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1699" documentId="8_{151B4468-43AB-4E30-9942-C477987364E3}" xr6:coauthVersionLast="47" xr6:coauthVersionMax="47" xr10:uidLastSave="{89189422-D91F-4951-8012-DC81737B4861}"/>
  <bookViews>
    <workbookView xWindow="-120" yWindow="16080" windowWidth="29040" windowHeight="15720" tabRatio="867" firstSheet="1" activeTab="15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BENGAL!$A$1:$L$331</definedName>
    <definedName name="_xlnm.Print_Area" localSheetId="4">BURMA!$A$1:$L$91</definedName>
    <definedName name="_xlnm.Print_Area" localSheetId="12">DOLPHIN!$A$1:$L$236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PERTIWI!$A$1:$K$218</definedName>
    <definedName name="_xlnm.Print_Area" localSheetId="21">SHAPLA!$A$1:$L$255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BENGAL!$A$1:$L$331</definedName>
    <definedName name="Z_03DD319B_D6A9_4830_871F_6D56EEAA4879_.wvu.PrintArea" localSheetId="4" hidden="1">BURMA!$A$1:$L$91</definedName>
    <definedName name="Z_03DD319B_D6A9_4830_871F_6D56EEAA4879_.wvu.PrintArea" localSheetId="12" hidden="1">DOLPHIN!$A$1:$L$236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PERTIWI!$A$1:$K$218</definedName>
    <definedName name="Z_03DD319B_D6A9_4830_871F_6D56EEAA4879_.wvu.PrintArea" localSheetId="21" hidden="1">SHAPLA!$A$1:$L$255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BENGAL!$A$1:$L$331</definedName>
    <definedName name="Z_081BDD81_EE06_4095_AD37_7E4189D26072_.wvu.PrintArea" localSheetId="4" hidden="1">BURMA!$A$1:$L$91</definedName>
    <definedName name="Z_081BDD81_EE06_4095_AD37_7E4189D26072_.wvu.PrintArea" localSheetId="12" hidden="1">DOLPHIN!$A$1:$L$236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PERTIWI!$A$1:$K$218</definedName>
    <definedName name="Z_081BDD81_EE06_4095_AD37_7E4189D26072_.wvu.PrintArea" localSheetId="21" hidden="1">SHAPLA!$A$1:$L$255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BENGAL!$A$1:$L$331</definedName>
    <definedName name="Z_1BFD2ADD_60C4_4334_9BDE_E3C6DD17BEED_.wvu.PrintArea" localSheetId="4" hidden="1">BURMA!$A$1:$L$91</definedName>
    <definedName name="Z_1BFD2ADD_60C4_4334_9BDE_E3C6DD17BEED_.wvu.PrintArea" localSheetId="12" hidden="1">DOLPHIN!$A$1:$L$236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PERTIWI!$A$1:$K$218</definedName>
    <definedName name="Z_1BFD2ADD_60C4_4334_9BDE_E3C6DD17BEED_.wvu.PrintArea" localSheetId="21" hidden="1">SHAPLA!$A$1:$L$255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SEAGULL!#REF!,SEAGULL!#REF!,SEAGULL!$353:$353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EXPRESS'!$110:$110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BENGAL!$A$1:$L$331</definedName>
    <definedName name="Z_1ECD3B71_3848_4973_92B4_4B4B149BC657_.wvu.PrintArea" localSheetId="4" hidden="1">BURMA!$A$1:$L$91</definedName>
    <definedName name="Z_1ECD3B71_3848_4973_92B4_4B4B149BC657_.wvu.PrintArea" localSheetId="12" hidden="1">DOLPHIN!$A$1:$L$236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PERTIWI!$A$1:$K$218</definedName>
    <definedName name="Z_1ECD3B71_3848_4973_92B4_4B4B149BC657_.wvu.PrintArea" localSheetId="21" hidden="1">SHAPLA!$A$1:$L$255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BENGAL!$A$1:$L$331</definedName>
    <definedName name="Z_2EFCC4AA_DFFF_400E_B34F_BF7B9FA2A1FF_.wvu.PrintArea" localSheetId="4" hidden="1">BURMA!$A$1:$L$91</definedName>
    <definedName name="Z_2EFCC4AA_DFFF_400E_B34F_BF7B9FA2A1FF_.wvu.PrintArea" localSheetId="12" hidden="1">DOLPHIN!$A$1:$L$236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PERTIWI!$A$1:$K$218</definedName>
    <definedName name="Z_2EFCC4AA_DFFF_400E_B34F_BF7B9FA2A1FF_.wvu.PrintArea" localSheetId="21" hidden="1">SHAPLA!$A$1:$L$255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BENGAL!$A$1:$L$331</definedName>
    <definedName name="Z_32E39B74_69D7_45CD_A7D0_50BEA0378E58_.wvu.PrintArea" localSheetId="4" hidden="1">BURMA!$A$1:$L$91</definedName>
    <definedName name="Z_32E39B74_69D7_45CD_A7D0_50BEA0378E58_.wvu.PrintArea" localSheetId="12" hidden="1">DOLPHIN!$A$1:$L$236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PERTIWI!$A$1:$K$218</definedName>
    <definedName name="Z_32E39B74_69D7_45CD_A7D0_50BEA0378E58_.wvu.PrintArea" localSheetId="21" hidden="1">SHAPLA!$A$1:$L$255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BENGAL!$A$1:$L$331</definedName>
    <definedName name="Z_3485952D_0C31_4884_9EDF_552F3D1B124B_.wvu.PrintArea" localSheetId="4" hidden="1">BURMA!$A$1:$L$91</definedName>
    <definedName name="Z_3485952D_0C31_4884_9EDF_552F3D1B124B_.wvu.PrintArea" localSheetId="12" hidden="1">DOLPHIN!$A$1:$L$236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PERTIWI!$A$1:$K$218</definedName>
    <definedName name="Z_3485952D_0C31_4884_9EDF_552F3D1B124B_.wvu.PrintArea" localSheetId="21" hidden="1">SHAPLA!$A$1:$L$255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BENGAL!$A$1:$L$331</definedName>
    <definedName name="Z_353A8EAC_2D07_4AFC_B91B_ACF6B1ABF55E_.wvu.PrintArea" localSheetId="4" hidden="1">BURMA!$A$1:$L$91</definedName>
    <definedName name="Z_353A8EAC_2D07_4AFC_B91B_ACF6B1ABF55E_.wvu.PrintArea" localSheetId="12" hidden="1">DOLPHIN!$A$1:$L$236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PERTIWI!$A$1:$K$218</definedName>
    <definedName name="Z_353A8EAC_2D07_4AFC_B91B_ACF6B1ABF55E_.wvu.PrintArea" localSheetId="21" hidden="1">SHAPLA!$A$1:$L$255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BENGAL!$A$1:$L$331</definedName>
    <definedName name="Z_3FEF6608_25EF_43D8_8468_19FFFC3BCE74_.wvu.PrintArea" localSheetId="4" hidden="1">BURMA!$A$1:$L$91</definedName>
    <definedName name="Z_3FEF6608_25EF_43D8_8468_19FFFC3BCE74_.wvu.PrintArea" localSheetId="12" hidden="1">DOLPHIN!$A$1:$L$236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PERTIWI!$A$1:$K$218</definedName>
    <definedName name="Z_3FEF6608_25EF_43D8_8468_19FFFC3BCE74_.wvu.PrintArea" localSheetId="21" hidden="1">SHAPLA!$A$1:$L$255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BENGAL!$A$1:$L$331</definedName>
    <definedName name="Z_613E785B_CD51_494D_B041_E8D30BF6F1EC_.wvu.PrintArea" localSheetId="4" hidden="1">BURMA!$A$1:$L$91</definedName>
    <definedName name="Z_613E785B_CD51_494D_B041_E8D30BF6F1EC_.wvu.PrintArea" localSheetId="12" hidden="1">DOLPHIN!$A$1:$L$236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PERTIWI!$A$1:$K$218</definedName>
    <definedName name="Z_613E785B_CD51_494D_B041_E8D30BF6F1EC_.wvu.PrintArea" localSheetId="21" hidden="1">SHAPLA!$A$1:$L$255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SEAGULL!#REF!,SEAGULL!#REF!,SEAGULL!$353:$353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EXPRESS'!$110:$110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BENGAL!$A$1:$L$331</definedName>
    <definedName name="Z_6B324A58_5A89_471C_AD21_0822EB95E67E_.wvu.PrintArea" localSheetId="4" hidden="1">BURMA!$A$1:$L$91</definedName>
    <definedName name="Z_6B324A58_5A89_471C_AD21_0822EB95E67E_.wvu.PrintArea" localSheetId="12" hidden="1">DOLPHIN!$A$1:$L$236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PERTIWI!$A$1:$K$218</definedName>
    <definedName name="Z_6B324A58_5A89_471C_AD21_0822EB95E67E_.wvu.PrintArea" localSheetId="21" hidden="1">SHAPLA!$A$1:$L$255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SEAGULL!#REF!,SEAGULL!#REF!,SEAGULL!$353:$353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EXPRESS'!$110:$110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BENGAL!$A$1:$L$331</definedName>
    <definedName name="Z_7D3CEC1C_CCEC_4C4E_963E_DDD8383A68C1_.wvu.PrintArea" localSheetId="4" hidden="1">BURMA!$A$1:$L$91</definedName>
    <definedName name="Z_7D3CEC1C_CCEC_4C4E_963E_DDD8383A68C1_.wvu.PrintArea" localSheetId="12" hidden="1">DOLPHIN!$A$1:$L$236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PERTIWI!$A$1:$K$218</definedName>
    <definedName name="Z_7D3CEC1C_CCEC_4C4E_963E_DDD8383A68C1_.wvu.PrintArea" localSheetId="21" hidden="1">SHAPLA!$A$1:$L$255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BENGAL!$A$1:$L$331</definedName>
    <definedName name="Z_8773B614_CBE7_474E_B57F_0A27A3791CF3_.wvu.PrintArea" localSheetId="4" hidden="1">BURMA!$A$1:$L$91</definedName>
    <definedName name="Z_8773B614_CBE7_474E_B57F_0A27A3791CF3_.wvu.PrintArea" localSheetId="12" hidden="1">DOLPHIN!$A$1:$L$236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PERTIWI!$A$1:$K$218</definedName>
    <definedName name="Z_8773B614_CBE7_474E_B57F_0A27A3791CF3_.wvu.PrintArea" localSheetId="21" hidden="1">SHAPLA!$A$1:$L$255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BENGAL!$A$1:$L$331</definedName>
    <definedName name="Z_9278F756_A3B4_47A1_8EDD_64A01BF7A423_.wvu.PrintArea" localSheetId="4" hidden="1">BURMA!$A$1:$L$91</definedName>
    <definedName name="Z_9278F756_A3B4_47A1_8EDD_64A01BF7A423_.wvu.PrintArea" localSheetId="12" hidden="1">DOLPHIN!$A$1:$L$236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PERTIWI!$A$1:$K$218</definedName>
    <definedName name="Z_9278F756_A3B4_47A1_8EDD_64A01BF7A423_.wvu.PrintArea" localSheetId="21" hidden="1">SHAPLA!$A$1:$L$255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BENGAL!$A$1:$L$331</definedName>
    <definedName name="Z_9E7EEAA3_A5FB_49FD_8C3A_1AF14EAE95FB_.wvu.PrintArea" localSheetId="4" hidden="1">BURMA!$A$1:$L$91</definedName>
    <definedName name="Z_9E7EEAA3_A5FB_49FD_8C3A_1AF14EAE95FB_.wvu.PrintArea" localSheetId="12" hidden="1">DOLPHIN!$A$1:$L$236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PERTIWI!$A$1:$K$218</definedName>
    <definedName name="Z_9E7EEAA3_A5FB_49FD_8C3A_1AF14EAE95FB_.wvu.PrintArea" localSheetId="21" hidden="1">SHAPLA!$A$1:$L$255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BENGAL!$A$1:$L$331</definedName>
    <definedName name="Z_BA712AC7_4015_4F77_9461_7852ED983D52_.wvu.PrintArea" localSheetId="4" hidden="1">BURMA!$A$1:$L$91</definedName>
    <definedName name="Z_BA712AC7_4015_4F77_9461_7852ED983D52_.wvu.PrintArea" localSheetId="12" hidden="1">DOLPHIN!$A$1:$L$236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PERTIWI!$A$1:$K$218</definedName>
    <definedName name="Z_BA712AC7_4015_4F77_9461_7852ED983D52_.wvu.PrintArea" localSheetId="21" hidden="1">SHAPLA!$A$1:$L$255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3" i="60" l="1"/>
  <c r="F183" i="60" s="1"/>
  <c r="G183" i="60" s="1"/>
  <c r="H183" i="60" s="1"/>
  <c r="I183" i="60" s="1"/>
  <c r="J183" i="60" s="1"/>
  <c r="K183" i="60" s="1"/>
  <c r="E113" i="32"/>
  <c r="F113" i="32" s="1"/>
  <c r="E112" i="32"/>
  <c r="F112" i="32" s="1"/>
  <c r="G176" i="61"/>
  <c r="E185" i="61"/>
  <c r="E184" i="61"/>
  <c r="E183" i="61"/>
  <c r="E182" i="61"/>
  <c r="E181" i="61"/>
  <c r="E180" i="61"/>
  <c r="E179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132" i="57"/>
  <c r="F132" i="57" s="1"/>
  <c r="E133" i="57"/>
  <c r="F133" i="57"/>
  <c r="E72" i="57"/>
  <c r="G177" i="61" l="1"/>
  <c r="G178" i="61" s="1"/>
  <c r="G179" i="61" s="1"/>
  <c r="G180" i="61" s="1"/>
  <c r="G181" i="61" s="1"/>
  <c r="G182" i="61" s="1"/>
  <c r="G183" i="61" s="1"/>
  <c r="G184" i="61" s="1"/>
  <c r="G185" i="61" s="1"/>
  <c r="D105" i="61"/>
  <c r="D106" i="61" s="1"/>
  <c r="D107" i="61"/>
  <c r="E106" i="61"/>
  <c r="E105" i="61"/>
  <c r="E124" i="61"/>
  <c r="I95" i="45"/>
  <c r="D108" i="61" l="1"/>
  <c r="E107" i="61"/>
  <c r="E65" i="57"/>
  <c r="E98" i="11"/>
  <c r="E103" i="11"/>
  <c r="F103" i="11" s="1"/>
  <c r="G103" i="11" s="1"/>
  <c r="H103" i="11" s="1"/>
  <c r="I103" i="11" s="1"/>
  <c r="J103" i="11" s="1"/>
  <c r="K103" i="11" s="1"/>
  <c r="E102" i="11"/>
  <c r="F102" i="11" s="1"/>
  <c r="G102" i="11" s="1"/>
  <c r="H102" i="11" s="1"/>
  <c r="I102" i="11" s="1"/>
  <c r="J102" i="11" s="1"/>
  <c r="K102" i="11" s="1"/>
  <c r="E101" i="11"/>
  <c r="F101" i="11" s="1"/>
  <c r="G101" i="11" s="1"/>
  <c r="H101" i="11" s="1"/>
  <c r="I101" i="11" s="1"/>
  <c r="J101" i="11" s="1"/>
  <c r="K101" i="11" s="1"/>
  <c r="E100" i="11"/>
  <c r="F100" i="11" s="1"/>
  <c r="G100" i="11" s="1"/>
  <c r="H100" i="11" s="1"/>
  <c r="I100" i="11" s="1"/>
  <c r="J100" i="11" s="1"/>
  <c r="K100" i="11" s="1"/>
  <c r="I94" i="45"/>
  <c r="I90" i="45"/>
  <c r="E100" i="45"/>
  <c r="E99" i="45"/>
  <c r="E98" i="45"/>
  <c r="E97" i="45"/>
  <c r="E96" i="45"/>
  <c r="E95" i="45"/>
  <c r="E94" i="45"/>
  <c r="I93" i="45"/>
  <c r="E93" i="45"/>
  <c r="E137" i="57"/>
  <c r="F137" i="57" s="1"/>
  <c r="E136" i="57"/>
  <c r="F136" i="57" s="1"/>
  <c r="E135" i="57"/>
  <c r="F135" i="57" s="1"/>
  <c r="E134" i="57"/>
  <c r="F134" i="57" s="1"/>
  <c r="E70" i="57"/>
  <c r="E69" i="57"/>
  <c r="E191" i="32"/>
  <c r="F191" i="32" s="1"/>
  <c r="G191" i="32" s="1"/>
  <c r="H191" i="32" s="1"/>
  <c r="E190" i="32"/>
  <c r="F190" i="32" s="1"/>
  <c r="G190" i="32" s="1"/>
  <c r="H190" i="32" s="1"/>
  <c r="E189" i="32"/>
  <c r="F189" i="32" s="1"/>
  <c r="G189" i="32" s="1"/>
  <c r="H189" i="32" s="1"/>
  <c r="E188" i="32"/>
  <c r="F188" i="32" s="1"/>
  <c r="G188" i="32" s="1"/>
  <c r="H188" i="32" s="1"/>
  <c r="E111" i="32"/>
  <c r="F111" i="32" s="1"/>
  <c r="E110" i="32"/>
  <c r="F110" i="32" s="1"/>
  <c r="E109" i="32"/>
  <c r="F109" i="32" s="1"/>
  <c r="E204" i="44"/>
  <c r="F204" i="44" s="1"/>
  <c r="G204" i="44" s="1"/>
  <c r="H204" i="44" s="1"/>
  <c r="I204" i="44" s="1"/>
  <c r="J204" i="44" s="1"/>
  <c r="K204" i="44" s="1"/>
  <c r="L204" i="44" s="1"/>
  <c r="E203" i="44"/>
  <c r="F203" i="44" s="1"/>
  <c r="G203" i="44" s="1"/>
  <c r="H203" i="44" s="1"/>
  <c r="I203" i="44" s="1"/>
  <c r="J203" i="44" s="1"/>
  <c r="K203" i="44" s="1"/>
  <c r="L203" i="44" s="1"/>
  <c r="E202" i="44"/>
  <c r="F202" i="44" s="1"/>
  <c r="G202" i="44" s="1"/>
  <c r="H202" i="44" s="1"/>
  <c r="I202" i="44" s="1"/>
  <c r="J202" i="44" s="1"/>
  <c r="K202" i="44" s="1"/>
  <c r="L202" i="44" s="1"/>
  <c r="E201" i="44"/>
  <c r="F201" i="44" s="1"/>
  <c r="G201" i="44" s="1"/>
  <c r="H201" i="44" s="1"/>
  <c r="I201" i="44" s="1"/>
  <c r="J201" i="44" s="1"/>
  <c r="K201" i="44" s="1"/>
  <c r="L201" i="44" s="1"/>
  <c r="E126" i="44"/>
  <c r="F126" i="44" s="1"/>
  <c r="E125" i="44"/>
  <c r="F125" i="44" s="1"/>
  <c r="E124" i="44"/>
  <c r="F124" i="44" s="1"/>
  <c r="E123" i="44"/>
  <c r="F123" i="44" s="1"/>
  <c r="E89" i="7"/>
  <c r="F89" i="7" s="1"/>
  <c r="G89" i="7" s="1"/>
  <c r="H89" i="7" s="1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E327" i="5"/>
  <c r="F327" i="5" s="1"/>
  <c r="G327" i="5" s="1"/>
  <c r="H327" i="5" s="1"/>
  <c r="I327" i="5" s="1"/>
  <c r="J327" i="5" s="1"/>
  <c r="E326" i="5"/>
  <c r="F326" i="5" s="1"/>
  <c r="G326" i="5" s="1"/>
  <c r="H326" i="5" s="1"/>
  <c r="I326" i="5" s="1"/>
  <c r="J326" i="5" s="1"/>
  <c r="E325" i="5"/>
  <c r="F325" i="5" s="1"/>
  <c r="G325" i="5" s="1"/>
  <c r="H325" i="5" s="1"/>
  <c r="I325" i="5" s="1"/>
  <c r="J325" i="5" s="1"/>
  <c r="E324" i="5"/>
  <c r="F324" i="5" s="1"/>
  <c r="G324" i="5" s="1"/>
  <c r="H324" i="5" s="1"/>
  <c r="I324" i="5" s="1"/>
  <c r="J324" i="5" s="1"/>
  <c r="F128" i="5"/>
  <c r="E128" i="5"/>
  <c r="F127" i="5"/>
  <c r="E127" i="5"/>
  <c r="F126" i="5"/>
  <c r="E126" i="5"/>
  <c r="F217" i="48"/>
  <c r="G217" i="48" s="1"/>
  <c r="E220" i="48"/>
  <c r="F220" i="48" s="1"/>
  <c r="G220" i="48" s="1"/>
  <c r="F219" i="48"/>
  <c r="G219" i="48" s="1"/>
  <c r="E219" i="48"/>
  <c r="E218" i="48"/>
  <c r="F218" i="48" s="1"/>
  <c r="G218" i="48" s="1"/>
  <c r="E217" i="48"/>
  <c r="E87" i="48"/>
  <c r="F90" i="48"/>
  <c r="E90" i="48"/>
  <c r="F89" i="48"/>
  <c r="E89" i="48"/>
  <c r="F88" i="48"/>
  <c r="E88" i="48"/>
  <c r="E340" i="47"/>
  <c r="E339" i="47"/>
  <c r="E338" i="47"/>
  <c r="E337" i="47"/>
  <c r="E335" i="47"/>
  <c r="E254" i="47"/>
  <c r="E253" i="47"/>
  <c r="E252" i="47"/>
  <c r="H213" i="43"/>
  <c r="G213" i="43"/>
  <c r="F213" i="43"/>
  <c r="E213" i="43"/>
  <c r="H212" i="43"/>
  <c r="G212" i="43"/>
  <c r="F212" i="43"/>
  <c r="E212" i="43"/>
  <c r="H211" i="43"/>
  <c r="G211" i="43"/>
  <c r="F211" i="43"/>
  <c r="E211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29" i="8"/>
  <c r="F329" i="8" s="1"/>
  <c r="G329" i="8" s="1"/>
  <c r="H329" i="8" s="1"/>
  <c r="F328" i="8"/>
  <c r="G328" i="8" s="1"/>
  <c r="H328" i="8" s="1"/>
  <c r="E328" i="8"/>
  <c r="E327" i="8"/>
  <c r="F327" i="8" s="1"/>
  <c r="G327" i="8" s="1"/>
  <c r="H327" i="8" s="1"/>
  <c r="E326" i="8"/>
  <c r="F326" i="8" s="1"/>
  <c r="G326" i="8" s="1"/>
  <c r="H326" i="8" s="1"/>
  <c r="E325" i="8"/>
  <c r="F325" i="8" s="1"/>
  <c r="G325" i="8" s="1"/>
  <c r="H325" i="8" s="1"/>
  <c r="E88" i="8"/>
  <c r="E87" i="8"/>
  <c r="E86" i="8"/>
  <c r="E85" i="8"/>
  <c r="E108" i="61" l="1"/>
  <c r="D109" i="61"/>
  <c r="E187" i="10"/>
  <c r="F187" i="10" s="1"/>
  <c r="E186" i="10"/>
  <c r="F186" i="10" s="1"/>
  <c r="E185" i="10"/>
  <c r="F185" i="10" s="1"/>
  <c r="E184" i="10"/>
  <c r="F184" i="10" s="1"/>
  <c r="E86" i="59"/>
  <c r="E85" i="59"/>
  <c r="E84" i="59"/>
  <c r="E193" i="44"/>
  <c r="F193" i="44" s="1"/>
  <c r="G193" i="44" s="1"/>
  <c r="H193" i="44" s="1"/>
  <c r="I193" i="44" s="1"/>
  <c r="J193" i="44" s="1"/>
  <c r="K193" i="44" s="1"/>
  <c r="L193" i="44" s="1"/>
  <c r="E109" i="61" l="1"/>
  <c r="D110" i="61"/>
  <c r="E319" i="5"/>
  <c r="F319" i="5" s="1"/>
  <c r="G319" i="5" s="1"/>
  <c r="H319" i="5" s="1"/>
  <c r="I319" i="5" s="1"/>
  <c r="J319" i="5" s="1"/>
  <c r="D111" i="61" l="1"/>
  <c r="E110" i="61"/>
  <c r="G191" i="44"/>
  <c r="H191" i="44" s="1"/>
  <c r="I191" i="44" s="1"/>
  <c r="J191" i="44" s="1"/>
  <c r="K191" i="44" s="1"/>
  <c r="L191" i="44" s="1"/>
  <c r="D112" i="61" l="1"/>
  <c r="E111" i="61"/>
  <c r="E99" i="11"/>
  <c r="F99" i="11" s="1"/>
  <c r="G99" i="11" s="1"/>
  <c r="H99" i="11" s="1"/>
  <c r="I99" i="11" s="1"/>
  <c r="J99" i="11" s="1"/>
  <c r="K99" i="11" s="1"/>
  <c r="E97" i="11"/>
  <c r="F97" i="11" s="1"/>
  <c r="G97" i="11" s="1"/>
  <c r="H97" i="11" s="1"/>
  <c r="I97" i="11" s="1"/>
  <c r="J97" i="11" s="1"/>
  <c r="K97" i="11" s="1"/>
  <c r="E96" i="11"/>
  <c r="D113" i="61" l="1"/>
  <c r="E112" i="61"/>
  <c r="E68" i="57"/>
  <c r="E323" i="5"/>
  <c r="F323" i="5" s="1"/>
  <c r="G323" i="5" s="1"/>
  <c r="H323" i="5" s="1"/>
  <c r="I323" i="5" s="1"/>
  <c r="J323" i="5" s="1"/>
  <c r="E322" i="5"/>
  <c r="F322" i="5" s="1"/>
  <c r="G322" i="5" s="1"/>
  <c r="H322" i="5" s="1"/>
  <c r="I322" i="5" s="1"/>
  <c r="J322" i="5" s="1"/>
  <c r="E321" i="5"/>
  <c r="F321" i="5" s="1"/>
  <c r="G321" i="5" s="1"/>
  <c r="H321" i="5" s="1"/>
  <c r="I321" i="5" s="1"/>
  <c r="J321" i="5" s="1"/>
  <c r="E320" i="5"/>
  <c r="F320" i="5" s="1"/>
  <c r="G320" i="5" s="1"/>
  <c r="H320" i="5" s="1"/>
  <c r="I320" i="5" s="1"/>
  <c r="J320" i="5" s="1"/>
  <c r="F125" i="5"/>
  <c r="E125" i="5"/>
  <c r="F124" i="5"/>
  <c r="E124" i="5"/>
  <c r="F123" i="5"/>
  <c r="E123" i="5"/>
  <c r="F122" i="5"/>
  <c r="E122" i="5"/>
  <c r="E200" i="44"/>
  <c r="F200" i="44" s="1"/>
  <c r="G200" i="44" s="1"/>
  <c r="H200" i="44" s="1"/>
  <c r="I200" i="44" s="1"/>
  <c r="J200" i="44" s="1"/>
  <c r="K200" i="44" s="1"/>
  <c r="L200" i="44" s="1"/>
  <c r="E199" i="44"/>
  <c r="F199" i="44" s="1"/>
  <c r="G199" i="44" s="1"/>
  <c r="H199" i="44" s="1"/>
  <c r="I199" i="44" s="1"/>
  <c r="J199" i="44" s="1"/>
  <c r="K199" i="44" s="1"/>
  <c r="L199" i="44" s="1"/>
  <c r="H198" i="44"/>
  <c r="I198" i="44" s="1"/>
  <c r="J198" i="44" s="1"/>
  <c r="K198" i="44" s="1"/>
  <c r="L198" i="44" s="1"/>
  <c r="E198" i="44"/>
  <c r="F198" i="44" s="1"/>
  <c r="E197" i="44"/>
  <c r="F197" i="44" s="1"/>
  <c r="G197" i="44" s="1"/>
  <c r="H197" i="44" s="1"/>
  <c r="I197" i="44" s="1"/>
  <c r="J197" i="44" s="1"/>
  <c r="K197" i="44" s="1"/>
  <c r="L197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16" i="48"/>
  <c r="F216" i="48" s="1"/>
  <c r="G216" i="48" s="1"/>
  <c r="E215" i="48"/>
  <c r="F215" i="48" s="1"/>
  <c r="G215" i="48" s="1"/>
  <c r="E214" i="48"/>
  <c r="F214" i="48" s="1"/>
  <c r="G214" i="48" s="1"/>
  <c r="E213" i="48"/>
  <c r="F213" i="48" s="1"/>
  <c r="G213" i="48" s="1"/>
  <c r="E212" i="48"/>
  <c r="F212" i="48" s="1"/>
  <c r="G212" i="48" s="1"/>
  <c r="F86" i="48"/>
  <c r="E86" i="48"/>
  <c r="F85" i="48"/>
  <c r="E85" i="48"/>
  <c r="F84" i="48"/>
  <c r="E84" i="48"/>
  <c r="F83" i="48"/>
  <c r="E83" i="48"/>
  <c r="E83" i="59"/>
  <c r="E82" i="59"/>
  <c r="E81" i="59"/>
  <c r="E324" i="8"/>
  <c r="F324" i="8" s="1"/>
  <c r="G324" i="8" s="1"/>
  <c r="H324" i="8" s="1"/>
  <c r="E323" i="8"/>
  <c r="F323" i="8" s="1"/>
  <c r="G323" i="8" s="1"/>
  <c r="H323" i="8" s="1"/>
  <c r="E322" i="8"/>
  <c r="F322" i="8" s="1"/>
  <c r="G322" i="8" s="1"/>
  <c r="H322" i="8" s="1"/>
  <c r="E321" i="8"/>
  <c r="F321" i="8" s="1"/>
  <c r="G321" i="8" s="1"/>
  <c r="H321" i="8" s="1"/>
  <c r="E84" i="8"/>
  <c r="E83" i="8"/>
  <c r="E82" i="8"/>
  <c r="E81" i="8"/>
  <c r="E183" i="10"/>
  <c r="F183" i="10" s="1"/>
  <c r="E182" i="10"/>
  <c r="F182" i="10" s="1"/>
  <c r="E181" i="10"/>
  <c r="F181" i="10" s="1"/>
  <c r="E180" i="10"/>
  <c r="F180" i="10" s="1"/>
  <c r="E179" i="10"/>
  <c r="F179" i="10" s="1"/>
  <c r="E187" i="32"/>
  <c r="F187" i="32" s="1"/>
  <c r="G187" i="32" s="1"/>
  <c r="H187" i="32" s="1"/>
  <c r="E186" i="32"/>
  <c r="F186" i="32" s="1"/>
  <c r="G186" i="32" s="1"/>
  <c r="H186" i="32" s="1"/>
  <c r="E185" i="32"/>
  <c r="F185" i="32" s="1"/>
  <c r="G185" i="32" s="1"/>
  <c r="H185" i="32" s="1"/>
  <c r="E183" i="32"/>
  <c r="F183" i="32" s="1"/>
  <c r="G183" i="32" s="1"/>
  <c r="H183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36" i="47"/>
  <c r="E251" i="47"/>
  <c r="E250" i="47"/>
  <c r="E249" i="47"/>
  <c r="E248" i="47"/>
  <c r="E178" i="60"/>
  <c r="F178" i="60" s="1"/>
  <c r="G178" i="60" s="1"/>
  <c r="H178" i="60" s="1"/>
  <c r="I178" i="60" s="1"/>
  <c r="J178" i="60" s="1"/>
  <c r="K178" i="60" s="1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D114" i="61" l="1"/>
  <c r="E113" i="61"/>
  <c r="G182" i="32"/>
  <c r="H182" i="32" s="1"/>
  <c r="E66" i="57"/>
  <c r="E64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D115" i="61" l="1"/>
  <c r="E114" i="61"/>
  <c r="E313" i="8"/>
  <c r="F313" i="8" s="1"/>
  <c r="G313" i="8" s="1"/>
  <c r="H313" i="8" s="1"/>
  <c r="F74" i="48"/>
  <c r="E74" i="48"/>
  <c r="D116" i="61" l="1"/>
  <c r="E115" i="61"/>
  <c r="E123" i="57"/>
  <c r="F123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194" i="44"/>
  <c r="F194" i="44" s="1"/>
  <c r="G194" i="44" s="1"/>
  <c r="H194" i="44" s="1"/>
  <c r="I194" i="44" s="1"/>
  <c r="J194" i="44" s="1"/>
  <c r="K194" i="44" s="1"/>
  <c r="L194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E318" i="5"/>
  <c r="F318" i="5" s="1"/>
  <c r="G318" i="5" s="1"/>
  <c r="H318" i="5" s="1"/>
  <c r="I318" i="5" s="1"/>
  <c r="J318" i="5" s="1"/>
  <c r="E317" i="5"/>
  <c r="F317" i="5" s="1"/>
  <c r="G317" i="5" s="1"/>
  <c r="H317" i="5" s="1"/>
  <c r="I317" i="5" s="1"/>
  <c r="J317" i="5" s="1"/>
  <c r="E316" i="5"/>
  <c r="F316" i="5" s="1"/>
  <c r="G316" i="5" s="1"/>
  <c r="H316" i="5" s="1"/>
  <c r="I316" i="5" s="1"/>
  <c r="J316" i="5" s="1"/>
  <c r="E315" i="5"/>
  <c r="F315" i="5" s="1"/>
  <c r="G315" i="5" s="1"/>
  <c r="H315" i="5" s="1"/>
  <c r="I315" i="5" s="1"/>
  <c r="F121" i="5"/>
  <c r="E121" i="5"/>
  <c r="F120" i="5"/>
  <c r="E120" i="5"/>
  <c r="F119" i="5"/>
  <c r="E119" i="5"/>
  <c r="F118" i="5"/>
  <c r="E118" i="5"/>
  <c r="F117" i="5"/>
  <c r="E117" i="5"/>
  <c r="E211" i="48"/>
  <c r="F211" i="48" s="1"/>
  <c r="G211" i="48" s="1"/>
  <c r="E210" i="48"/>
  <c r="E209" i="48"/>
  <c r="F209" i="48" s="1"/>
  <c r="G209" i="48" s="1"/>
  <c r="E208" i="48"/>
  <c r="F208" i="48" s="1"/>
  <c r="G208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25" i="57"/>
  <c r="F125" i="57" s="1"/>
  <c r="E63" i="57"/>
  <c r="E62" i="57"/>
  <c r="E60" i="57"/>
  <c r="E117" i="61" l="1"/>
  <c r="D118" i="61"/>
  <c r="J315" i="5"/>
  <c r="G95" i="11"/>
  <c r="H95" i="11" s="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56" i="8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41" i="8"/>
  <c r="H142" i="8" s="1"/>
  <c r="H143" i="8" s="1"/>
  <c r="H144" i="8" s="1"/>
  <c r="H100" i="8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E320" i="8"/>
  <c r="F320" i="8" s="1"/>
  <c r="G320" i="8" s="1"/>
  <c r="H320" i="8" s="1"/>
  <c r="H319" i="8"/>
  <c r="E318" i="8"/>
  <c r="F318" i="8" s="1"/>
  <c r="G318" i="8" s="1"/>
  <c r="H318" i="8" s="1"/>
  <c r="E317" i="8"/>
  <c r="F317" i="8" s="1"/>
  <c r="G317" i="8" s="1"/>
  <c r="H317" i="8" s="1"/>
  <c r="E80" i="8"/>
  <c r="E79" i="8"/>
  <c r="E78" i="8"/>
  <c r="E77" i="8"/>
  <c r="E76" i="8"/>
  <c r="G180" i="32"/>
  <c r="H180" i="32" s="1"/>
  <c r="E103" i="32"/>
  <c r="F103" i="32" s="1"/>
  <c r="E100" i="32"/>
  <c r="F100" i="32" s="1"/>
  <c r="E118" i="61" l="1"/>
  <c r="D119" i="61"/>
  <c r="E119" i="61" s="1"/>
  <c r="G179" i="32"/>
  <c r="H179" i="32" s="1"/>
  <c r="E118" i="57"/>
  <c r="F118" i="57" s="1"/>
  <c r="E310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J303" i="5" l="1"/>
  <c r="J302" i="5"/>
  <c r="J289" i="5"/>
  <c r="J276" i="5"/>
  <c r="J277" i="5" s="1"/>
  <c r="E198" i="48" l="1"/>
  <c r="F198" i="48" s="1"/>
  <c r="G198" i="48" s="1"/>
  <c r="E75" i="59"/>
  <c r="E59" i="57"/>
  <c r="F116" i="5"/>
  <c r="E116" i="5"/>
  <c r="E242" i="47"/>
  <c r="E308" i="8"/>
  <c r="F308" i="8" s="1"/>
  <c r="G308" i="8" s="1"/>
  <c r="H308" i="8" s="1"/>
  <c r="E309" i="8"/>
  <c r="F309" i="8" s="1"/>
  <c r="G309" i="8" s="1"/>
  <c r="H309" i="8" s="1"/>
  <c r="F310" i="8"/>
  <c r="G310" i="8" s="1"/>
  <c r="H310" i="8" s="1"/>
  <c r="E311" i="8"/>
  <c r="F311" i="8" s="1"/>
  <c r="G311" i="8" s="1"/>
  <c r="H311" i="8" s="1"/>
  <c r="E314" i="8"/>
  <c r="F314" i="8" s="1"/>
  <c r="G314" i="8" s="1"/>
  <c r="H314" i="8" s="1"/>
  <c r="E307" i="8"/>
  <c r="F307" i="8" s="1"/>
  <c r="G307" i="8" s="1"/>
  <c r="H307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20" i="57"/>
  <c r="F120" i="57" s="1"/>
  <c r="E119" i="57"/>
  <c r="F119" i="57" s="1"/>
  <c r="E58" i="57"/>
  <c r="E57" i="57"/>
  <c r="E177" i="32"/>
  <c r="E175" i="32"/>
  <c r="F175" i="32" s="1"/>
  <c r="E98" i="32"/>
  <c r="F98" i="32" s="1"/>
  <c r="E97" i="32"/>
  <c r="F97" i="32" s="1"/>
  <c r="H84" i="11" l="1"/>
  <c r="I84" i="11" s="1"/>
  <c r="J84" i="11" s="1"/>
  <c r="K84" i="11" s="1"/>
  <c r="G175" i="32"/>
  <c r="H175" i="32" s="1"/>
  <c r="G178" i="32"/>
  <c r="H178" i="32" s="1"/>
  <c r="F177" i="32"/>
  <c r="G177" i="32" s="1"/>
  <c r="H177" i="32" s="1"/>
  <c r="D98" i="10"/>
  <c r="E97" i="10"/>
  <c r="F97" i="10"/>
  <c r="E74" i="8"/>
  <c r="E73" i="8"/>
  <c r="E189" i="44"/>
  <c r="F189" i="44" s="1"/>
  <c r="G189" i="44" s="1"/>
  <c r="H189" i="44" s="1"/>
  <c r="I189" i="44" s="1"/>
  <c r="J189" i="44" s="1"/>
  <c r="K189" i="44" s="1"/>
  <c r="L189" i="44" s="1"/>
  <c r="E188" i="44"/>
  <c r="F188" i="44" s="1"/>
  <c r="G188" i="44" s="1"/>
  <c r="H188" i="44" s="1"/>
  <c r="I188" i="44" s="1"/>
  <c r="J188" i="44" s="1"/>
  <c r="K188" i="44" s="1"/>
  <c r="L188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07" i="5"/>
  <c r="L308" i="5" s="1"/>
  <c r="L309" i="5" s="1"/>
  <c r="L310" i="5" s="1"/>
  <c r="L311" i="5" s="1"/>
  <c r="L312" i="5" s="1"/>
  <c r="L313" i="5" s="1"/>
  <c r="L314" i="5" s="1"/>
  <c r="L315" i="5" s="1"/>
  <c r="L316" i="5" s="1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E314" i="5"/>
  <c r="F314" i="5" s="1"/>
  <c r="G314" i="5" s="1"/>
  <c r="H314" i="5" s="1"/>
  <c r="I314" i="5" s="1"/>
  <c r="J314" i="5" s="1"/>
  <c r="E313" i="5"/>
  <c r="F313" i="5" s="1"/>
  <c r="G313" i="5" s="1"/>
  <c r="H313" i="5" s="1"/>
  <c r="I313" i="5" s="1"/>
  <c r="J313" i="5" s="1"/>
  <c r="E312" i="5"/>
  <c r="F312" i="5" s="1"/>
  <c r="G312" i="5" s="1"/>
  <c r="H312" i="5" s="1"/>
  <c r="I312" i="5" s="1"/>
  <c r="J312" i="5" s="1"/>
  <c r="E311" i="5"/>
  <c r="F311" i="5" s="1"/>
  <c r="G311" i="5" s="1"/>
  <c r="H311" i="5" s="1"/>
  <c r="I311" i="5" s="1"/>
  <c r="J311" i="5" s="1"/>
  <c r="E310" i="5"/>
  <c r="F310" i="5" s="1"/>
  <c r="G310" i="5" s="1"/>
  <c r="H310" i="5" s="1"/>
  <c r="I310" i="5" s="1"/>
  <c r="J310" i="5" s="1"/>
  <c r="E309" i="5"/>
  <c r="F309" i="5" s="1"/>
  <c r="G309" i="5" s="1"/>
  <c r="H309" i="5" s="1"/>
  <c r="I309" i="5" s="1"/>
  <c r="J309" i="5" s="1"/>
  <c r="E307" i="5"/>
  <c r="F307" i="5" s="1"/>
  <c r="G307" i="5" s="1"/>
  <c r="H307" i="5" s="1"/>
  <c r="I307" i="5" s="1"/>
  <c r="J307" i="5" s="1"/>
  <c r="E308" i="5"/>
  <c r="F308" i="5" s="1"/>
  <c r="G308" i="5" s="1"/>
  <c r="H308" i="5" s="1"/>
  <c r="I308" i="5" s="1"/>
  <c r="J308" i="5" s="1"/>
  <c r="E306" i="5"/>
  <c r="F306" i="5" s="1"/>
  <c r="G306" i="5" s="1"/>
  <c r="H306" i="5" s="1"/>
  <c r="I306" i="5" s="1"/>
  <c r="J306" i="5" s="1"/>
  <c r="I296" i="5"/>
  <c r="I294" i="5"/>
  <c r="I289" i="5"/>
  <c r="I276" i="5"/>
  <c r="I277" i="5" s="1"/>
  <c r="H304" i="5"/>
  <c r="G304" i="5"/>
  <c r="F304" i="5"/>
  <c r="J304" i="5" s="1"/>
  <c r="E304" i="5"/>
  <c r="I304" i="5" s="1"/>
  <c r="E303" i="5"/>
  <c r="F303" i="5" s="1"/>
  <c r="G303" i="5" s="1"/>
  <c r="H303" i="5" s="1"/>
  <c r="I303" i="5" s="1"/>
  <c r="E302" i="5"/>
  <c r="F302" i="5" s="1"/>
  <c r="G302" i="5" s="1"/>
  <c r="H302" i="5" s="1"/>
  <c r="I302" i="5" s="1"/>
  <c r="H301" i="5"/>
  <c r="G301" i="5"/>
  <c r="F301" i="5"/>
  <c r="J301" i="5" s="1"/>
  <c r="E301" i="5"/>
  <c r="I301" i="5" s="1"/>
  <c r="H300" i="5"/>
  <c r="G300" i="5"/>
  <c r="F300" i="5"/>
  <c r="J300" i="5" s="1"/>
  <c r="E300" i="5"/>
  <c r="I300" i="5" s="1"/>
  <c r="H299" i="5"/>
  <c r="G299" i="5"/>
  <c r="F299" i="5"/>
  <c r="J299" i="5" s="1"/>
  <c r="E299" i="5"/>
  <c r="I299" i="5" s="1"/>
  <c r="H298" i="5"/>
  <c r="G298" i="5"/>
  <c r="F298" i="5"/>
  <c r="J298" i="5" s="1"/>
  <c r="E298" i="5"/>
  <c r="I298" i="5" s="1"/>
  <c r="E297" i="5"/>
  <c r="H296" i="5"/>
  <c r="G296" i="5"/>
  <c r="F296" i="5"/>
  <c r="J296" i="5" s="1"/>
  <c r="H295" i="5"/>
  <c r="G295" i="5"/>
  <c r="F295" i="5"/>
  <c r="J295" i="5" s="1"/>
  <c r="E295" i="5"/>
  <c r="I295" i="5" s="1"/>
  <c r="H294" i="5"/>
  <c r="G294" i="5"/>
  <c r="F294" i="5"/>
  <c r="J294" i="5" s="1"/>
  <c r="H293" i="5"/>
  <c r="G293" i="5"/>
  <c r="F293" i="5"/>
  <c r="J293" i="5" s="1"/>
  <c r="E293" i="5"/>
  <c r="I293" i="5" s="1"/>
  <c r="H292" i="5"/>
  <c r="G292" i="5"/>
  <c r="F292" i="5"/>
  <c r="J292" i="5" s="1"/>
  <c r="E292" i="5"/>
  <c r="I292" i="5" s="1"/>
  <c r="H291" i="5"/>
  <c r="G291" i="5"/>
  <c r="F291" i="5"/>
  <c r="J291" i="5" s="1"/>
  <c r="E291" i="5"/>
  <c r="I291" i="5" s="1"/>
  <c r="H290" i="5"/>
  <c r="G290" i="5"/>
  <c r="F290" i="5"/>
  <c r="J290" i="5" s="1"/>
  <c r="E290" i="5"/>
  <c r="I290" i="5" s="1"/>
  <c r="H289" i="5"/>
  <c r="G289" i="5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F286" i="5"/>
  <c r="J286" i="5" s="1"/>
  <c r="E286" i="5"/>
  <c r="I286" i="5" s="1"/>
  <c r="H285" i="5"/>
  <c r="G285" i="5"/>
  <c r="F285" i="5"/>
  <c r="J285" i="5" s="1"/>
  <c r="E285" i="5"/>
  <c r="I285" i="5" s="1"/>
  <c r="H284" i="5"/>
  <c r="G284" i="5"/>
  <c r="F284" i="5"/>
  <c r="J284" i="5" s="1"/>
  <c r="E284" i="5"/>
  <c r="I284" i="5" s="1"/>
  <c r="H283" i="5"/>
  <c r="G283" i="5"/>
  <c r="F283" i="5"/>
  <c r="J283" i="5" s="1"/>
  <c r="E283" i="5"/>
  <c r="I283" i="5" s="1"/>
  <c r="L282" i="5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H282" i="5"/>
  <c r="G282" i="5"/>
  <c r="F282" i="5"/>
  <c r="J282" i="5" s="1"/>
  <c r="E282" i="5"/>
  <c r="I282" i="5" s="1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H279" i="5"/>
  <c r="G279" i="5"/>
  <c r="F279" i="5"/>
  <c r="J279" i="5" s="1"/>
  <c r="E279" i="5"/>
  <c r="I279" i="5" s="1"/>
  <c r="L278" i="5"/>
  <c r="L279" i="5" s="1"/>
  <c r="L280" i="5" s="1"/>
  <c r="G277" i="5"/>
  <c r="F277" i="5"/>
  <c r="E277" i="5"/>
  <c r="H276" i="5"/>
  <c r="H277" i="5" s="1"/>
  <c r="G276" i="5"/>
  <c r="F276" i="5"/>
  <c r="E276" i="5"/>
  <c r="H274" i="5"/>
  <c r="G274" i="5"/>
  <c r="F274" i="5"/>
  <c r="J274" i="5" s="1"/>
  <c r="E274" i="5"/>
  <c r="I274" i="5" s="1"/>
  <c r="H273" i="5"/>
  <c r="G273" i="5"/>
  <c r="F273" i="5"/>
  <c r="J273" i="5" s="1"/>
  <c r="E273" i="5"/>
  <c r="I273" i="5" s="1"/>
  <c r="H272" i="5"/>
  <c r="G272" i="5"/>
  <c r="F272" i="5"/>
  <c r="J272" i="5" s="1"/>
  <c r="E272" i="5"/>
  <c r="I272" i="5" s="1"/>
  <c r="G271" i="5"/>
  <c r="F271" i="5"/>
  <c r="E271" i="5"/>
  <c r="H271" i="5"/>
  <c r="G270" i="5"/>
  <c r="F270" i="5"/>
  <c r="E270" i="5"/>
  <c r="H270" i="5"/>
  <c r="G269" i="5"/>
  <c r="F269" i="5"/>
  <c r="E269" i="5"/>
  <c r="H269" i="5"/>
  <c r="H268" i="5"/>
  <c r="G268" i="5"/>
  <c r="F268" i="5"/>
  <c r="E268" i="5"/>
  <c r="G267" i="5"/>
  <c r="F267" i="5"/>
  <c r="E267" i="5"/>
  <c r="H267" i="5"/>
  <c r="G266" i="5"/>
  <c r="F266" i="5"/>
  <c r="E266" i="5"/>
  <c r="H266" i="5"/>
  <c r="G265" i="5"/>
  <c r="F265" i="5"/>
  <c r="E265" i="5"/>
  <c r="H265" i="5"/>
  <c r="G264" i="5"/>
  <c r="F264" i="5"/>
  <c r="E264" i="5"/>
  <c r="H264" i="5"/>
  <c r="L263" i="5"/>
  <c r="L264" i="5" s="1"/>
  <c r="L265" i="5" s="1"/>
  <c r="L266" i="5" s="1"/>
  <c r="L267" i="5" s="1"/>
  <c r="L268" i="5" s="1"/>
  <c r="L269" i="5" s="1"/>
  <c r="L270" i="5" s="1"/>
  <c r="L271" i="5" s="1"/>
  <c r="L272" i="5" s="1"/>
  <c r="L273" i="5" s="1"/>
  <c r="L274" i="5" s="1"/>
  <c r="L275" i="5" s="1"/>
  <c r="L276" i="5" s="1"/>
  <c r="G262" i="5"/>
  <c r="F262" i="5"/>
  <c r="E262" i="5"/>
  <c r="H262" i="5"/>
  <c r="G261" i="5"/>
  <c r="F261" i="5"/>
  <c r="E261" i="5"/>
  <c r="H261" i="5"/>
  <c r="G260" i="5"/>
  <c r="F260" i="5"/>
  <c r="E260" i="5"/>
  <c r="H260" i="5"/>
  <c r="G259" i="5"/>
  <c r="H259" i="5"/>
  <c r="G258" i="5"/>
  <c r="F258" i="5"/>
  <c r="E258" i="5"/>
  <c r="H258" i="5"/>
  <c r="L257" i="5"/>
  <c r="L258" i="5" s="1"/>
  <c r="L259" i="5" s="1"/>
  <c r="G257" i="5"/>
  <c r="F257" i="5"/>
  <c r="E257" i="5"/>
  <c r="H257" i="5"/>
  <c r="G256" i="5"/>
  <c r="F256" i="5"/>
  <c r="E256" i="5"/>
  <c r="H256" i="5"/>
  <c r="G255" i="5"/>
  <c r="F255" i="5"/>
  <c r="E255" i="5"/>
  <c r="H255" i="5"/>
  <c r="G254" i="5"/>
  <c r="F254" i="5"/>
  <c r="E254" i="5"/>
  <c r="H254" i="5"/>
  <c r="G253" i="5"/>
  <c r="F253" i="5"/>
  <c r="E253" i="5"/>
  <c r="H253" i="5"/>
  <c r="H252" i="5"/>
  <c r="G252" i="5"/>
  <c r="F252" i="5"/>
  <c r="E252" i="5"/>
  <c r="G251" i="5"/>
  <c r="F251" i="5"/>
  <c r="E251" i="5"/>
  <c r="H251" i="5"/>
  <c r="G250" i="5"/>
  <c r="F250" i="5"/>
  <c r="E250" i="5"/>
  <c r="H250" i="5"/>
  <c r="G249" i="5"/>
  <c r="F249" i="5"/>
  <c r="E249" i="5"/>
  <c r="H249" i="5"/>
  <c r="G247" i="5"/>
  <c r="F247" i="5"/>
  <c r="E247" i="5"/>
  <c r="H247" i="5"/>
  <c r="L246" i="5"/>
  <c r="L247" i="5" s="1"/>
  <c r="L248" i="5" s="1"/>
  <c r="L249" i="5" s="1"/>
  <c r="L250" i="5" s="1"/>
  <c r="G246" i="5"/>
  <c r="F246" i="5"/>
  <c r="E246" i="5"/>
  <c r="H246" i="5"/>
  <c r="G245" i="5"/>
  <c r="F245" i="5"/>
  <c r="E245" i="5"/>
  <c r="H245" i="5"/>
  <c r="G244" i="5"/>
  <c r="F244" i="5"/>
  <c r="E244" i="5"/>
  <c r="H244" i="5"/>
  <c r="G243" i="5"/>
  <c r="F243" i="5"/>
  <c r="E243" i="5"/>
  <c r="H243" i="5"/>
  <c r="G241" i="5"/>
  <c r="F241" i="5"/>
  <c r="E241" i="5"/>
  <c r="H241" i="5"/>
  <c r="F115" i="5"/>
  <c r="E115" i="5"/>
  <c r="F114" i="5"/>
  <c r="E114" i="5"/>
  <c r="F113" i="5"/>
  <c r="E113" i="5"/>
  <c r="E207" i="48"/>
  <c r="F207" i="48" s="1"/>
  <c r="G207" i="48" s="1"/>
  <c r="E206" i="48"/>
  <c r="F206" i="48" s="1"/>
  <c r="G206" i="48" s="1"/>
  <c r="E205" i="48"/>
  <c r="F205" i="48" s="1"/>
  <c r="G205" i="48" s="1"/>
  <c r="E204" i="48"/>
  <c r="F204" i="48" s="1"/>
  <c r="G204" i="48" s="1"/>
  <c r="F77" i="48"/>
  <c r="E77" i="48"/>
  <c r="F76" i="48"/>
  <c r="E76" i="48"/>
  <c r="F75" i="48"/>
  <c r="E75" i="48"/>
  <c r="E325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54" i="8"/>
  <c r="H354" i="8" s="1"/>
  <c r="F354" i="8"/>
  <c r="G354" i="8"/>
  <c r="I354" i="8" s="1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D355" i="8"/>
  <c r="O355" i="8" s="1"/>
  <c r="T355" i="8"/>
  <c r="U355" i="8"/>
  <c r="G355" i="8" l="1"/>
  <c r="I355" i="8" s="1"/>
  <c r="D100" i="10"/>
  <c r="F99" i="10"/>
  <c r="E99" i="10"/>
  <c r="D356" i="8"/>
  <c r="U356" i="8" s="1"/>
  <c r="V355" i="8"/>
  <c r="J355" i="8"/>
  <c r="F355" i="8"/>
  <c r="E355" i="8"/>
  <c r="H355" i="8" s="1"/>
  <c r="R355" i="8"/>
  <c r="Q355" i="8"/>
  <c r="P355" i="8"/>
  <c r="N355" i="8"/>
  <c r="M355" i="8"/>
  <c r="L355" i="8"/>
  <c r="S355" i="8"/>
  <c r="K355" i="8"/>
  <c r="E171" i="32"/>
  <c r="F171" i="32" s="1"/>
  <c r="G171" i="32" s="1"/>
  <c r="H171" i="32" s="1"/>
  <c r="G172" i="32"/>
  <c r="H172" i="32" s="1"/>
  <c r="G174" i="32"/>
  <c r="H174" i="32" s="1"/>
  <c r="E170" i="32"/>
  <c r="F170" i="32" s="1"/>
  <c r="G170" i="32" s="1"/>
  <c r="H170" i="32" s="1"/>
  <c r="J171" i="32"/>
  <c r="J172" i="32" s="1"/>
  <c r="J173" i="32" s="1"/>
  <c r="J174" i="32" s="1"/>
  <c r="J175" i="32" s="1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F100" i="10" l="1"/>
  <c r="E100" i="10"/>
  <c r="D357" i="8"/>
  <c r="Q357" i="8" s="1"/>
  <c r="L356" i="8"/>
  <c r="T356" i="8"/>
  <c r="V356" i="8"/>
  <c r="S356" i="8"/>
  <c r="M356" i="8"/>
  <c r="N356" i="8"/>
  <c r="O356" i="8"/>
  <c r="P356" i="8"/>
  <c r="Q356" i="8"/>
  <c r="R356" i="8"/>
  <c r="F356" i="8"/>
  <c r="G356" i="8"/>
  <c r="I356" i="8" s="1"/>
  <c r="J356" i="8"/>
  <c r="K356" i="8"/>
  <c r="E356" i="8"/>
  <c r="H356" i="8" s="1"/>
  <c r="F357" i="8"/>
  <c r="O357" i="8"/>
  <c r="E162" i="32"/>
  <c r="I159" i="32"/>
  <c r="E317" i="47"/>
  <c r="E318" i="47"/>
  <c r="E319" i="47"/>
  <c r="E320" i="47"/>
  <c r="E321" i="47"/>
  <c r="E322" i="47"/>
  <c r="E323" i="47"/>
  <c r="E316" i="47"/>
  <c r="G317" i="47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E315" i="47"/>
  <c r="E314" i="47"/>
  <c r="E313" i="47"/>
  <c r="E311" i="47"/>
  <c r="E310" i="47"/>
  <c r="E308" i="47"/>
  <c r="E307" i="47"/>
  <c r="E306" i="47"/>
  <c r="E305" i="47"/>
  <c r="E304" i="47"/>
  <c r="E303" i="47"/>
  <c r="E301" i="47"/>
  <c r="E300" i="47"/>
  <c r="E299" i="47"/>
  <c r="E298" i="47"/>
  <c r="E297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0" i="47"/>
  <c r="E269" i="47"/>
  <c r="E268" i="47"/>
  <c r="E267" i="47"/>
  <c r="G266" i="47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E265" i="47"/>
  <c r="E264" i="47"/>
  <c r="G264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6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10" i="57"/>
  <c r="E46" i="57"/>
  <c r="E55" i="57"/>
  <c r="E104" i="5"/>
  <c r="F104" i="5"/>
  <c r="E105" i="5"/>
  <c r="F105" i="5"/>
  <c r="E357" i="8" l="1"/>
  <c r="H357" i="8" s="1"/>
  <c r="J357" i="8"/>
  <c r="V357" i="8"/>
  <c r="L357" i="8"/>
  <c r="P357" i="8"/>
  <c r="N357" i="8"/>
  <c r="U357" i="8"/>
  <c r="T357" i="8"/>
  <c r="K357" i="8"/>
  <c r="G357" i="8"/>
  <c r="I357" i="8" s="1"/>
  <c r="M357" i="8"/>
  <c r="S357" i="8"/>
  <c r="R357" i="8"/>
  <c r="D358" i="8"/>
  <c r="L358" i="8" s="1"/>
  <c r="E54" i="57"/>
  <c r="E73" i="7"/>
  <c r="F73" i="7" s="1"/>
  <c r="G73" i="7" s="1"/>
  <c r="H73" i="7" s="1"/>
  <c r="I73" i="7" s="1"/>
  <c r="J73" i="7" s="1"/>
  <c r="E94" i="61"/>
  <c r="E63" i="59"/>
  <c r="F112" i="5"/>
  <c r="E112" i="5"/>
  <c r="E177" i="44"/>
  <c r="J358" i="8" l="1"/>
  <c r="Q358" i="8"/>
  <c r="V358" i="8"/>
  <c r="N358" i="8"/>
  <c r="U358" i="8"/>
  <c r="O358" i="8"/>
  <c r="M358" i="8"/>
  <c r="P358" i="8"/>
  <c r="S358" i="8"/>
  <c r="K358" i="8"/>
  <c r="E358" i="8"/>
  <c r="H358" i="8" s="1"/>
  <c r="T358" i="8"/>
  <c r="R358" i="8"/>
  <c r="D359" i="8"/>
  <c r="N359" i="8" s="1"/>
  <c r="F358" i="8"/>
  <c r="G358" i="8"/>
  <c r="I358" i="8" s="1"/>
  <c r="E70" i="59"/>
  <c r="E93" i="61"/>
  <c r="F73" i="48"/>
  <c r="E73" i="48"/>
  <c r="S359" i="8" l="1"/>
  <c r="T359" i="8"/>
  <c r="R359" i="8"/>
  <c r="K359" i="8"/>
  <c r="Q359" i="8"/>
  <c r="F359" i="8"/>
  <c r="G359" i="8"/>
  <c r="I359" i="8" s="1"/>
  <c r="V359" i="8"/>
  <c r="P359" i="8"/>
  <c r="E359" i="8"/>
  <c r="H359" i="8" s="1"/>
  <c r="O359" i="8"/>
  <c r="L359" i="8"/>
  <c r="U359" i="8"/>
  <c r="D360" i="8"/>
  <c r="K360" i="8" s="1"/>
  <c r="J359" i="8"/>
  <c r="M359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60" i="8" l="1"/>
  <c r="Q360" i="8"/>
  <c r="P360" i="8"/>
  <c r="G360" i="8"/>
  <c r="I360" i="8" s="1"/>
  <c r="R360" i="8"/>
  <c r="L360" i="8"/>
  <c r="N360" i="8"/>
  <c r="M360" i="8"/>
  <c r="O360" i="8"/>
  <c r="J360" i="8"/>
  <c r="E360" i="8"/>
  <c r="H360" i="8" s="1"/>
  <c r="F360" i="8"/>
  <c r="T360" i="8"/>
  <c r="S360" i="8"/>
  <c r="V360" i="8"/>
  <c r="D361" i="8"/>
  <c r="S361" i="8" s="1"/>
  <c r="E117" i="57"/>
  <c r="F117" i="57" s="1"/>
  <c r="E51" i="57"/>
  <c r="E53" i="57"/>
  <c r="E52" i="57"/>
  <c r="E68" i="8"/>
  <c r="E69" i="8"/>
  <c r="E70" i="8"/>
  <c r="E67" i="8"/>
  <c r="E187" i="44"/>
  <c r="F187" i="44" s="1"/>
  <c r="G187" i="44" s="1"/>
  <c r="H187" i="44" s="1"/>
  <c r="I187" i="44" s="1"/>
  <c r="J187" i="44" s="1"/>
  <c r="K187" i="44" s="1"/>
  <c r="L187" i="44" s="1"/>
  <c r="E186" i="44"/>
  <c r="F186" i="44" s="1"/>
  <c r="G186" i="44" s="1"/>
  <c r="H186" i="44" s="1"/>
  <c r="I186" i="44" s="1"/>
  <c r="J186" i="44" s="1"/>
  <c r="K186" i="44" s="1"/>
  <c r="L186" i="44" s="1"/>
  <c r="E185" i="44"/>
  <c r="F185" i="44" s="1"/>
  <c r="G185" i="44" s="1"/>
  <c r="H185" i="44" s="1"/>
  <c r="I185" i="44" s="1"/>
  <c r="J185" i="44" s="1"/>
  <c r="K185" i="44" s="1"/>
  <c r="L185" i="44" s="1"/>
  <c r="I184" i="44"/>
  <c r="J184" i="44" s="1"/>
  <c r="K184" i="44" s="1"/>
  <c r="L184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03" i="48"/>
  <c r="F203" i="48" s="1"/>
  <c r="G203" i="48" s="1"/>
  <c r="E202" i="48"/>
  <c r="F202" i="48" s="1"/>
  <c r="G202" i="48" s="1"/>
  <c r="E201" i="48"/>
  <c r="F201" i="48" s="1"/>
  <c r="G201" i="48" s="1"/>
  <c r="E200" i="48"/>
  <c r="F200" i="48" s="1"/>
  <c r="G200" i="48" s="1"/>
  <c r="E199" i="48"/>
  <c r="F199" i="48" s="1"/>
  <c r="G199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4" i="32"/>
  <c r="P361" i="8" l="1"/>
  <c r="R361" i="8"/>
  <c r="O361" i="8"/>
  <c r="Q361" i="8"/>
  <c r="U361" i="8"/>
  <c r="G361" i="8"/>
  <c r="I361" i="8" s="1"/>
  <c r="E361" i="8"/>
  <c r="H361" i="8" s="1"/>
  <c r="M361" i="8"/>
  <c r="F361" i="8"/>
  <c r="V361" i="8"/>
  <c r="K361" i="8"/>
  <c r="L361" i="8"/>
  <c r="T361" i="8"/>
  <c r="N361" i="8"/>
  <c r="J361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13" i="57"/>
  <c r="F113" i="57" s="1"/>
  <c r="E112" i="57"/>
  <c r="F112" i="57" s="1"/>
  <c r="E79" i="57"/>
  <c r="F79" i="57" s="1"/>
  <c r="I79" i="57"/>
  <c r="E80" i="57"/>
  <c r="F80" i="57" s="1"/>
  <c r="H80" i="57"/>
  <c r="I80" i="57" s="1"/>
  <c r="E81" i="57"/>
  <c r="F81" i="57" s="1"/>
  <c r="E82" i="57"/>
  <c r="F82" i="57" s="1"/>
  <c r="E83" i="57"/>
  <c r="F83" i="57" s="1"/>
  <c r="E84" i="57"/>
  <c r="F84" i="57" s="1"/>
  <c r="E85" i="57"/>
  <c r="F85" i="57" s="1"/>
  <c r="E86" i="57"/>
  <c r="F86" i="57" s="1"/>
  <c r="E87" i="57"/>
  <c r="F87" i="57" s="1"/>
  <c r="E88" i="57"/>
  <c r="F88" i="57" s="1"/>
  <c r="E89" i="57"/>
  <c r="F89" i="57" s="1"/>
  <c r="E91" i="57"/>
  <c r="F91" i="57" s="1"/>
  <c r="E92" i="57"/>
  <c r="F92" i="57" s="1"/>
  <c r="E93" i="57"/>
  <c r="F93" i="57" s="1"/>
  <c r="E94" i="57"/>
  <c r="F94" i="57" s="1"/>
  <c r="I94" i="57"/>
  <c r="E95" i="57"/>
  <c r="F95" i="57" s="1"/>
  <c r="H95" i="57"/>
  <c r="I95" i="57" s="1"/>
  <c r="E96" i="57"/>
  <c r="F96" i="57" s="1"/>
  <c r="E97" i="57"/>
  <c r="F97" i="57" s="1"/>
  <c r="E98" i="57"/>
  <c r="F98" i="57" s="1"/>
  <c r="E100" i="57"/>
  <c r="F100" i="57" s="1"/>
  <c r="E101" i="57"/>
  <c r="F101" i="57" s="1"/>
  <c r="E102" i="57"/>
  <c r="F102" i="57" s="1"/>
  <c r="E104" i="57"/>
  <c r="F104" i="57" s="1"/>
  <c r="E108" i="57"/>
  <c r="F108" i="57" s="1"/>
  <c r="I109" i="57"/>
  <c r="H110" i="57"/>
  <c r="E176" i="44"/>
  <c r="F176" i="44" s="1"/>
  <c r="G176" i="44" s="1"/>
  <c r="H176" i="44" s="1"/>
  <c r="H56" i="7"/>
  <c r="H112" i="57" l="1"/>
  <c r="I111" i="57"/>
  <c r="H81" i="57"/>
  <c r="I110" i="57"/>
  <c r="H96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68" i="44"/>
  <c r="H82" i="57" l="1"/>
  <c r="I81" i="57"/>
  <c r="H113" i="57"/>
  <c r="H114" i="57" s="1"/>
  <c r="H115" i="57" s="1"/>
  <c r="H116" i="57" s="1"/>
  <c r="I112" i="57"/>
  <c r="H150" i="43"/>
  <c r="F150" i="43"/>
  <c r="H97" i="57"/>
  <c r="I96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16" i="57" l="1"/>
  <c r="I113" i="57"/>
  <c r="I82" i="57"/>
  <c r="H83" i="57"/>
  <c r="I114" i="57"/>
  <c r="I115" i="57"/>
  <c r="K157" i="43"/>
  <c r="I97" i="57"/>
  <c r="H98" i="57"/>
  <c r="K158" i="43"/>
  <c r="K159" i="43"/>
  <c r="J160" i="43"/>
  <c r="E134" i="43"/>
  <c r="G134" i="43"/>
  <c r="F134" i="43"/>
  <c r="H134" i="43"/>
  <c r="D17" i="61"/>
  <c r="E16" i="61"/>
  <c r="E35" i="61"/>
  <c r="E15" i="61"/>
  <c r="I117" i="57" l="1"/>
  <c r="H118" i="57"/>
  <c r="H84" i="57"/>
  <c r="I83" i="57"/>
  <c r="I98" i="57"/>
  <c r="H99" i="57"/>
  <c r="K160" i="43"/>
  <c r="J161" i="43"/>
  <c r="D18" i="61"/>
  <c r="E17" i="61"/>
  <c r="I118" i="57" l="1"/>
  <c r="H119" i="57"/>
  <c r="I84" i="57"/>
  <c r="H85" i="57"/>
  <c r="I99" i="57"/>
  <c r="H100" i="57"/>
  <c r="K161" i="43"/>
  <c r="J162" i="43"/>
  <c r="E18" i="61"/>
  <c r="D19" i="61"/>
  <c r="I119" i="57" l="1"/>
  <c r="H120" i="57"/>
  <c r="H86" i="57"/>
  <c r="I85" i="57"/>
  <c r="I100" i="57"/>
  <c r="H101" i="57"/>
  <c r="K162" i="43"/>
  <c r="J163" i="43"/>
  <c r="E19" i="61"/>
  <c r="D20" i="61"/>
  <c r="H121" i="57" l="1"/>
  <c r="I120" i="57"/>
  <c r="H87" i="57"/>
  <c r="I86" i="57"/>
  <c r="I101" i="57"/>
  <c r="H102" i="57"/>
  <c r="K163" i="43"/>
  <c r="J164" i="43"/>
  <c r="D21" i="61"/>
  <c r="E20" i="61"/>
  <c r="I121" i="57" l="1"/>
  <c r="H122" i="57"/>
  <c r="I87" i="57"/>
  <c r="H88" i="57"/>
  <c r="I102" i="57"/>
  <c r="H103" i="57"/>
  <c r="J165" i="43"/>
  <c r="K164" i="43"/>
  <c r="D22" i="61"/>
  <c r="E21" i="61"/>
  <c r="I122" i="57" l="1"/>
  <c r="H123" i="57"/>
  <c r="I88" i="57"/>
  <c r="H89" i="57"/>
  <c r="H104" i="57"/>
  <c r="I103" i="57"/>
  <c r="J166" i="43"/>
  <c r="K165" i="43"/>
  <c r="E22" i="61"/>
  <c r="D23" i="61"/>
  <c r="I123" i="57" l="1"/>
  <c r="H124" i="57"/>
  <c r="I89" i="57"/>
  <c r="H90" i="57"/>
  <c r="I104" i="57"/>
  <c r="H105" i="57"/>
  <c r="K166" i="43"/>
  <c r="J167" i="43"/>
  <c r="D24" i="61"/>
  <c r="E23" i="61"/>
  <c r="I124" i="57" l="1"/>
  <c r="H125" i="57"/>
  <c r="H91" i="57"/>
  <c r="I90" i="57"/>
  <c r="I105" i="57"/>
  <c r="H106" i="57"/>
  <c r="K167" i="43"/>
  <c r="J168" i="43"/>
  <c r="D25" i="61"/>
  <c r="E24" i="61"/>
  <c r="I125" i="57" l="1"/>
  <c r="H126" i="57"/>
  <c r="I91" i="57"/>
  <c r="H92" i="57"/>
  <c r="I106" i="57"/>
  <c r="H107" i="57"/>
  <c r="K168" i="43"/>
  <c r="J169" i="43"/>
  <c r="D26" i="61"/>
  <c r="E25" i="61"/>
  <c r="H127" i="57" l="1"/>
  <c r="I126" i="57"/>
  <c r="H93" i="57"/>
  <c r="I93" i="57" s="1"/>
  <c r="I92" i="57"/>
  <c r="H108" i="57"/>
  <c r="I108" i="57" s="1"/>
  <c r="I107" i="57"/>
  <c r="J170" i="43"/>
  <c r="K169" i="43"/>
  <c r="D27" i="61"/>
  <c r="E26" i="61"/>
  <c r="F158" i="32"/>
  <c r="G158" i="32" s="1"/>
  <c r="H158" i="32" s="1"/>
  <c r="I158" i="32" s="1"/>
  <c r="I160" i="32"/>
  <c r="E161" i="32"/>
  <c r="F161" i="32" s="1"/>
  <c r="G161" i="32" s="1"/>
  <c r="H161" i="32" s="1"/>
  <c r="I161" i="32" s="1"/>
  <c r="E157" i="32"/>
  <c r="F157" i="32" s="1"/>
  <c r="G157" i="32" s="1"/>
  <c r="H157" i="32" s="1"/>
  <c r="I157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77" i="44"/>
  <c r="E183" i="44"/>
  <c r="F183" i="44" s="1"/>
  <c r="G183" i="44" s="1"/>
  <c r="H183" i="44" s="1"/>
  <c r="I183" i="44" s="1"/>
  <c r="J183" i="44" s="1"/>
  <c r="K183" i="44" s="1"/>
  <c r="L183" i="44" s="1"/>
  <c r="E182" i="44"/>
  <c r="F182" i="44" s="1"/>
  <c r="G182" i="44" s="1"/>
  <c r="H182" i="44" s="1"/>
  <c r="I182" i="44" s="1"/>
  <c r="J182" i="44" s="1"/>
  <c r="K182" i="44" s="1"/>
  <c r="L182" i="44" s="1"/>
  <c r="E181" i="44"/>
  <c r="F181" i="44" s="1"/>
  <c r="G181" i="44" s="1"/>
  <c r="H181" i="44" s="1"/>
  <c r="I181" i="44" s="1"/>
  <c r="J181" i="44" s="1"/>
  <c r="K181" i="44" s="1"/>
  <c r="L181" i="44" s="1"/>
  <c r="G180" i="44"/>
  <c r="H180" i="44" s="1"/>
  <c r="I180" i="44" s="1"/>
  <c r="J180" i="44" s="1"/>
  <c r="K180" i="44" s="1"/>
  <c r="L180" i="44" s="1"/>
  <c r="E178" i="44"/>
  <c r="F178" i="44" s="1"/>
  <c r="G178" i="44" s="1"/>
  <c r="E179" i="44"/>
  <c r="F179" i="44" s="1"/>
  <c r="G179" i="44" s="1"/>
  <c r="H179" i="44" s="1"/>
  <c r="I179" i="44" s="1"/>
  <c r="J179" i="44" s="1"/>
  <c r="K179" i="44" s="1"/>
  <c r="L179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J301" i="8"/>
  <c r="J302" i="8" s="1"/>
  <c r="J303" i="8" s="1"/>
  <c r="E306" i="8"/>
  <c r="F306" i="8" s="1"/>
  <c r="G306" i="8" s="1"/>
  <c r="H306" i="8" s="1"/>
  <c r="E304" i="8"/>
  <c r="F304" i="8" s="1"/>
  <c r="G304" i="8" s="1"/>
  <c r="H304" i="8" s="1"/>
  <c r="E303" i="8"/>
  <c r="F303" i="8" s="1"/>
  <c r="G303" i="8" s="1"/>
  <c r="H303" i="8" s="1"/>
  <c r="E301" i="8"/>
  <c r="F301" i="8" s="1"/>
  <c r="G301" i="8" s="1"/>
  <c r="H301" i="8" s="1"/>
  <c r="E302" i="8"/>
  <c r="F302" i="8" s="1"/>
  <c r="G302" i="8" s="1"/>
  <c r="H302" i="8" s="1"/>
  <c r="E300" i="8"/>
  <c r="F300" i="8" s="1"/>
  <c r="G300" i="8" s="1"/>
  <c r="H300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M150" i="60"/>
  <c r="M151" i="60" s="1"/>
  <c r="N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N144" i="60"/>
  <c r="M144" i="60"/>
  <c r="K144" i="60"/>
  <c r="J144" i="60"/>
  <c r="I144" i="60"/>
  <c r="H144" i="60"/>
  <c r="G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N141" i="60"/>
  <c r="M141" i="60"/>
  <c r="K141" i="60"/>
  <c r="J141" i="60"/>
  <c r="I141" i="60"/>
  <c r="H141" i="60"/>
  <c r="G141" i="60"/>
  <c r="F141" i="60"/>
  <c r="E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N138" i="60" s="1"/>
  <c r="F138" i="60"/>
  <c r="M138" i="60" s="1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N134" i="60"/>
  <c r="M134" i="60"/>
  <c r="N133" i="60"/>
  <c r="M133" i="60"/>
  <c r="K133" i="60"/>
  <c r="J133" i="60"/>
  <c r="I133" i="60"/>
  <c r="H133" i="60"/>
  <c r="G133" i="60"/>
  <c r="F133" i="60"/>
  <c r="E133" i="60"/>
  <c r="N132" i="60"/>
  <c r="M132" i="60"/>
  <c r="K132" i="60"/>
  <c r="J132" i="60"/>
  <c r="I132" i="60"/>
  <c r="H132" i="60"/>
  <c r="G132" i="60"/>
  <c r="F132" i="60"/>
  <c r="E132" i="60"/>
  <c r="N131" i="60"/>
  <c r="M131" i="60"/>
  <c r="K131" i="60"/>
  <c r="J131" i="60"/>
  <c r="I131" i="60"/>
  <c r="H131" i="60"/>
  <c r="G131" i="60"/>
  <c r="F131" i="60"/>
  <c r="E131" i="60"/>
  <c r="N130" i="60"/>
  <c r="M130" i="60"/>
  <c r="K130" i="60"/>
  <c r="J130" i="60"/>
  <c r="I130" i="60"/>
  <c r="H130" i="60"/>
  <c r="G130" i="60"/>
  <c r="F130" i="60"/>
  <c r="E130" i="60"/>
  <c r="N129" i="60"/>
  <c r="M129" i="60"/>
  <c r="K129" i="60"/>
  <c r="J129" i="60"/>
  <c r="I129" i="60"/>
  <c r="H129" i="60"/>
  <c r="G129" i="60"/>
  <c r="F129" i="60"/>
  <c r="E129" i="60"/>
  <c r="N128" i="60"/>
  <c r="M128" i="60"/>
  <c r="K128" i="60"/>
  <c r="J128" i="60"/>
  <c r="I128" i="60"/>
  <c r="H128" i="60"/>
  <c r="G128" i="60"/>
  <c r="F128" i="60"/>
  <c r="E128" i="60"/>
  <c r="M126" i="60"/>
  <c r="K126" i="60"/>
  <c r="J126" i="60"/>
  <c r="I126" i="60"/>
  <c r="H126" i="60"/>
  <c r="G126" i="60"/>
  <c r="F126" i="60"/>
  <c r="E126" i="60"/>
  <c r="N126" i="60" s="1"/>
  <c r="M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M123" i="60"/>
  <c r="K123" i="60"/>
  <c r="J123" i="60"/>
  <c r="I123" i="60"/>
  <c r="H123" i="60"/>
  <c r="G123" i="60"/>
  <c r="F123" i="60"/>
  <c r="E123" i="60"/>
  <c r="N123" i="60" s="1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E120" i="60"/>
  <c r="N120" i="60" s="1"/>
  <c r="M119" i="60"/>
  <c r="K119" i="60"/>
  <c r="J119" i="60"/>
  <c r="I119" i="60"/>
  <c r="H119" i="60"/>
  <c r="G119" i="60"/>
  <c r="F119" i="60"/>
  <c r="E119" i="60"/>
  <c r="N119" i="60" s="1"/>
  <c r="M118" i="60"/>
  <c r="K118" i="60"/>
  <c r="E118" i="60"/>
  <c r="N118" i="60" s="1"/>
  <c r="P118" i="60"/>
  <c r="P119" i="60" s="1"/>
  <c r="P120" i="60" s="1"/>
  <c r="P121" i="60" s="1"/>
  <c r="H235" i="5"/>
  <c r="I235" i="5" s="1"/>
  <c r="J235" i="5" s="1"/>
  <c r="K235" i="5" s="1"/>
  <c r="H234" i="5"/>
  <c r="I234" i="5" s="1"/>
  <c r="J234" i="5" s="1"/>
  <c r="K234" i="5" s="1"/>
  <c r="H233" i="5"/>
  <c r="I233" i="5" s="1"/>
  <c r="J233" i="5" s="1"/>
  <c r="K233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93" i="48"/>
  <c r="F193" i="48"/>
  <c r="G193" i="48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2" i="48"/>
  <c r="F192" i="48"/>
  <c r="E192" i="48"/>
  <c r="G190" i="48"/>
  <c r="F190" i="48"/>
  <c r="E190" i="48"/>
  <c r="G189" i="48"/>
  <c r="F189" i="48"/>
  <c r="E189" i="48"/>
  <c r="G187" i="48"/>
  <c r="F187" i="48"/>
  <c r="E187" i="48"/>
  <c r="G186" i="48"/>
  <c r="F186" i="48"/>
  <c r="E186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0" i="48"/>
  <c r="F180" i="48"/>
  <c r="E180" i="48"/>
  <c r="G179" i="48"/>
  <c r="F179" i="48"/>
  <c r="E179" i="48"/>
  <c r="G178" i="48"/>
  <c r="F178" i="48"/>
  <c r="E178" i="48"/>
  <c r="G177" i="48"/>
  <c r="F177" i="48"/>
  <c r="E177" i="48"/>
  <c r="G176" i="48"/>
  <c r="F176" i="48"/>
  <c r="E176" i="48"/>
  <c r="G174" i="48"/>
  <c r="F174" i="48"/>
  <c r="E174" i="48"/>
  <c r="G172" i="48"/>
  <c r="F172" i="48"/>
  <c r="E172" i="48"/>
  <c r="G171" i="48"/>
  <c r="E171" i="48"/>
  <c r="G170" i="48"/>
  <c r="F170" i="48"/>
  <c r="E170" i="48"/>
  <c r="G169" i="48"/>
  <c r="F169" i="48"/>
  <c r="E169" i="48"/>
  <c r="G168" i="48"/>
  <c r="F168" i="48"/>
  <c r="E168" i="48"/>
  <c r="G167" i="48"/>
  <c r="F167" i="48"/>
  <c r="E167" i="48"/>
  <c r="F166" i="48"/>
  <c r="E166" i="48"/>
  <c r="G165" i="48"/>
  <c r="F165" i="48"/>
  <c r="E165" i="48"/>
  <c r="G164" i="48"/>
  <c r="F164" i="48"/>
  <c r="E164" i="48"/>
  <c r="G163" i="48"/>
  <c r="F163" i="48"/>
  <c r="E163" i="48"/>
  <c r="G162" i="48"/>
  <c r="F162" i="48"/>
  <c r="E162" i="48"/>
  <c r="G161" i="48"/>
  <c r="F161" i="48"/>
  <c r="E161" i="48"/>
  <c r="G160" i="48"/>
  <c r="F160" i="48"/>
  <c r="E160" i="48"/>
  <c r="G159" i="48"/>
  <c r="F159" i="48"/>
  <c r="E159" i="48"/>
  <c r="G158" i="48"/>
  <c r="F158" i="48"/>
  <c r="E158" i="48"/>
  <c r="G157" i="48"/>
  <c r="F157" i="48"/>
  <c r="E157" i="48"/>
  <c r="G156" i="48"/>
  <c r="F156" i="48"/>
  <c r="E156" i="48"/>
  <c r="F155" i="48"/>
  <c r="E155" i="48"/>
  <c r="G154" i="48"/>
  <c r="F154" i="48"/>
  <c r="E154" i="48"/>
  <c r="D153" i="48"/>
  <c r="F153" i="48" s="1"/>
  <c r="G152" i="48"/>
  <c r="F152" i="48"/>
  <c r="E152" i="48"/>
  <c r="G151" i="48"/>
  <c r="F151" i="48"/>
  <c r="E151" i="48"/>
  <c r="I150" i="48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G150" i="48"/>
  <c r="F150" i="48"/>
  <c r="E150" i="48"/>
  <c r="G149" i="48"/>
  <c r="F149" i="48"/>
  <c r="E149" i="48"/>
  <c r="I148" i="48"/>
  <c r="G148" i="48"/>
  <c r="F148" i="48"/>
  <c r="E148" i="48"/>
  <c r="F69" i="48"/>
  <c r="E69" i="48"/>
  <c r="F68" i="48"/>
  <c r="E68" i="48"/>
  <c r="F67" i="48"/>
  <c r="E67" i="48"/>
  <c r="F66" i="48"/>
  <c r="E66" i="48"/>
  <c r="F65" i="48"/>
  <c r="E65" i="48"/>
  <c r="G151" i="32"/>
  <c r="I127" i="57" l="1"/>
  <c r="H128" i="57"/>
  <c r="N178" i="44"/>
  <c r="K73" i="45"/>
  <c r="J171" i="43"/>
  <c r="K170" i="43"/>
  <c r="D28" i="61"/>
  <c r="E27" i="61"/>
  <c r="I176" i="44"/>
  <c r="J176" i="44" s="1"/>
  <c r="K176" i="44" s="1"/>
  <c r="L176" i="44" s="1"/>
  <c r="K303" i="8"/>
  <c r="J304" i="8"/>
  <c r="Q121" i="60"/>
  <c r="P122" i="60"/>
  <c r="M152" i="60"/>
  <c r="N151" i="60"/>
  <c r="N150" i="60"/>
  <c r="G153" i="48"/>
  <c r="E153" i="48"/>
  <c r="I128" i="57" l="1"/>
  <c r="H129" i="57"/>
  <c r="N179" i="44"/>
  <c r="K74" i="45"/>
  <c r="J172" i="43"/>
  <c r="K171" i="43"/>
  <c r="D29" i="61"/>
  <c r="E28" i="61"/>
  <c r="J305" i="8"/>
  <c r="K304" i="8"/>
  <c r="N152" i="60"/>
  <c r="P123" i="60"/>
  <c r="Q122" i="60"/>
  <c r="E45" i="57"/>
  <c r="E42" i="57"/>
  <c r="E43" i="57"/>
  <c r="I225" i="5"/>
  <c r="J225" i="5" s="1"/>
  <c r="K225" i="5" s="1"/>
  <c r="E167" i="44"/>
  <c r="F167" i="44" s="1"/>
  <c r="F168" i="44"/>
  <c r="G168" i="44" s="1"/>
  <c r="H168" i="44" s="1"/>
  <c r="I168" i="44" s="1"/>
  <c r="J168" i="44" s="1"/>
  <c r="E169" i="44"/>
  <c r="F169" i="44" s="1"/>
  <c r="H130" i="57" l="1"/>
  <c r="I129" i="57"/>
  <c r="K75" i="45"/>
  <c r="K172" i="43"/>
  <c r="J173" i="43"/>
  <c r="D30" i="61"/>
  <c r="E30" i="61" s="1"/>
  <c r="E29" i="61"/>
  <c r="J306" i="8"/>
  <c r="K305" i="8"/>
  <c r="K300" i="8"/>
  <c r="Q123" i="60"/>
  <c r="P124" i="60"/>
  <c r="H131" i="57" l="1"/>
  <c r="I130" i="57"/>
  <c r="N181" i="44"/>
  <c r="K76" i="45"/>
  <c r="J174" i="43"/>
  <c r="K173" i="43"/>
  <c r="J307" i="8"/>
  <c r="K306" i="8"/>
  <c r="K302" i="8"/>
  <c r="K301" i="8"/>
  <c r="P125" i="60"/>
  <c r="Q124" i="60"/>
  <c r="N153" i="60"/>
  <c r="M154" i="60"/>
  <c r="M155" i="60" s="1"/>
  <c r="F224" i="5"/>
  <c r="G224" i="5" s="1"/>
  <c r="H224" i="5" s="1"/>
  <c r="I224" i="5" s="1"/>
  <c r="J224" i="5" s="1"/>
  <c r="K224" i="5" s="1"/>
  <c r="H132" i="57" l="1"/>
  <c r="I131" i="57"/>
  <c r="N182" i="44"/>
  <c r="K77" i="45"/>
  <c r="K307" i="8"/>
  <c r="J308" i="8"/>
  <c r="J309" i="8" s="1"/>
  <c r="K174" i="43"/>
  <c r="J175" i="43"/>
  <c r="N154" i="60"/>
  <c r="P126" i="60"/>
  <c r="Q125" i="60"/>
  <c r="I74" i="45"/>
  <c r="E61" i="59"/>
  <c r="I132" i="57" l="1"/>
  <c r="H133" i="57"/>
  <c r="K309" i="8"/>
  <c r="J310" i="8"/>
  <c r="N183" i="44"/>
  <c r="K78" i="45"/>
  <c r="K308" i="8"/>
  <c r="K175" i="43"/>
  <c r="J176" i="43"/>
  <c r="N155" i="60"/>
  <c r="P127" i="60"/>
  <c r="Q126" i="60"/>
  <c r="I68" i="45"/>
  <c r="I67" i="45"/>
  <c r="I73" i="45"/>
  <c r="I71" i="45"/>
  <c r="E58" i="48"/>
  <c r="I133" i="57" l="1"/>
  <c r="H134" i="57"/>
  <c r="J311" i="8"/>
  <c r="K310" i="8"/>
  <c r="N184" i="44"/>
  <c r="K79" i="45"/>
  <c r="J177" i="43"/>
  <c r="K176" i="43"/>
  <c r="Q127" i="60"/>
  <c r="P128" i="60"/>
  <c r="N156" i="60"/>
  <c r="M157" i="60"/>
  <c r="E52" i="7"/>
  <c r="F52" i="7"/>
  <c r="G52" i="7"/>
  <c r="H52" i="7"/>
  <c r="I52" i="7"/>
  <c r="J52" i="7"/>
  <c r="K52" i="7"/>
  <c r="L52" i="7"/>
  <c r="E60" i="59"/>
  <c r="E58" i="59"/>
  <c r="I191" i="8"/>
  <c r="I192" i="8" s="1"/>
  <c r="I193" i="8" s="1"/>
  <c r="I194" i="8" s="1"/>
  <c r="I195" i="8" s="1"/>
  <c r="I196" i="8" s="1"/>
  <c r="I197" i="8" s="1"/>
  <c r="E197" i="8"/>
  <c r="F197" i="8" s="1"/>
  <c r="H231" i="5"/>
  <c r="I231" i="5" s="1"/>
  <c r="J231" i="5" s="1"/>
  <c r="K231" i="5" s="1"/>
  <c r="H230" i="5"/>
  <c r="I230" i="5" s="1"/>
  <c r="J230" i="5" s="1"/>
  <c r="K230" i="5" s="1"/>
  <c r="H229" i="5"/>
  <c r="I229" i="5" s="1"/>
  <c r="J229" i="5" s="1"/>
  <c r="K229" i="5" s="1"/>
  <c r="H228" i="5"/>
  <c r="I228" i="5" s="1"/>
  <c r="J228" i="5" s="1"/>
  <c r="K228" i="5" s="1"/>
  <c r="F102" i="5"/>
  <c r="E102" i="5"/>
  <c r="F101" i="5"/>
  <c r="E101" i="5"/>
  <c r="F100" i="5"/>
  <c r="E100" i="5"/>
  <c r="E168" i="47"/>
  <c r="E167" i="47"/>
  <c r="E166" i="47"/>
  <c r="E165" i="47"/>
  <c r="H135" i="57" l="1"/>
  <c r="I134" i="57"/>
  <c r="K311" i="8"/>
  <c r="J312" i="8"/>
  <c r="N185" i="44"/>
  <c r="K80" i="45"/>
  <c r="J178" i="43"/>
  <c r="K177" i="43"/>
  <c r="N157" i="60"/>
  <c r="M158" i="60"/>
  <c r="P129" i="60"/>
  <c r="Q128" i="60"/>
  <c r="J197" i="8"/>
  <c r="I135" i="57" l="1"/>
  <c r="H136" i="57"/>
  <c r="J313" i="8"/>
  <c r="K312" i="8"/>
  <c r="N186" i="44"/>
  <c r="K81" i="45"/>
  <c r="K178" i="43"/>
  <c r="J179" i="43"/>
  <c r="M159" i="60"/>
  <c r="N158" i="60"/>
  <c r="Q129" i="60"/>
  <c r="P130" i="60"/>
  <c r="I136" i="57" l="1"/>
  <c r="H137" i="57"/>
  <c r="I137" i="57" s="1"/>
  <c r="J314" i="8"/>
  <c r="K313" i="8"/>
  <c r="N187" i="44"/>
  <c r="K82" i="45"/>
  <c r="K179" i="43"/>
  <c r="J180" i="43"/>
  <c r="P131" i="60"/>
  <c r="Q130" i="60"/>
  <c r="M160" i="60"/>
  <c r="N159" i="60"/>
  <c r="G143" i="48"/>
  <c r="H143" i="48"/>
  <c r="I143" i="48"/>
  <c r="E61" i="48"/>
  <c r="F61" i="48"/>
  <c r="E62" i="48"/>
  <c r="F62" i="48"/>
  <c r="E63" i="48"/>
  <c r="F63" i="48"/>
  <c r="E64" i="48"/>
  <c r="F81" i="10"/>
  <c r="E81" i="10"/>
  <c r="F79" i="10"/>
  <c r="E79" i="10"/>
  <c r="J315" i="8" l="1"/>
  <c r="K314" i="8"/>
  <c r="K83" i="45"/>
  <c r="N188" i="44"/>
  <c r="K180" i="43"/>
  <c r="J181" i="43"/>
  <c r="M161" i="60"/>
  <c r="M162" i="60" s="1"/>
  <c r="N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K315" i="8" l="1"/>
  <c r="J316" i="8"/>
  <c r="N189" i="44"/>
  <c r="K84" i="45"/>
  <c r="N162" i="60"/>
  <c r="M163" i="60"/>
  <c r="J182" i="43"/>
  <c r="K181" i="43"/>
  <c r="N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16" i="8" l="1"/>
  <c r="J317" i="8"/>
  <c r="N190" i="44"/>
  <c r="K85" i="45"/>
  <c r="M164" i="60"/>
  <c r="N163" i="60"/>
  <c r="K182" i="43"/>
  <c r="J183" i="43"/>
  <c r="Q133" i="60"/>
  <c r="P134" i="60"/>
  <c r="H153" i="32"/>
  <c r="G153" i="32"/>
  <c r="F153" i="32"/>
  <c r="E150" i="32"/>
  <c r="F82" i="32"/>
  <c r="E82" i="32"/>
  <c r="F147" i="32"/>
  <c r="G147" i="32" s="1"/>
  <c r="K317" i="8" l="1"/>
  <c r="J318" i="8"/>
  <c r="N191" i="44"/>
  <c r="K86" i="45"/>
  <c r="M165" i="60"/>
  <c r="N164" i="60"/>
  <c r="K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192" i="44"/>
  <c r="K318" i="8"/>
  <c r="J319" i="8"/>
  <c r="N165" i="60"/>
  <c r="M166" i="60"/>
  <c r="Q135" i="60"/>
  <c r="P136" i="60"/>
  <c r="H57" i="59"/>
  <c r="G58" i="59"/>
  <c r="H48" i="60"/>
  <c r="P81" i="60"/>
  <c r="Q80" i="60"/>
  <c r="G51" i="60"/>
  <c r="H50" i="60"/>
  <c r="H33" i="60"/>
  <c r="G34" i="60"/>
  <c r="H49" i="60"/>
  <c r="G227" i="5"/>
  <c r="H227" i="5" s="1"/>
  <c r="I227" i="5" s="1"/>
  <c r="J227" i="5" s="1"/>
  <c r="K227" i="5" s="1"/>
  <c r="E226" i="5"/>
  <c r="F226" i="5" s="1"/>
  <c r="G226" i="5" s="1"/>
  <c r="H226" i="5" s="1"/>
  <c r="I226" i="5" s="1"/>
  <c r="J226" i="5" s="1"/>
  <c r="K226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12" i="59"/>
  <c r="Q112" i="59" s="1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G111" i="59"/>
  <c r="H111" i="59" s="1"/>
  <c r="F111" i="59"/>
  <c r="E111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66" i="44"/>
  <c r="F166" i="44" s="1"/>
  <c r="G166" i="44" s="1"/>
  <c r="H166" i="44" s="1"/>
  <c r="I166" i="44" s="1"/>
  <c r="J166" i="44" s="1"/>
  <c r="J164" i="44"/>
  <c r="I164" i="44"/>
  <c r="H164" i="44"/>
  <c r="G164" i="44"/>
  <c r="F164" i="44"/>
  <c r="E164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196" i="8"/>
  <c r="E191" i="8"/>
  <c r="F191" i="8" s="1"/>
  <c r="E192" i="8"/>
  <c r="F192" i="8" s="1"/>
  <c r="E193" i="8"/>
  <c r="F193" i="8" s="1"/>
  <c r="E194" i="8"/>
  <c r="F194" i="8" s="1"/>
  <c r="E195" i="8"/>
  <c r="F195" i="8" s="1"/>
  <c r="E190" i="8"/>
  <c r="F190" i="8" s="1"/>
  <c r="F189" i="8"/>
  <c r="E189" i="8"/>
  <c r="E188" i="8"/>
  <c r="F187" i="8"/>
  <c r="E187" i="8"/>
  <c r="F186" i="8"/>
  <c r="E186" i="8"/>
  <c r="F185" i="8"/>
  <c r="E185" i="8"/>
  <c r="F184" i="8"/>
  <c r="E184" i="8"/>
  <c r="F183" i="8"/>
  <c r="E183" i="8"/>
  <c r="I182" i="8"/>
  <c r="I183" i="8" s="1"/>
  <c r="I184" i="8" s="1"/>
  <c r="I185" i="8" s="1"/>
  <c r="I186" i="8" s="1"/>
  <c r="I187" i="8" s="1"/>
  <c r="I188" i="8" s="1"/>
  <c r="I189" i="8" s="1"/>
  <c r="J196" i="8" s="1"/>
  <c r="F182" i="8"/>
  <c r="F181" i="8"/>
  <c r="F180" i="8"/>
  <c r="E180" i="8"/>
  <c r="F178" i="8"/>
  <c r="E177" i="8"/>
  <c r="E176" i="8"/>
  <c r="E175" i="8"/>
  <c r="E173" i="8"/>
  <c r="E170" i="8"/>
  <c r="F169" i="8"/>
  <c r="E169" i="8"/>
  <c r="F168" i="8"/>
  <c r="E168" i="8"/>
  <c r="F167" i="8"/>
  <c r="E167" i="8"/>
  <c r="E166" i="8"/>
  <c r="E165" i="8"/>
  <c r="E164" i="8"/>
  <c r="F163" i="8"/>
  <c r="E163" i="8"/>
  <c r="E162" i="8"/>
  <c r="F161" i="8"/>
  <c r="E161" i="8"/>
  <c r="F160" i="8"/>
  <c r="E160" i="8"/>
  <c r="F159" i="8"/>
  <c r="F158" i="8"/>
  <c r="E158" i="8"/>
  <c r="F157" i="8"/>
  <c r="G156" i="8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I175" i="8" s="1"/>
  <c r="I176" i="8" s="1"/>
  <c r="I177" i="8" s="1"/>
  <c r="I178" i="8" s="1"/>
  <c r="I179" i="8" s="1"/>
  <c r="I180" i="8" s="1"/>
  <c r="F155" i="8"/>
  <c r="E155" i="8"/>
  <c r="F154" i="8"/>
  <c r="E154" i="8"/>
  <c r="F153" i="8"/>
  <c r="E153" i="8"/>
  <c r="F152" i="8"/>
  <c r="E152" i="8"/>
  <c r="F151" i="8"/>
  <c r="F149" i="8"/>
  <c r="E149" i="8"/>
  <c r="F148" i="8"/>
  <c r="E148" i="8"/>
  <c r="F147" i="8"/>
  <c r="E147" i="8"/>
  <c r="F146" i="8"/>
  <c r="E146" i="8"/>
  <c r="F145" i="8"/>
  <c r="E145" i="8"/>
  <c r="F144" i="8"/>
  <c r="E144" i="8"/>
  <c r="F143" i="8"/>
  <c r="E143" i="8"/>
  <c r="F142" i="8"/>
  <c r="E142" i="8"/>
  <c r="G141" i="8"/>
  <c r="G142" i="8" s="1"/>
  <c r="G143" i="8" s="1"/>
  <c r="G144" i="8" s="1"/>
  <c r="F141" i="8"/>
  <c r="E141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193" i="44" l="1"/>
  <c r="K88" i="45"/>
  <c r="K319" i="8"/>
  <c r="J320" i="8"/>
  <c r="N166" i="60"/>
  <c r="M167" i="60"/>
  <c r="P137" i="60"/>
  <c r="Q136" i="60"/>
  <c r="H58" i="59"/>
  <c r="G59" i="59"/>
  <c r="J191" i="8"/>
  <c r="J190" i="8"/>
  <c r="J192" i="8"/>
  <c r="J193" i="8"/>
  <c r="J194" i="8"/>
  <c r="J195" i="8"/>
  <c r="G35" i="60"/>
  <c r="H34" i="60"/>
  <c r="G52" i="60"/>
  <c r="H51" i="60"/>
  <c r="Q81" i="60"/>
  <c r="P82" i="60"/>
  <c r="H52" i="59"/>
  <c r="N112" i="59"/>
  <c r="J112" i="59"/>
  <c r="R112" i="59"/>
  <c r="K112" i="59"/>
  <c r="S112" i="59"/>
  <c r="L112" i="59"/>
  <c r="T112" i="59"/>
  <c r="H51" i="59"/>
  <c r="E112" i="59"/>
  <c r="M112" i="59"/>
  <c r="U112" i="59"/>
  <c r="F112" i="59"/>
  <c r="D113" i="59"/>
  <c r="G112" i="59"/>
  <c r="H112" i="59" s="1"/>
  <c r="O112" i="59"/>
  <c r="P112" i="59"/>
  <c r="I112" i="59"/>
  <c r="G53" i="8"/>
  <c r="K320" i="8" l="1"/>
  <c r="J321" i="8"/>
  <c r="N194" i="44"/>
  <c r="K89" i="45"/>
  <c r="N167" i="60"/>
  <c r="M168" i="60"/>
  <c r="Q137" i="60"/>
  <c r="P138" i="60"/>
  <c r="G60" i="59"/>
  <c r="G61" i="59" s="1"/>
  <c r="H59" i="59"/>
  <c r="G54" i="8"/>
  <c r="H53" i="8"/>
  <c r="P83" i="60"/>
  <c r="Q82" i="60"/>
  <c r="G53" i="60"/>
  <c r="H52" i="60"/>
  <c r="H35" i="60"/>
  <c r="G36" i="60"/>
  <c r="O113" i="59"/>
  <c r="G113" i="59"/>
  <c r="H113" i="59" s="1"/>
  <c r="D114" i="59"/>
  <c r="N113" i="59"/>
  <c r="F113" i="59"/>
  <c r="U113" i="59"/>
  <c r="M113" i="59"/>
  <c r="E113" i="59"/>
  <c r="T113" i="59"/>
  <c r="S113" i="59"/>
  <c r="K113" i="59"/>
  <c r="R113" i="59"/>
  <c r="J113" i="59"/>
  <c r="Q113" i="59"/>
  <c r="I113" i="59"/>
  <c r="P113" i="59"/>
  <c r="L113" i="59"/>
  <c r="H53" i="59"/>
  <c r="K321" i="8" l="1"/>
  <c r="J322" i="8"/>
  <c r="N195" i="44"/>
  <c r="K90" i="45"/>
  <c r="N168" i="60"/>
  <c r="M169" i="60"/>
  <c r="K184" i="43"/>
  <c r="J185" i="43"/>
  <c r="P139" i="60"/>
  <c r="Q138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14" i="59"/>
  <c r="M114" i="59"/>
  <c r="E114" i="59"/>
  <c r="T114" i="59"/>
  <c r="L114" i="59"/>
  <c r="S114" i="59"/>
  <c r="K114" i="59"/>
  <c r="R114" i="59"/>
  <c r="Q114" i="59"/>
  <c r="I114" i="59"/>
  <c r="P114" i="59"/>
  <c r="O114" i="59"/>
  <c r="G114" i="59"/>
  <c r="H114" i="59" s="1"/>
  <c r="D115" i="59"/>
  <c r="N114" i="59"/>
  <c r="F114" i="59"/>
  <c r="J114" i="59"/>
  <c r="I141" i="48"/>
  <c r="H141" i="48"/>
  <c r="G141" i="48"/>
  <c r="I140" i="48"/>
  <c r="H140" i="48"/>
  <c r="G140" i="48"/>
  <c r="I139" i="48"/>
  <c r="H139" i="48"/>
  <c r="G139" i="48"/>
  <c r="E139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3" i="32"/>
  <c r="J143" i="32" s="1"/>
  <c r="K322" i="8" l="1"/>
  <c r="J323" i="8"/>
  <c r="N196" i="44"/>
  <c r="K91" i="45"/>
  <c r="M170" i="60"/>
  <c r="N169" i="60"/>
  <c r="K185" i="43"/>
  <c r="J186" i="43"/>
  <c r="P140" i="60"/>
  <c r="Q139" i="60"/>
  <c r="G63" i="59"/>
  <c r="H62" i="59"/>
  <c r="G56" i="8"/>
  <c r="H55" i="8"/>
  <c r="P85" i="60"/>
  <c r="Q84" i="60"/>
  <c r="H37" i="60"/>
  <c r="G38" i="60"/>
  <c r="G55" i="60"/>
  <c r="H54" i="60"/>
  <c r="S115" i="59"/>
  <c r="K115" i="59"/>
  <c r="R115" i="59"/>
  <c r="J115" i="59"/>
  <c r="Q115" i="59"/>
  <c r="I115" i="59"/>
  <c r="O115" i="59"/>
  <c r="G115" i="59"/>
  <c r="H115" i="59" s="1"/>
  <c r="D116" i="59"/>
  <c r="N115" i="59"/>
  <c r="F115" i="59"/>
  <c r="U115" i="59"/>
  <c r="M115" i="59"/>
  <c r="E115" i="59"/>
  <c r="T115" i="59"/>
  <c r="L115" i="59"/>
  <c r="P115" i="59"/>
  <c r="H55" i="59"/>
  <c r="G162" i="44"/>
  <c r="K92" i="45" l="1"/>
  <c r="N197" i="44"/>
  <c r="J324" i="8"/>
  <c r="K323" i="8"/>
  <c r="N170" i="60"/>
  <c r="M171" i="60"/>
  <c r="H63" i="59"/>
  <c r="G64" i="59"/>
  <c r="K186" i="43"/>
  <c r="J187" i="43"/>
  <c r="Q140" i="60"/>
  <c r="P141" i="60"/>
  <c r="G57" i="8"/>
  <c r="H56" i="8"/>
  <c r="P86" i="60"/>
  <c r="Q85" i="60"/>
  <c r="H55" i="60"/>
  <c r="G56" i="60"/>
  <c r="G39" i="60"/>
  <c r="H38" i="60"/>
  <c r="H56" i="59"/>
  <c r="Q116" i="59"/>
  <c r="I116" i="59"/>
  <c r="P116" i="59"/>
  <c r="D117" i="59"/>
  <c r="O116" i="59"/>
  <c r="G116" i="59"/>
  <c r="H116" i="59" s="1"/>
  <c r="F116" i="59"/>
  <c r="U116" i="59"/>
  <c r="M116" i="59"/>
  <c r="E116" i="59"/>
  <c r="T116" i="59"/>
  <c r="L116" i="59"/>
  <c r="S116" i="59"/>
  <c r="K116" i="59"/>
  <c r="R116" i="59"/>
  <c r="J116" i="59"/>
  <c r="N116" i="59"/>
  <c r="N198" i="44" l="1"/>
  <c r="K93" i="45"/>
  <c r="K324" i="8"/>
  <c r="J325" i="8"/>
  <c r="M172" i="60"/>
  <c r="N171" i="60"/>
  <c r="H64" i="59"/>
  <c r="G65" i="59"/>
  <c r="J188" i="43"/>
  <c r="K187" i="43"/>
  <c r="P142" i="60"/>
  <c r="Q141" i="60"/>
  <c r="G58" i="8"/>
  <c r="H57" i="8"/>
  <c r="P87" i="60"/>
  <c r="Q86" i="60"/>
  <c r="H39" i="60"/>
  <c r="G40" i="60"/>
  <c r="H56" i="60"/>
  <c r="G57" i="60"/>
  <c r="O117" i="59"/>
  <c r="G117" i="59"/>
  <c r="H117" i="59" s="1"/>
  <c r="L117" i="59"/>
  <c r="D118" i="59"/>
  <c r="N117" i="59"/>
  <c r="F117" i="59"/>
  <c r="U117" i="59"/>
  <c r="M117" i="59"/>
  <c r="E117" i="59"/>
  <c r="S117" i="59"/>
  <c r="K117" i="59"/>
  <c r="R117" i="59"/>
  <c r="J117" i="59"/>
  <c r="Q117" i="59"/>
  <c r="I117" i="59"/>
  <c r="P117" i="59"/>
  <c r="T117" i="59"/>
  <c r="E47" i="7"/>
  <c r="F47" i="7"/>
  <c r="G47" i="7"/>
  <c r="H47" i="7"/>
  <c r="I47" i="7"/>
  <c r="J47" i="7"/>
  <c r="K47" i="7"/>
  <c r="L47" i="7"/>
  <c r="G149" i="32"/>
  <c r="F149" i="32"/>
  <c r="E149" i="32"/>
  <c r="H141" i="32"/>
  <c r="G141" i="32"/>
  <c r="F141" i="32"/>
  <c r="E141" i="32"/>
  <c r="H142" i="32"/>
  <c r="G142" i="32"/>
  <c r="F142" i="32"/>
  <c r="N199" i="44" l="1"/>
  <c r="K94" i="45"/>
  <c r="J326" i="8"/>
  <c r="K325" i="8"/>
  <c r="M173" i="60"/>
  <c r="N172" i="60"/>
  <c r="G66" i="59"/>
  <c r="H65" i="59"/>
  <c r="J189" i="43"/>
  <c r="K188" i="43"/>
  <c r="P143" i="60"/>
  <c r="Q142" i="60"/>
  <c r="H58" i="8"/>
  <c r="Q87" i="60"/>
  <c r="P88" i="60"/>
  <c r="G58" i="60"/>
  <c r="H57" i="60"/>
  <c r="G41" i="60"/>
  <c r="H40" i="60"/>
  <c r="U118" i="59"/>
  <c r="M118" i="59"/>
  <c r="E118" i="59"/>
  <c r="T118" i="59"/>
  <c r="L118" i="59"/>
  <c r="S118" i="59"/>
  <c r="K118" i="59"/>
  <c r="J118" i="59"/>
  <c r="R118" i="59"/>
  <c r="Q118" i="59"/>
  <c r="I118" i="59"/>
  <c r="P118" i="59"/>
  <c r="O118" i="59"/>
  <c r="G118" i="59"/>
  <c r="H118" i="59" s="1"/>
  <c r="N118" i="59"/>
  <c r="F118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N200" i="44" l="1"/>
  <c r="K95" i="45"/>
  <c r="K326" i="8"/>
  <c r="J327" i="8"/>
  <c r="M174" i="60"/>
  <c r="N173" i="60"/>
  <c r="G67" i="59"/>
  <c r="H66" i="59"/>
  <c r="J190" i="43"/>
  <c r="K189" i="43"/>
  <c r="P144" i="60"/>
  <c r="Q143" i="60"/>
  <c r="H59" i="8"/>
  <c r="G60" i="8"/>
  <c r="P89" i="60"/>
  <c r="Q88" i="60"/>
  <c r="H41" i="60"/>
  <c r="G42" i="60"/>
  <c r="H58" i="60"/>
  <c r="F78" i="32"/>
  <c r="E78" i="32"/>
  <c r="N201" i="44" l="1"/>
  <c r="K96" i="45"/>
  <c r="J328" i="8"/>
  <c r="K327" i="8"/>
  <c r="M175" i="60"/>
  <c r="N174" i="60"/>
  <c r="H67" i="59"/>
  <c r="G68" i="59"/>
  <c r="K190" i="43"/>
  <c r="J191" i="43"/>
  <c r="M145" i="60"/>
  <c r="Q144" i="60"/>
  <c r="G61" i="8"/>
  <c r="H60" i="8"/>
  <c r="Q89" i="60"/>
  <c r="P90" i="60"/>
  <c r="H42" i="60"/>
  <c r="G43" i="60"/>
  <c r="E155" i="44"/>
  <c r="F77" i="32"/>
  <c r="E77" i="32"/>
  <c r="F76" i="32"/>
  <c r="E76" i="32"/>
  <c r="E75" i="32"/>
  <c r="N202" i="44" l="1"/>
  <c r="K97" i="45"/>
  <c r="K328" i="8"/>
  <c r="J329" i="8"/>
  <c r="K329" i="8" s="1"/>
  <c r="N175" i="60"/>
  <c r="M176" i="60"/>
  <c r="H68" i="59"/>
  <c r="G69" i="59"/>
  <c r="K191" i="43"/>
  <c r="J192" i="43"/>
  <c r="N145" i="60"/>
  <c r="M146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03" i="44" l="1"/>
  <c r="K98" i="45"/>
  <c r="N176" i="60"/>
  <c r="M177" i="60"/>
  <c r="H69" i="59"/>
  <c r="G70" i="59"/>
  <c r="K192" i="43"/>
  <c r="J193" i="43"/>
  <c r="H62" i="8"/>
  <c r="G63" i="8"/>
  <c r="M147" i="60"/>
  <c r="N146" i="60"/>
  <c r="G45" i="60"/>
  <c r="H44" i="60"/>
  <c r="H60" i="60"/>
  <c r="G61" i="60"/>
  <c r="Q91" i="60"/>
  <c r="P92" i="60"/>
  <c r="E139" i="32"/>
  <c r="N204" i="44" l="1"/>
  <c r="K100" i="45" s="1"/>
  <c r="K99" i="45"/>
  <c r="M178" i="60"/>
  <c r="N177" i="60"/>
  <c r="H70" i="59"/>
  <c r="G71" i="59"/>
  <c r="K193" i="43"/>
  <c r="J194" i="43"/>
  <c r="H63" i="8"/>
  <c r="G64" i="8"/>
  <c r="M148" i="60"/>
  <c r="N148" i="60" s="1"/>
  <c r="N147" i="60"/>
  <c r="H61" i="60"/>
  <c r="G62" i="60"/>
  <c r="G46" i="60"/>
  <c r="H46" i="60" s="1"/>
  <c r="H45" i="60"/>
  <c r="P93" i="60"/>
  <c r="Q92" i="60"/>
  <c r="E137" i="8"/>
  <c r="N178" i="60" l="1"/>
  <c r="M179" i="60"/>
  <c r="H71" i="59"/>
  <c r="G72" i="59"/>
  <c r="J195" i="43"/>
  <c r="K194" i="43"/>
  <c r="G65" i="8"/>
  <c r="H64" i="8"/>
  <c r="G63" i="60"/>
  <c r="H62" i="60"/>
  <c r="Q93" i="60"/>
  <c r="P94" i="60"/>
  <c r="F163" i="44"/>
  <c r="E163" i="44"/>
  <c r="J162" i="44"/>
  <c r="I162" i="44"/>
  <c r="H162" i="44"/>
  <c r="F162" i="44"/>
  <c r="E162" i="44"/>
  <c r="F161" i="44"/>
  <c r="E161" i="44"/>
  <c r="J160" i="44"/>
  <c r="I160" i="44"/>
  <c r="H160" i="44"/>
  <c r="G160" i="44"/>
  <c r="F160" i="44"/>
  <c r="E160" i="44"/>
  <c r="E159" i="44"/>
  <c r="M180" i="60" l="1"/>
  <c r="N179" i="60"/>
  <c r="G73" i="59"/>
  <c r="H72" i="59"/>
  <c r="K195" i="43"/>
  <c r="J196" i="43"/>
  <c r="G66" i="8"/>
  <c r="H65" i="8"/>
  <c r="H63" i="60"/>
  <c r="P95" i="60"/>
  <c r="Q94" i="60"/>
  <c r="J222" i="5"/>
  <c r="I222" i="5"/>
  <c r="G222" i="5"/>
  <c r="F222" i="5"/>
  <c r="E222" i="5"/>
  <c r="K221" i="5"/>
  <c r="J221" i="5"/>
  <c r="H221" i="5"/>
  <c r="K220" i="5"/>
  <c r="J220" i="5"/>
  <c r="I220" i="5"/>
  <c r="H220" i="5"/>
  <c r="G220" i="5"/>
  <c r="F220" i="5"/>
  <c r="E220" i="5"/>
  <c r="K219" i="5"/>
  <c r="J219" i="5"/>
  <c r="I219" i="5"/>
  <c r="H219" i="5"/>
  <c r="G219" i="5"/>
  <c r="F219" i="5"/>
  <c r="E219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38" i="48"/>
  <c r="H138" i="48"/>
  <c r="G138" i="48"/>
  <c r="E138" i="48"/>
  <c r="I136" i="48"/>
  <c r="H136" i="48"/>
  <c r="G136" i="48"/>
  <c r="E136" i="48"/>
  <c r="I135" i="48"/>
  <c r="H135" i="48"/>
  <c r="G135" i="48"/>
  <c r="E135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M181" i="60" l="1"/>
  <c r="N180" i="60"/>
  <c r="G74" i="59"/>
  <c r="H73" i="59"/>
  <c r="K196" i="43"/>
  <c r="J197" i="43"/>
  <c r="H66" i="8"/>
  <c r="G67" i="8"/>
  <c r="Q95" i="60"/>
  <c r="P96" i="60"/>
  <c r="E53" i="20"/>
  <c r="F53" i="20"/>
  <c r="E28" i="57"/>
  <c r="E54" i="20"/>
  <c r="E84" i="5"/>
  <c r="M182" i="60" l="1"/>
  <c r="N181" i="60"/>
  <c r="H74" i="59"/>
  <c r="G75" i="59"/>
  <c r="J198" i="43"/>
  <c r="K197" i="43"/>
  <c r="G68" i="8"/>
  <c r="H67" i="8"/>
  <c r="P97" i="60"/>
  <c r="Q96" i="60"/>
  <c r="E289" i="8"/>
  <c r="E290" i="8"/>
  <c r="E292" i="8"/>
  <c r="E293" i="8"/>
  <c r="E288" i="8"/>
  <c r="E135" i="8"/>
  <c r="E130" i="8"/>
  <c r="E136" i="8"/>
  <c r="E133" i="8"/>
  <c r="E134" i="8"/>
  <c r="E132" i="8"/>
  <c r="N182" i="60" l="1"/>
  <c r="M183" i="60"/>
  <c r="N183" i="60" s="1"/>
  <c r="G76" i="59"/>
  <c r="H75" i="59"/>
  <c r="J199" i="43"/>
  <c r="K198" i="43"/>
  <c r="G69" i="8"/>
  <c r="H68" i="8"/>
  <c r="Q97" i="60"/>
  <c r="P98" i="60"/>
  <c r="F130" i="8"/>
  <c r="H76" i="59" l="1"/>
  <c r="G77" i="59"/>
  <c r="K199" i="43"/>
  <c r="J200" i="43"/>
  <c r="G70" i="8"/>
  <c r="H69" i="8"/>
  <c r="M62" i="7"/>
  <c r="L63" i="7"/>
  <c r="Q98" i="60"/>
  <c r="P99" i="60"/>
  <c r="E212" i="5"/>
  <c r="F212" i="5"/>
  <c r="G212" i="5"/>
  <c r="G78" i="59" l="1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H78" i="59" l="1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79" i="59"/>
  <c r="H76" i="8"/>
  <c r="G77" i="8"/>
  <c r="K202" i="43"/>
  <c r="J203" i="43"/>
  <c r="L71" i="7"/>
  <c r="M70" i="7"/>
  <c r="M66" i="7"/>
  <c r="Q101" i="60"/>
  <c r="P102" i="60"/>
  <c r="G138" i="32"/>
  <c r="F138" i="32"/>
  <c r="H138" i="32"/>
  <c r="I138" i="32"/>
  <c r="J138" i="32"/>
  <c r="H80" i="59" l="1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G82" i="59" l="1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G83" i="59" l="1"/>
  <c r="H82" i="59"/>
  <c r="K205" i="43"/>
  <c r="J206" i="43"/>
  <c r="H79" i="8"/>
  <c r="G80" i="8"/>
  <c r="M73" i="7"/>
  <c r="L74" i="7"/>
  <c r="M105" i="60"/>
  <c r="N104" i="60"/>
  <c r="E216" i="5"/>
  <c r="F216" i="5"/>
  <c r="G216" i="5"/>
  <c r="H216" i="5"/>
  <c r="I216" i="5"/>
  <c r="J216" i="5"/>
  <c r="K216" i="5"/>
  <c r="K218" i="5"/>
  <c r="J218" i="5"/>
  <c r="I218" i="5"/>
  <c r="H218" i="5"/>
  <c r="G218" i="5"/>
  <c r="F218" i="5"/>
  <c r="E218" i="5"/>
  <c r="K217" i="5"/>
  <c r="J217" i="5"/>
  <c r="I217" i="5"/>
  <c r="H217" i="5"/>
  <c r="G217" i="5"/>
  <c r="F217" i="5"/>
  <c r="E217" i="5"/>
  <c r="F91" i="5"/>
  <c r="E91" i="5"/>
  <c r="F90" i="5"/>
  <c r="E90" i="5"/>
  <c r="E87" i="5"/>
  <c r="F293" i="8"/>
  <c r="F292" i="8"/>
  <c r="F290" i="8"/>
  <c r="F133" i="8"/>
  <c r="H83" i="59" l="1"/>
  <c r="G84" i="59"/>
  <c r="H80" i="8"/>
  <c r="G81" i="8"/>
  <c r="K206" i="43"/>
  <c r="J207" i="43"/>
  <c r="L75" i="7"/>
  <c r="M74" i="7"/>
  <c r="N105" i="60"/>
  <c r="M106" i="60"/>
  <c r="J142" i="32"/>
  <c r="I142" i="32"/>
  <c r="E70" i="32"/>
  <c r="F70" i="32"/>
  <c r="G85" i="59" l="1"/>
  <c r="H84" i="59"/>
  <c r="H81" i="8"/>
  <c r="G82" i="8"/>
  <c r="J208" i="43"/>
  <c r="K207" i="43"/>
  <c r="M75" i="7"/>
  <c r="L76" i="7"/>
  <c r="N106" i="60"/>
  <c r="M107" i="60"/>
  <c r="I134" i="48"/>
  <c r="H134" i="48"/>
  <c r="G134" i="48"/>
  <c r="E134" i="48"/>
  <c r="I133" i="48"/>
  <c r="H133" i="48"/>
  <c r="G133" i="48"/>
  <c r="E133" i="48"/>
  <c r="I132" i="48"/>
  <c r="H132" i="48"/>
  <c r="G132" i="48"/>
  <c r="E132" i="48"/>
  <c r="I131" i="48"/>
  <c r="H131" i="48"/>
  <c r="G131" i="48"/>
  <c r="E131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K208" i="43" l="1"/>
  <c r="J209" i="43"/>
  <c r="G86" i="59"/>
  <c r="H86" i="59" s="1"/>
  <c r="H85" i="59"/>
  <c r="H82" i="8"/>
  <c r="G83" i="8"/>
  <c r="L77" i="7"/>
  <c r="M76" i="7"/>
  <c r="N107" i="60"/>
  <c r="F286" i="8"/>
  <c r="E286" i="8"/>
  <c r="F287" i="8"/>
  <c r="E287" i="8"/>
  <c r="F128" i="8"/>
  <c r="J210" i="43" l="1"/>
  <c r="K209" i="43"/>
  <c r="G84" i="8"/>
  <c r="H83" i="8"/>
  <c r="M77" i="7"/>
  <c r="L78" i="7"/>
  <c r="N108" i="60"/>
  <c r="F129" i="8"/>
  <c r="J211" i="43" l="1"/>
  <c r="K210" i="43"/>
  <c r="H84" i="8"/>
  <c r="G85" i="8"/>
  <c r="L79" i="7"/>
  <c r="M78" i="7"/>
  <c r="N109" i="60"/>
  <c r="I53" i="45"/>
  <c r="J158" i="44"/>
  <c r="I158" i="44"/>
  <c r="H158" i="44"/>
  <c r="G158" i="44"/>
  <c r="F158" i="44"/>
  <c r="E158" i="44"/>
  <c r="J157" i="44"/>
  <c r="I157" i="44"/>
  <c r="H157" i="44"/>
  <c r="G157" i="44"/>
  <c r="F157" i="44"/>
  <c r="E157" i="44"/>
  <c r="J156" i="44"/>
  <c r="I156" i="44"/>
  <c r="H156" i="44"/>
  <c r="G156" i="44"/>
  <c r="F156" i="44"/>
  <c r="E156" i="44"/>
  <c r="J155" i="44"/>
  <c r="I155" i="44"/>
  <c r="H155" i="44"/>
  <c r="G155" i="44"/>
  <c r="F155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37" i="32"/>
  <c r="F127" i="8"/>
  <c r="F125" i="8"/>
  <c r="K211" i="43" l="1"/>
  <c r="J212" i="43"/>
  <c r="G86" i="8"/>
  <c r="H85" i="8"/>
  <c r="L80" i="7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J213" i="43" l="1"/>
  <c r="K213" i="43" s="1"/>
  <c r="K212" i="43"/>
  <c r="G87" i="8"/>
  <c r="H86" i="8"/>
  <c r="M80" i="7"/>
  <c r="L81" i="7"/>
  <c r="N111" i="60"/>
  <c r="E10" i="58"/>
  <c r="E47" i="58"/>
  <c r="G38" i="7"/>
  <c r="F38" i="7"/>
  <c r="E38" i="7"/>
  <c r="J135" i="32"/>
  <c r="I135" i="32"/>
  <c r="H135" i="32"/>
  <c r="G135" i="32"/>
  <c r="F135" i="32"/>
  <c r="E135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H87" i="8" l="1"/>
  <c r="G88" i="8"/>
  <c r="H88" i="8" s="1"/>
  <c r="L82" i="7"/>
  <c r="M81" i="7"/>
  <c r="N112" i="60"/>
  <c r="J141" i="32"/>
  <c r="I141" i="32"/>
  <c r="G140" i="32"/>
  <c r="F140" i="32"/>
  <c r="E140" i="32"/>
  <c r="F69" i="32"/>
  <c r="E69" i="32"/>
  <c r="F68" i="32"/>
  <c r="E68" i="32"/>
  <c r="F67" i="32"/>
  <c r="F66" i="32"/>
  <c r="E66" i="32"/>
  <c r="L93" i="37"/>
  <c r="L94" i="37"/>
  <c r="L95" i="37"/>
  <c r="M82" i="7" l="1"/>
  <c r="L83" i="7"/>
  <c r="E29" i="57"/>
  <c r="M83" i="7" l="1"/>
  <c r="L84" i="7"/>
  <c r="E57" i="45"/>
  <c r="E56" i="45"/>
  <c r="E55" i="45"/>
  <c r="E54" i="45"/>
  <c r="E53" i="45"/>
  <c r="F133" i="32"/>
  <c r="G133" i="32"/>
  <c r="H133" i="32"/>
  <c r="I133" i="32"/>
  <c r="J133" i="32"/>
  <c r="F122" i="8"/>
  <c r="M84" i="7" l="1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154" i="44"/>
  <c r="I154" i="44"/>
  <c r="H154" i="44"/>
  <c r="G154" i="44"/>
  <c r="F154" i="44"/>
  <c r="E154" i="44"/>
  <c r="J153" i="44"/>
  <c r="I153" i="44"/>
  <c r="H153" i="44"/>
  <c r="G153" i="44"/>
  <c r="F153" i="44"/>
  <c r="E153" i="44"/>
  <c r="J152" i="44"/>
  <c r="I152" i="44"/>
  <c r="H152" i="44"/>
  <c r="G152" i="44"/>
  <c r="F152" i="44"/>
  <c r="E152" i="44"/>
  <c r="J151" i="44"/>
  <c r="I151" i="44"/>
  <c r="H151" i="44"/>
  <c r="G151" i="44"/>
  <c r="F151" i="44"/>
  <c r="E151" i="44"/>
  <c r="J150" i="44"/>
  <c r="I150" i="44"/>
  <c r="H150" i="44"/>
  <c r="G150" i="44"/>
  <c r="F150" i="44"/>
  <c r="E150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31" i="8"/>
  <c r="E131" i="8"/>
  <c r="E129" i="8"/>
  <c r="M85" i="7" l="1"/>
  <c r="L86" i="7"/>
  <c r="E281" i="8"/>
  <c r="E282" i="8"/>
  <c r="E283" i="8"/>
  <c r="E285" i="8"/>
  <c r="E280" i="8"/>
  <c r="L87" i="7" l="1"/>
  <c r="M86" i="7"/>
  <c r="K214" i="5"/>
  <c r="J214" i="5"/>
  <c r="I214" i="5"/>
  <c r="H214" i="5"/>
  <c r="G214" i="5"/>
  <c r="F214" i="5"/>
  <c r="E214" i="5"/>
  <c r="K213" i="5"/>
  <c r="J213" i="5"/>
  <c r="I213" i="5"/>
  <c r="H213" i="5"/>
  <c r="K212" i="5"/>
  <c r="J212" i="5"/>
  <c r="I212" i="5"/>
  <c r="H212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30" i="48"/>
  <c r="I129" i="48"/>
  <c r="H129" i="48"/>
  <c r="G129" i="48"/>
  <c r="E129" i="48"/>
  <c r="I128" i="48"/>
  <c r="H128" i="48"/>
  <c r="G128" i="48"/>
  <c r="E128" i="48"/>
  <c r="I127" i="48"/>
  <c r="H127" i="48"/>
  <c r="G127" i="48"/>
  <c r="E127" i="48"/>
  <c r="I126" i="48"/>
  <c r="H126" i="48"/>
  <c r="G126" i="48"/>
  <c r="E126" i="48"/>
  <c r="J132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M87" i="7" l="1"/>
  <c r="L88" i="7"/>
  <c r="K203" i="5"/>
  <c r="K204" i="5"/>
  <c r="K205" i="5"/>
  <c r="K206" i="5"/>
  <c r="K207" i="5"/>
  <c r="K208" i="5"/>
  <c r="K209" i="5"/>
  <c r="K210" i="5"/>
  <c r="K202" i="5"/>
  <c r="M88" i="7" l="1"/>
  <c r="L89" i="7"/>
  <c r="M89" i="7" s="1"/>
  <c r="E278" i="8"/>
  <c r="F124" i="8"/>
  <c r="F126" i="8"/>
  <c r="F281" i="8"/>
  <c r="F279" i="8"/>
  <c r="E279" i="8"/>
  <c r="F282" i="8"/>
  <c r="F280" i="8"/>
  <c r="F278" i="8"/>
  <c r="F283" i="8"/>
  <c r="F285" i="8"/>
  <c r="F31" i="7"/>
  <c r="J137" i="32"/>
  <c r="H137" i="32"/>
  <c r="G137" i="32"/>
  <c r="F137" i="32"/>
  <c r="E137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36" i="32"/>
  <c r="I136" i="32"/>
  <c r="H136" i="32"/>
  <c r="G136" i="32"/>
  <c r="F136" i="32"/>
  <c r="E136" i="32"/>
  <c r="J134" i="32"/>
  <c r="I134" i="32"/>
  <c r="H134" i="32"/>
  <c r="G134" i="32"/>
  <c r="F134" i="32"/>
  <c r="E134" i="32"/>
  <c r="F64" i="32"/>
  <c r="E64" i="32"/>
  <c r="F63" i="32"/>
  <c r="E63" i="32"/>
  <c r="F61" i="32"/>
  <c r="E61" i="32"/>
  <c r="I48" i="45" l="1"/>
  <c r="I47" i="45"/>
  <c r="I46" i="45"/>
  <c r="I278" i="8" l="1"/>
  <c r="I279" i="8" s="1"/>
  <c r="I280" i="8" s="1"/>
  <c r="F277" i="8"/>
  <c r="F276" i="8"/>
  <c r="F265" i="8"/>
  <c r="F261" i="8"/>
  <c r="F260" i="8"/>
  <c r="F259" i="8"/>
  <c r="F258" i="8"/>
  <c r="F257" i="8"/>
  <c r="F255" i="8"/>
  <c r="F254" i="8"/>
  <c r="I253" i="8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253" i="8"/>
  <c r="F252" i="8"/>
  <c r="F251" i="8"/>
  <c r="F250" i="8"/>
  <c r="F249" i="8"/>
  <c r="F248" i="8"/>
  <c r="D246" i="8"/>
  <c r="D247" i="8" s="1"/>
  <c r="F247" i="8" s="1"/>
  <c r="F245" i="8"/>
  <c r="F244" i="8"/>
  <c r="F243" i="8"/>
  <c r="F242" i="8"/>
  <c r="F241" i="8"/>
  <c r="F240" i="8"/>
  <c r="D234" i="8"/>
  <c r="F234" i="8" s="1"/>
  <c r="F233" i="8"/>
  <c r="F232" i="8"/>
  <c r="D230" i="8"/>
  <c r="D231" i="8" s="1"/>
  <c r="F231" i="8" s="1"/>
  <c r="F229" i="8"/>
  <c r="D227" i="8"/>
  <c r="F226" i="8"/>
  <c r="F225" i="8"/>
  <c r="F224" i="8"/>
  <c r="F223" i="8"/>
  <c r="F222" i="8"/>
  <c r="F221" i="8"/>
  <c r="F220" i="8"/>
  <c r="F219" i="8"/>
  <c r="F218" i="8"/>
  <c r="F217" i="8"/>
  <c r="F216" i="8"/>
  <c r="D215" i="8"/>
  <c r="F215" i="8" s="1"/>
  <c r="F214" i="8"/>
  <c r="D210" i="8"/>
  <c r="D211" i="8" s="1"/>
  <c r="F209" i="8"/>
  <c r="F208" i="8"/>
  <c r="F207" i="8"/>
  <c r="F206" i="8"/>
  <c r="F205" i="8"/>
  <c r="E128" i="8"/>
  <c r="E127" i="8"/>
  <c r="E124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I281" i="8" l="1"/>
  <c r="J280" i="8"/>
  <c r="D235" i="8"/>
  <c r="D236" i="8" s="1"/>
  <c r="D237" i="8" s="1"/>
  <c r="F230" i="8"/>
  <c r="F246" i="8"/>
  <c r="D212" i="8"/>
  <c r="F211" i="8"/>
  <c r="F227" i="8"/>
  <c r="F210" i="8"/>
  <c r="F50" i="20"/>
  <c r="E50" i="20"/>
  <c r="F49" i="20"/>
  <c r="I144" i="44"/>
  <c r="G144" i="44"/>
  <c r="E148" i="44"/>
  <c r="J147" i="44"/>
  <c r="I147" i="44"/>
  <c r="H147" i="44"/>
  <c r="G147" i="44"/>
  <c r="F147" i="44"/>
  <c r="E147" i="44"/>
  <c r="J146" i="44"/>
  <c r="I146" i="44"/>
  <c r="H146" i="44"/>
  <c r="G146" i="44"/>
  <c r="F146" i="44"/>
  <c r="E146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25" i="48"/>
  <c r="H125" i="48"/>
  <c r="G125" i="48"/>
  <c r="E125" i="48"/>
  <c r="I123" i="48"/>
  <c r="H123" i="48"/>
  <c r="G123" i="48"/>
  <c r="E123" i="48"/>
  <c r="F43" i="48"/>
  <c r="E43" i="48"/>
  <c r="F42" i="48"/>
  <c r="E42" i="48"/>
  <c r="F41" i="48"/>
  <c r="E41" i="48"/>
  <c r="F39" i="48"/>
  <c r="E39" i="48"/>
  <c r="F207" i="5"/>
  <c r="G207" i="5"/>
  <c r="H207" i="5"/>
  <c r="I207" i="5"/>
  <c r="J207" i="5"/>
  <c r="J210" i="5"/>
  <c r="I210" i="5"/>
  <c r="H210" i="5"/>
  <c r="G210" i="5"/>
  <c r="F210" i="5"/>
  <c r="E210" i="5"/>
  <c r="J209" i="5"/>
  <c r="I209" i="5"/>
  <c r="H209" i="5"/>
  <c r="G209" i="5"/>
  <c r="F209" i="5"/>
  <c r="E209" i="5"/>
  <c r="J208" i="5"/>
  <c r="I208" i="5"/>
  <c r="H208" i="5"/>
  <c r="G208" i="5"/>
  <c r="F208" i="5"/>
  <c r="E208" i="5"/>
  <c r="E207" i="5"/>
  <c r="J206" i="5"/>
  <c r="I206" i="5"/>
  <c r="H206" i="5"/>
  <c r="G206" i="5"/>
  <c r="F206" i="5"/>
  <c r="E206" i="5"/>
  <c r="J205" i="5"/>
  <c r="I205" i="5"/>
  <c r="H205" i="5"/>
  <c r="G205" i="5"/>
  <c r="F205" i="5"/>
  <c r="E205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202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I282" i="8" l="1"/>
  <c r="J281" i="8"/>
  <c r="F236" i="8"/>
  <c r="F235" i="8"/>
  <c r="E47" i="11"/>
  <c r="H47" i="11"/>
  <c r="D238" i="8"/>
  <c r="F237" i="8"/>
  <c r="F212" i="8"/>
  <c r="D213" i="8"/>
  <c r="F47" i="11"/>
  <c r="G47" i="11"/>
  <c r="I283" i="8" l="1"/>
  <c r="J282" i="8"/>
  <c r="F213" i="8"/>
  <c r="F238" i="8"/>
  <c r="D239" i="8"/>
  <c r="F239" i="8" s="1"/>
  <c r="E121" i="8"/>
  <c r="E120" i="8"/>
  <c r="E119" i="8"/>
  <c r="I284" i="8" l="1"/>
  <c r="J283" i="8"/>
  <c r="E22" i="57"/>
  <c r="E135" i="47"/>
  <c r="E15" i="57"/>
  <c r="I285" i="8" l="1"/>
  <c r="J284" i="8"/>
  <c r="I229" i="8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F139" i="44"/>
  <c r="F140" i="44"/>
  <c r="F141" i="44"/>
  <c r="F142" i="44"/>
  <c r="F143" i="44"/>
  <c r="F144" i="44"/>
  <c r="F145" i="44"/>
  <c r="F138" i="44"/>
  <c r="J285" i="8" l="1"/>
  <c r="I286" i="8"/>
  <c r="E58" i="56"/>
  <c r="F58" i="56" s="1"/>
  <c r="E56" i="56"/>
  <c r="F56" i="56" s="1"/>
  <c r="E21" i="57"/>
  <c r="E20" i="57"/>
  <c r="I42" i="45"/>
  <c r="I40" i="45"/>
  <c r="J286" i="8" l="1"/>
  <c r="I287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J287" i="8" l="1"/>
  <c r="I288" i="8"/>
  <c r="G21" i="57"/>
  <c r="H20" i="57"/>
  <c r="H14" i="57"/>
  <c r="F197" i="5"/>
  <c r="G197" i="5" s="1"/>
  <c r="H197" i="5" s="1"/>
  <c r="I197" i="5" s="1"/>
  <c r="J197" i="5" s="1"/>
  <c r="K197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89" i="8" l="1"/>
  <c r="J288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21" i="48"/>
  <c r="H121" i="48"/>
  <c r="G121" i="48"/>
  <c r="E121" i="48"/>
  <c r="I120" i="48"/>
  <c r="G120" i="48"/>
  <c r="I119" i="48"/>
  <c r="H119" i="48"/>
  <c r="G119" i="48"/>
  <c r="E119" i="48"/>
  <c r="I118" i="48"/>
  <c r="H118" i="48"/>
  <c r="G118" i="48"/>
  <c r="E118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89" i="8" l="1"/>
  <c r="I290" i="8"/>
  <c r="H22" i="57"/>
  <c r="G23" i="57"/>
  <c r="H16" i="57"/>
  <c r="F60" i="44"/>
  <c r="G60" i="44"/>
  <c r="F54" i="44"/>
  <c r="G54" i="44"/>
  <c r="H128" i="32"/>
  <c r="I128" i="32"/>
  <c r="J128" i="32"/>
  <c r="F132" i="32"/>
  <c r="E132" i="32"/>
  <c r="J131" i="32"/>
  <c r="I131" i="32"/>
  <c r="H131" i="32"/>
  <c r="G131" i="32"/>
  <c r="F131" i="32"/>
  <c r="E131" i="32"/>
  <c r="J130" i="32"/>
  <c r="I130" i="32"/>
  <c r="H130" i="32"/>
  <c r="G130" i="32"/>
  <c r="F130" i="32"/>
  <c r="E130" i="32"/>
  <c r="G128" i="32"/>
  <c r="F128" i="32"/>
  <c r="E128" i="32"/>
  <c r="J127" i="32"/>
  <c r="G127" i="32"/>
  <c r="F127" i="32"/>
  <c r="E127" i="32"/>
  <c r="F59" i="32"/>
  <c r="E59" i="32"/>
  <c r="F58" i="32"/>
  <c r="E58" i="32"/>
  <c r="F57" i="32"/>
  <c r="E57" i="32"/>
  <c r="F56" i="32"/>
  <c r="E56" i="32"/>
  <c r="J145" i="44"/>
  <c r="I145" i="44"/>
  <c r="H145" i="44"/>
  <c r="G145" i="44"/>
  <c r="J144" i="44"/>
  <c r="H144" i="44"/>
  <c r="E144" i="44"/>
  <c r="J143" i="44"/>
  <c r="I143" i="44"/>
  <c r="H143" i="44"/>
  <c r="G143" i="44"/>
  <c r="E143" i="44"/>
  <c r="E142" i="44"/>
  <c r="G61" i="44"/>
  <c r="F61" i="44"/>
  <c r="E61" i="44"/>
  <c r="E60" i="44"/>
  <c r="G59" i="44"/>
  <c r="F59" i="44"/>
  <c r="E59" i="44"/>
  <c r="G58" i="44"/>
  <c r="F58" i="44"/>
  <c r="E58" i="44"/>
  <c r="J204" i="5"/>
  <c r="I204" i="5"/>
  <c r="H204" i="5"/>
  <c r="J203" i="5"/>
  <c r="I203" i="5"/>
  <c r="H203" i="5"/>
  <c r="G203" i="5"/>
  <c r="F202" i="5"/>
  <c r="G202" i="5" s="1"/>
  <c r="F196" i="5"/>
  <c r="G196" i="5" s="1"/>
  <c r="H196" i="5" s="1"/>
  <c r="I196" i="5" s="1"/>
  <c r="J196" i="5" s="1"/>
  <c r="K196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91" i="8" l="1"/>
  <c r="J290" i="8"/>
  <c r="G24" i="57"/>
  <c r="H23" i="57"/>
  <c r="H17" i="57"/>
  <c r="J291" i="8" l="1"/>
  <c r="I292" i="8"/>
  <c r="H24" i="57"/>
  <c r="G25" i="57"/>
  <c r="H19" i="57"/>
  <c r="H18" i="57"/>
  <c r="H87" i="37"/>
  <c r="H55" i="43"/>
  <c r="H54" i="43"/>
  <c r="E55" i="43"/>
  <c r="E54" i="43"/>
  <c r="K195" i="5"/>
  <c r="J195" i="5"/>
  <c r="I195" i="5"/>
  <c r="H195" i="5"/>
  <c r="G195" i="5"/>
  <c r="F195" i="5"/>
  <c r="E195" i="5"/>
  <c r="K201" i="5"/>
  <c r="J201" i="5"/>
  <c r="I201" i="5"/>
  <c r="H201" i="5"/>
  <c r="G201" i="5"/>
  <c r="F201" i="5"/>
  <c r="E201" i="5"/>
  <c r="K200" i="5"/>
  <c r="J200" i="5"/>
  <c r="I200" i="5"/>
  <c r="H200" i="5"/>
  <c r="G200" i="5"/>
  <c r="F200" i="5"/>
  <c r="E200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92" i="8" l="1"/>
  <c r="I293" i="8"/>
  <c r="I205" i="8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J205" i="8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G26" i="57"/>
  <c r="H25" i="57"/>
  <c r="F43" i="37"/>
  <c r="E43" i="37"/>
  <c r="F42" i="37"/>
  <c r="E42" i="37"/>
  <c r="J141" i="44"/>
  <c r="I141" i="44"/>
  <c r="H141" i="44"/>
  <c r="G141" i="44"/>
  <c r="E141" i="44"/>
  <c r="J140" i="44"/>
  <c r="I140" i="44"/>
  <c r="H140" i="44"/>
  <c r="G140" i="44"/>
  <c r="E140" i="44"/>
  <c r="G57" i="44"/>
  <c r="F57" i="44"/>
  <c r="E57" i="44"/>
  <c r="I294" i="8" l="1"/>
  <c r="J293" i="8"/>
  <c r="H26" i="57"/>
  <c r="G27" i="57"/>
  <c r="I117" i="48"/>
  <c r="H117" i="48"/>
  <c r="G117" i="48"/>
  <c r="E117" i="48"/>
  <c r="I116" i="48"/>
  <c r="H116" i="48"/>
  <c r="G116" i="48"/>
  <c r="E116" i="48"/>
  <c r="E28" i="48"/>
  <c r="F28" i="48"/>
  <c r="E49" i="32"/>
  <c r="F49" i="32"/>
  <c r="J294" i="8" l="1"/>
  <c r="I295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295" i="8" l="1"/>
  <c r="I296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26" i="32"/>
  <c r="G126" i="32"/>
  <c r="F126" i="32"/>
  <c r="E126" i="32"/>
  <c r="J125" i="32"/>
  <c r="G125" i="32"/>
  <c r="F125" i="32"/>
  <c r="E125" i="32"/>
  <c r="J124" i="32"/>
  <c r="G124" i="32"/>
  <c r="F124" i="32"/>
  <c r="E124" i="32"/>
  <c r="F55" i="32"/>
  <c r="E55" i="32"/>
  <c r="F54" i="32"/>
  <c r="E54" i="32"/>
  <c r="F53" i="32"/>
  <c r="E53" i="32"/>
  <c r="F52" i="32"/>
  <c r="E52" i="32"/>
  <c r="E117" i="8"/>
  <c r="J139" i="44"/>
  <c r="I139" i="44"/>
  <c r="H139" i="44"/>
  <c r="G139" i="44"/>
  <c r="E139" i="44"/>
  <c r="J138" i="44"/>
  <c r="I138" i="44"/>
  <c r="H138" i="44"/>
  <c r="G138" i="44"/>
  <c r="E138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98" i="5"/>
  <c r="J198" i="5"/>
  <c r="I198" i="5"/>
  <c r="H198" i="5"/>
  <c r="G198" i="5"/>
  <c r="F198" i="5"/>
  <c r="E198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15" i="48"/>
  <c r="G115" i="48"/>
  <c r="E115" i="48"/>
  <c r="I114" i="48"/>
  <c r="H114" i="48"/>
  <c r="G114" i="48"/>
  <c r="E114" i="48"/>
  <c r="I113" i="48"/>
  <c r="H113" i="48"/>
  <c r="G113" i="48"/>
  <c r="E113" i="48"/>
  <c r="F32" i="48"/>
  <c r="E32" i="48"/>
  <c r="F30" i="48"/>
  <c r="E53" i="47"/>
  <c r="E52" i="47"/>
  <c r="E51" i="47"/>
  <c r="J296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14" i="8"/>
  <c r="F113" i="8"/>
  <c r="E113" i="8"/>
  <c r="F112" i="8"/>
  <c r="E112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3" i="32"/>
  <c r="G123" i="32"/>
  <c r="F123" i="32"/>
  <c r="E123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22" i="32"/>
  <c r="J122" i="32"/>
  <c r="F122" i="32"/>
  <c r="J121" i="32"/>
  <c r="G121" i="32"/>
  <c r="F121" i="32"/>
  <c r="E121" i="32"/>
  <c r="J120" i="32"/>
  <c r="G120" i="32"/>
  <c r="F120" i="32"/>
  <c r="E120" i="32"/>
  <c r="J137" i="44"/>
  <c r="I137" i="44"/>
  <c r="H137" i="44"/>
  <c r="G137" i="44"/>
  <c r="F137" i="44"/>
  <c r="E137" i="44"/>
  <c r="J136" i="44"/>
  <c r="I136" i="44"/>
  <c r="H136" i="44"/>
  <c r="G136" i="44"/>
  <c r="F136" i="44"/>
  <c r="E136" i="44"/>
  <c r="J135" i="44"/>
  <c r="I135" i="44"/>
  <c r="H135" i="44"/>
  <c r="G135" i="44"/>
  <c r="F135" i="44"/>
  <c r="E135" i="44"/>
  <c r="J134" i="44"/>
  <c r="I134" i="44"/>
  <c r="H134" i="44"/>
  <c r="G134" i="44"/>
  <c r="F134" i="44"/>
  <c r="E134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91" i="5"/>
  <c r="F191" i="5"/>
  <c r="G191" i="5"/>
  <c r="E192" i="5"/>
  <c r="F192" i="5"/>
  <c r="G192" i="5"/>
  <c r="E193" i="5"/>
  <c r="F193" i="5"/>
  <c r="G193" i="5"/>
  <c r="E194" i="5"/>
  <c r="F194" i="5"/>
  <c r="G194" i="5"/>
  <c r="K194" i="5"/>
  <c r="J194" i="5"/>
  <c r="I194" i="5"/>
  <c r="H194" i="5"/>
  <c r="K193" i="5"/>
  <c r="J193" i="5"/>
  <c r="I193" i="5"/>
  <c r="H193" i="5"/>
  <c r="K192" i="5"/>
  <c r="J192" i="5"/>
  <c r="I192" i="5"/>
  <c r="H192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12" i="48"/>
  <c r="H112" i="48"/>
  <c r="G112" i="48"/>
  <c r="E112" i="48"/>
  <c r="I111" i="48"/>
  <c r="H111" i="48"/>
  <c r="G111" i="48"/>
  <c r="F111" i="48"/>
  <c r="E111" i="48"/>
  <c r="I110" i="48"/>
  <c r="H110" i="48"/>
  <c r="G110" i="48"/>
  <c r="I109" i="48"/>
  <c r="H109" i="48"/>
  <c r="G109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106" i="48"/>
  <c r="F106" i="48"/>
  <c r="G106" i="48"/>
  <c r="H106" i="48"/>
  <c r="I106" i="48"/>
  <c r="H37" i="57" l="1"/>
  <c r="G38" i="57"/>
  <c r="K103" i="43"/>
  <c r="L102" i="43"/>
  <c r="E187" i="5"/>
  <c r="F187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11" i="8"/>
  <c r="E111" i="8"/>
  <c r="E110" i="8"/>
  <c r="E109" i="8"/>
  <c r="E108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07" i="8"/>
  <c r="E107" i="8"/>
  <c r="E106" i="8"/>
  <c r="F133" i="44"/>
  <c r="E133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90" i="5"/>
  <c r="J190" i="5"/>
  <c r="I190" i="5"/>
  <c r="H190" i="5"/>
  <c r="K189" i="5"/>
  <c r="J189" i="5"/>
  <c r="I189" i="5"/>
  <c r="H189" i="5"/>
  <c r="G189" i="5"/>
  <c r="F189" i="5"/>
  <c r="E189" i="5"/>
  <c r="K188" i="5"/>
  <c r="J188" i="5"/>
  <c r="I188" i="5"/>
  <c r="H188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08" i="48"/>
  <c r="H108" i="48"/>
  <c r="G108" i="48"/>
  <c r="E108" i="48"/>
  <c r="I107" i="48"/>
  <c r="H107" i="48"/>
  <c r="G107" i="48"/>
  <c r="F107" i="48"/>
  <c r="E107" i="48"/>
  <c r="H44" i="57" l="1"/>
  <c r="L110" i="43"/>
  <c r="K111" i="43"/>
  <c r="F27" i="5"/>
  <c r="E27" i="5"/>
  <c r="I9" i="7"/>
  <c r="J9" i="7"/>
  <c r="G37" i="44"/>
  <c r="F37" i="32"/>
  <c r="K187" i="5"/>
  <c r="J187" i="5"/>
  <c r="I187" i="5"/>
  <c r="H187" i="5"/>
  <c r="G187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05" i="8"/>
  <c r="E105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86" i="5"/>
  <c r="J186" i="5"/>
  <c r="I186" i="5"/>
  <c r="H186" i="5"/>
  <c r="G186" i="5"/>
  <c r="F186" i="5"/>
  <c r="E186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02" i="48"/>
  <c r="E33" i="44"/>
  <c r="E34" i="44"/>
  <c r="E35" i="44"/>
  <c r="E36" i="44"/>
  <c r="E37" i="44"/>
  <c r="E38" i="44"/>
  <c r="E39" i="44"/>
  <c r="E40" i="44"/>
  <c r="E32" i="44"/>
  <c r="G179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97" i="48"/>
  <c r="F97" i="48"/>
  <c r="G97" i="48"/>
  <c r="H97" i="48"/>
  <c r="I97" i="48"/>
  <c r="E13" i="48"/>
  <c r="F13" i="48"/>
  <c r="E14" i="48"/>
  <c r="G100" i="8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I119" i="8" s="1"/>
  <c r="I120" i="8" s="1"/>
  <c r="I121" i="8" s="1"/>
  <c r="I122" i="8" s="1"/>
  <c r="I123" i="8" s="1"/>
  <c r="I124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102" i="48"/>
  <c r="H102" i="48"/>
  <c r="I102" i="48"/>
  <c r="F103" i="48"/>
  <c r="E184" i="5"/>
  <c r="F101" i="8"/>
  <c r="I11" i="7"/>
  <c r="J11" i="7"/>
  <c r="K11" i="7"/>
  <c r="M11" i="7"/>
  <c r="E37" i="43"/>
  <c r="G40" i="44"/>
  <c r="G39" i="44"/>
  <c r="F40" i="44"/>
  <c r="E34" i="51"/>
  <c r="E17" i="51"/>
  <c r="F38" i="44"/>
  <c r="G38" i="44"/>
  <c r="F98" i="48"/>
  <c r="E98" i="48"/>
  <c r="G98" i="48"/>
  <c r="H98" i="48"/>
  <c r="I98" i="48"/>
  <c r="F18" i="48"/>
  <c r="E32" i="43"/>
  <c r="E33" i="43"/>
  <c r="E34" i="43"/>
  <c r="F33" i="32"/>
  <c r="H48" i="57" l="1"/>
  <c r="G49" i="57"/>
  <c r="L114" i="43"/>
  <c r="K115" i="43"/>
  <c r="F184" i="5"/>
  <c r="H12" i="7"/>
  <c r="I12" i="7"/>
  <c r="J12" i="7"/>
  <c r="K12" i="7"/>
  <c r="L12" i="7"/>
  <c r="M12" i="7"/>
  <c r="K46" i="51"/>
  <c r="H47" i="51"/>
  <c r="J47" i="51" s="1"/>
  <c r="I46" i="51"/>
  <c r="G184" i="5"/>
  <c r="H184" i="5"/>
  <c r="K184" i="5"/>
  <c r="I184" i="5"/>
  <c r="G103" i="48"/>
  <c r="I103" i="48"/>
  <c r="E103" i="48"/>
  <c r="H103" i="48"/>
  <c r="K185" i="5"/>
  <c r="J184" i="5"/>
  <c r="E102" i="8"/>
  <c r="F102" i="8"/>
  <c r="F103" i="8"/>
  <c r="E19" i="48"/>
  <c r="E18" i="48"/>
  <c r="E19" i="51"/>
  <c r="E18" i="51"/>
  <c r="H99" i="48"/>
  <c r="F99" i="48"/>
  <c r="G99" i="48"/>
  <c r="I99" i="48"/>
  <c r="E99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04" i="48"/>
  <c r="G104" i="48"/>
  <c r="G185" i="5"/>
  <c r="H185" i="5"/>
  <c r="I185" i="5"/>
  <c r="J185" i="5"/>
  <c r="H104" i="48"/>
  <c r="F104" i="8"/>
  <c r="E104" i="8"/>
  <c r="G105" i="48"/>
  <c r="H105" i="48"/>
  <c r="I105" i="48"/>
  <c r="E21" i="48"/>
  <c r="F21" i="48"/>
  <c r="F19" i="48"/>
  <c r="E20" i="48"/>
  <c r="F20" i="48"/>
  <c r="E36" i="32"/>
  <c r="F100" i="48"/>
  <c r="I100" i="48"/>
  <c r="G100" i="48"/>
  <c r="H100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101" i="48"/>
  <c r="I101" i="48"/>
  <c r="E101" i="48"/>
  <c r="G101" i="48"/>
  <c r="H101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66" i="5"/>
  <c r="J166" i="5"/>
  <c r="I166" i="5"/>
  <c r="K168" i="5"/>
  <c r="J168" i="5"/>
  <c r="I168" i="5"/>
  <c r="K173" i="5"/>
  <c r="J173" i="5"/>
  <c r="I173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70" i="5"/>
  <c r="K171" i="5" s="1"/>
  <c r="J170" i="5"/>
  <c r="J171" i="5" s="1"/>
  <c r="J146" i="5"/>
  <c r="M157" i="5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2" i="5" s="1"/>
  <c r="M173" i="5" s="1"/>
  <c r="M174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9" i="5" s="1"/>
  <c r="M230" i="5" s="1"/>
  <c r="M231" i="5" s="1"/>
  <c r="M232" i="5" s="1"/>
  <c r="M233" i="5" s="1"/>
  <c r="M234" i="5" s="1"/>
  <c r="M235" i="5" s="1"/>
  <c r="M151" i="5"/>
  <c r="M152" i="5" s="1"/>
  <c r="M153" i="5" s="1"/>
  <c r="M140" i="5"/>
  <c r="M141" i="5" s="1"/>
  <c r="M142" i="5" s="1"/>
  <c r="M143" i="5" s="1"/>
  <c r="M144" i="5" s="1"/>
  <c r="F168" i="5"/>
  <c r="F170" i="5"/>
  <c r="F171" i="5"/>
  <c r="F166" i="5"/>
  <c r="F165" i="5"/>
  <c r="F164" i="5"/>
  <c r="F163" i="5"/>
  <c r="F162" i="5"/>
  <c r="F161" i="5"/>
  <c r="F160" i="5"/>
  <c r="F159" i="5"/>
  <c r="F158" i="5"/>
  <c r="F156" i="5"/>
  <c r="F155" i="5"/>
  <c r="F154" i="5"/>
  <c r="F152" i="5"/>
  <c r="F151" i="5"/>
  <c r="F150" i="5"/>
  <c r="F149" i="5"/>
  <c r="F148" i="5"/>
  <c r="F147" i="5"/>
  <c r="F146" i="5"/>
  <c r="F145" i="5"/>
  <c r="F144" i="5"/>
  <c r="F143" i="5"/>
  <c r="F141" i="5"/>
  <c r="F140" i="5"/>
  <c r="F139" i="5"/>
  <c r="F138" i="5"/>
  <c r="F137" i="5"/>
  <c r="F135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I19" i="45"/>
  <c r="E121" i="38"/>
  <c r="E120" i="38"/>
  <c r="F120" i="38"/>
  <c r="H59" i="57" l="1"/>
  <c r="G60" i="57"/>
  <c r="G122" i="38"/>
  <c r="F122" i="38"/>
  <c r="E122" i="38"/>
  <c r="H60" i="57" l="1"/>
  <c r="G61" i="57"/>
  <c r="H22" i="14"/>
  <c r="G62" i="57" l="1"/>
  <c r="H61" i="57"/>
  <c r="E21" i="43"/>
  <c r="E20" i="43"/>
  <c r="E19" i="43"/>
  <c r="E18" i="43"/>
  <c r="G63" i="57" l="1"/>
  <c r="H62" i="57"/>
  <c r="E23" i="43"/>
  <c r="E24" i="43" s="1"/>
  <c r="E26" i="43" s="1"/>
  <c r="E28" i="43" s="1"/>
  <c r="H63" i="57" l="1"/>
  <c r="G64" i="57"/>
  <c r="D23" i="43"/>
  <c r="D24" i="43" s="1"/>
  <c r="G65" i="57" l="1"/>
  <c r="H64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66" i="57" l="1"/>
  <c r="H65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66" i="57" l="1"/>
  <c r="G67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67" i="57" l="1"/>
  <c r="G68" i="57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H68" i="57" l="1"/>
  <c r="G69" i="57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H69" i="57" l="1"/>
  <c r="G70" i="57"/>
  <c r="P84" i="37"/>
  <c r="Q83" i="37"/>
  <c r="E28" i="14"/>
  <c r="G28" i="14"/>
  <c r="H28" i="14"/>
  <c r="F28" i="14"/>
  <c r="G16" i="11"/>
  <c r="E16" i="11"/>
  <c r="F16" i="11"/>
  <c r="H16" i="11"/>
  <c r="E166" i="5"/>
  <c r="G166" i="5"/>
  <c r="H166" i="5"/>
  <c r="D17" i="20"/>
  <c r="E16" i="20"/>
  <c r="H135" i="13"/>
  <c r="D136" i="13"/>
  <c r="E135" i="13"/>
  <c r="F135" i="13"/>
  <c r="H70" i="57" l="1"/>
  <c r="G71" i="57"/>
  <c r="P85" i="37"/>
  <c r="Q84" i="37"/>
  <c r="F29" i="14"/>
  <c r="G29" i="14"/>
  <c r="H29" i="14"/>
  <c r="E29" i="14"/>
  <c r="K167" i="5"/>
  <c r="J167" i="5"/>
  <c r="I167" i="5"/>
  <c r="F167" i="5"/>
  <c r="G171" i="5"/>
  <c r="G168" i="5"/>
  <c r="H17" i="11"/>
  <c r="E17" i="11"/>
  <c r="F17" i="11"/>
  <c r="E167" i="5"/>
  <c r="H167" i="5"/>
  <c r="E168" i="5"/>
  <c r="H168" i="5"/>
  <c r="G167" i="5"/>
  <c r="F17" i="20"/>
  <c r="E17" i="20"/>
  <c r="F136" i="13"/>
  <c r="H136" i="13"/>
  <c r="E136" i="13"/>
  <c r="H170" i="5"/>
  <c r="G170" i="5"/>
  <c r="E170" i="5"/>
  <c r="H71" i="57" l="1"/>
  <c r="G72" i="57"/>
  <c r="H72" i="57" s="1"/>
  <c r="Q85" i="37"/>
  <c r="P86" i="37"/>
  <c r="F30" i="14"/>
  <c r="H30" i="14"/>
  <c r="G30" i="14"/>
  <c r="E30" i="14"/>
  <c r="E171" i="5"/>
  <c r="I170" i="5"/>
  <c r="H171" i="5"/>
  <c r="I171" i="5"/>
  <c r="E169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73" i="5"/>
  <c r="E97" i="47"/>
  <c r="D98" i="47"/>
  <c r="Q87" i="37" l="1"/>
  <c r="P88" i="37"/>
  <c r="G32" i="14"/>
  <c r="F32" i="14"/>
  <c r="H32" i="14"/>
  <c r="E32" i="14"/>
  <c r="G173" i="5"/>
  <c r="E173" i="5"/>
  <c r="H173" i="5"/>
  <c r="D99" i="47"/>
  <c r="E98" i="47"/>
  <c r="Q88" i="37" l="1"/>
  <c r="P89" i="37"/>
  <c r="E33" i="14"/>
  <c r="F33" i="14"/>
  <c r="G33" i="14"/>
  <c r="H33" i="14"/>
  <c r="K174" i="5"/>
  <c r="I174" i="5"/>
  <c r="J174" i="5"/>
  <c r="H175" i="5"/>
  <c r="F174" i="5"/>
  <c r="H174" i="5"/>
  <c r="E174" i="5"/>
  <c r="G174" i="5"/>
  <c r="E99" i="47"/>
  <c r="D100" i="47"/>
  <c r="G159" i="5"/>
  <c r="I156" i="5"/>
  <c r="E156" i="5"/>
  <c r="J156" i="5" s="1"/>
  <c r="G156" i="5"/>
  <c r="H156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75" i="5"/>
  <c r="J175" i="5"/>
  <c r="K175" i="5"/>
  <c r="I175" i="5"/>
  <c r="F175" i="5"/>
  <c r="F110" i="38"/>
  <c r="G110" i="38"/>
  <c r="E100" i="47"/>
  <c r="D101" i="47"/>
  <c r="D111" i="38"/>
  <c r="P91" i="37" l="1"/>
  <c r="Q90" i="37"/>
  <c r="F35" i="14"/>
  <c r="E35" i="14"/>
  <c r="G35" i="14"/>
  <c r="H35" i="14"/>
  <c r="J176" i="5"/>
  <c r="I176" i="5"/>
  <c r="K176" i="5"/>
  <c r="F176" i="5"/>
  <c r="G176" i="5"/>
  <c r="E176" i="5"/>
  <c r="H176" i="5"/>
  <c r="E111" i="38"/>
  <c r="F111" i="38"/>
  <c r="G111" i="38"/>
  <c r="D102" i="47"/>
  <c r="E101" i="47"/>
  <c r="I153" i="5"/>
  <c r="E153" i="5"/>
  <c r="J153" i="5" s="1"/>
  <c r="Q91" i="37" l="1"/>
  <c r="P92" i="37"/>
  <c r="G36" i="14"/>
  <c r="E36" i="14"/>
  <c r="H36" i="14"/>
  <c r="F36" i="14"/>
  <c r="K179" i="5"/>
  <c r="E179" i="5"/>
  <c r="F179" i="5"/>
  <c r="I179" i="5"/>
  <c r="H179" i="5"/>
  <c r="J179" i="5"/>
  <c r="J178" i="5"/>
  <c r="E178" i="5"/>
  <c r="F178" i="5"/>
  <c r="K178" i="5"/>
  <c r="I178" i="5"/>
  <c r="G178" i="5"/>
  <c r="H178" i="5"/>
  <c r="K177" i="5"/>
  <c r="J177" i="5"/>
  <c r="I177" i="5"/>
  <c r="H177" i="5"/>
  <c r="G177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81" i="5"/>
  <c r="I181" i="5"/>
  <c r="H181" i="5"/>
  <c r="G181" i="5"/>
  <c r="F181" i="5"/>
  <c r="K181" i="5"/>
  <c r="E181" i="5"/>
  <c r="J180" i="5"/>
  <c r="E180" i="5"/>
  <c r="F180" i="5"/>
  <c r="I180" i="5"/>
  <c r="K180" i="5"/>
  <c r="G180" i="5"/>
  <c r="H180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82" i="5"/>
  <c r="F182" i="5"/>
  <c r="I182" i="5"/>
  <c r="H182" i="5"/>
  <c r="K182" i="5"/>
  <c r="J182" i="5"/>
  <c r="G182" i="5"/>
  <c r="E105" i="47"/>
  <c r="D106" i="47"/>
  <c r="F115" i="21"/>
  <c r="G115" i="21"/>
  <c r="D116" i="21"/>
  <c r="H115" i="21"/>
  <c r="E104" i="47"/>
  <c r="Q94" i="37" l="1"/>
  <c r="P95" i="37"/>
  <c r="I183" i="5"/>
  <c r="J183" i="5"/>
  <c r="K183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33" i="44"/>
  <c r="L134" i="44" s="1"/>
  <c r="L135" i="44" s="1"/>
  <c r="L136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37" i="44"/>
  <c r="L138" i="44" s="1"/>
  <c r="L139" i="44" s="1"/>
  <c r="L140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41" i="44"/>
  <c r="L142" i="44" s="1"/>
  <c r="L143" i="44" s="1"/>
  <c r="L144" i="44" s="1"/>
  <c r="L145" i="44" s="1"/>
  <c r="L146" i="44" s="1"/>
  <c r="L147" i="44" s="1"/>
  <c r="L148" i="44" s="1"/>
  <c r="L149" i="44" s="1"/>
  <c r="L150" i="44" s="1"/>
  <c r="L151" i="44" s="1"/>
  <c r="L152" i="44" s="1"/>
  <c r="L153" i="44" s="1"/>
  <c r="L154" i="44" s="1"/>
  <c r="L155" i="44" s="1"/>
  <c r="L156" i="44" s="1"/>
  <c r="L157" i="44" s="1"/>
  <c r="L158" i="44" s="1"/>
  <c r="L161" i="44" s="1"/>
  <c r="L162" i="44" s="1"/>
  <c r="L163" i="44" s="1"/>
  <c r="L164" i="44" s="1"/>
  <c r="L166" i="44" s="1"/>
  <c r="L167" i="44" s="1"/>
  <c r="L168" i="44" s="1"/>
  <c r="L169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97" i="48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37" i="5"/>
  <c r="H135" i="5"/>
  <c r="G135" i="5"/>
  <c r="E135" i="5"/>
  <c r="J135" i="5" s="1"/>
  <c r="I135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40" i="5"/>
  <c r="I137" i="5"/>
  <c r="E136" i="5"/>
  <c r="G137" i="5"/>
  <c r="E137" i="5"/>
  <c r="J137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39" i="5"/>
  <c r="J139" i="5" s="1"/>
  <c r="I138" i="5"/>
  <c r="G138" i="5"/>
  <c r="H138" i="5"/>
  <c r="I139" i="5"/>
  <c r="G139" i="5"/>
  <c r="H139" i="5"/>
  <c r="I140" i="5"/>
  <c r="E140" i="5"/>
  <c r="J140" i="5" s="1"/>
  <c r="H140" i="5"/>
  <c r="I141" i="5"/>
  <c r="E138" i="5"/>
  <c r="J138" i="5" s="1"/>
  <c r="H34" i="37" l="1"/>
  <c r="I33" i="37"/>
  <c r="G45" i="43"/>
  <c r="H44" i="43"/>
  <c r="H20" i="10"/>
  <c r="E17" i="43"/>
  <c r="E12" i="10"/>
  <c r="F12" i="10"/>
  <c r="D13" i="10"/>
  <c r="D14" i="10" s="1"/>
  <c r="H141" i="5"/>
  <c r="H145" i="5"/>
  <c r="G141" i="5"/>
  <c r="E141" i="5"/>
  <c r="J141" i="5" s="1"/>
  <c r="H35" i="37" l="1"/>
  <c r="I34" i="37"/>
  <c r="G46" i="43"/>
  <c r="H45" i="43"/>
  <c r="H21" i="10"/>
  <c r="F14" i="10"/>
  <c r="D15" i="10"/>
  <c r="E14" i="10"/>
  <c r="E13" i="10"/>
  <c r="F13" i="10"/>
  <c r="I143" i="5"/>
  <c r="E143" i="5"/>
  <c r="J143" i="5" s="1"/>
  <c r="I145" i="5"/>
  <c r="H143" i="5"/>
  <c r="H144" i="5"/>
  <c r="I144" i="5"/>
  <c r="G143" i="5"/>
  <c r="G144" i="5"/>
  <c r="E144" i="5"/>
  <c r="J144" i="5" s="1"/>
  <c r="G145" i="5"/>
  <c r="E145" i="5"/>
  <c r="J145" i="5" s="1"/>
  <c r="H36" i="37" l="1"/>
  <c r="I35" i="37"/>
  <c r="G47" i="43"/>
  <c r="H46" i="43"/>
  <c r="H22" i="10"/>
  <c r="D16" i="10"/>
  <c r="F15" i="10"/>
  <c r="E15" i="10"/>
  <c r="H146" i="5"/>
  <c r="I146" i="5"/>
  <c r="G146" i="5"/>
  <c r="H37" i="37" l="1"/>
  <c r="I36" i="37"/>
  <c r="G48" i="43"/>
  <c r="H47" i="43"/>
  <c r="H23" i="10"/>
  <c r="F16" i="10"/>
  <c r="D17" i="10"/>
  <c r="E16" i="10"/>
  <c r="H162" i="5"/>
  <c r="I162" i="5"/>
  <c r="E162" i="5"/>
  <c r="J162" i="5" s="1"/>
  <c r="G162" i="5"/>
  <c r="E161" i="5"/>
  <c r="J161" i="5" s="1"/>
  <c r="I161" i="5"/>
  <c r="G161" i="5"/>
  <c r="H161" i="5"/>
  <c r="H160" i="5"/>
  <c r="I160" i="5"/>
  <c r="E160" i="5"/>
  <c r="J160" i="5" s="1"/>
  <c r="G160" i="5"/>
  <c r="H159" i="5"/>
  <c r="E159" i="5"/>
  <c r="J159" i="5" s="1"/>
  <c r="I159" i="5"/>
  <c r="H158" i="5"/>
  <c r="G158" i="5"/>
  <c r="I158" i="5"/>
  <c r="E158" i="5"/>
  <c r="J158" i="5" s="1"/>
  <c r="E157" i="5"/>
  <c r="I155" i="5"/>
  <c r="G155" i="5"/>
  <c r="H155" i="5"/>
  <c r="E155" i="5"/>
  <c r="J155" i="5" s="1"/>
  <c r="H154" i="5"/>
  <c r="I154" i="5"/>
  <c r="G154" i="5"/>
  <c r="E154" i="5"/>
  <c r="J154" i="5" s="1"/>
  <c r="H152" i="5"/>
  <c r="E152" i="5"/>
  <c r="J152" i="5" s="1"/>
  <c r="G152" i="5"/>
  <c r="I152" i="5"/>
  <c r="I151" i="5"/>
  <c r="E151" i="5"/>
  <c r="J151" i="5" s="1"/>
  <c r="G151" i="5"/>
  <c r="H151" i="5"/>
  <c r="H150" i="5"/>
  <c r="I150" i="5"/>
  <c r="E150" i="5"/>
  <c r="J150" i="5" s="1"/>
  <c r="G150" i="5"/>
  <c r="H149" i="5"/>
  <c r="E149" i="5"/>
  <c r="J149" i="5" s="1"/>
  <c r="I149" i="5"/>
  <c r="G149" i="5"/>
  <c r="H148" i="5"/>
  <c r="I148" i="5"/>
  <c r="E148" i="5"/>
  <c r="J148" i="5" s="1"/>
  <c r="G148" i="5"/>
  <c r="G147" i="5"/>
  <c r="H147" i="5"/>
  <c r="I147" i="5"/>
  <c r="E147" i="5"/>
  <c r="J147" i="5" s="1"/>
  <c r="H38" i="37" l="1"/>
  <c r="I37" i="37"/>
  <c r="G49" i="43"/>
  <c r="H48" i="43"/>
  <c r="H24" i="10"/>
  <c r="E165" i="5"/>
  <c r="J165" i="5" s="1"/>
  <c r="H165" i="5"/>
  <c r="G165" i="5"/>
  <c r="I165" i="5"/>
  <c r="F17" i="10"/>
  <c r="E17" i="10"/>
  <c r="H164" i="5"/>
  <c r="I164" i="5"/>
  <c r="E164" i="5"/>
  <c r="J164" i="5" s="1"/>
  <c r="G164" i="5"/>
  <c r="G163" i="5"/>
  <c r="H163" i="5"/>
  <c r="E163" i="5"/>
  <c r="J163" i="5" s="1"/>
  <c r="I163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95" i="8"/>
  <c r="H92" i="55"/>
  <c r="G92" i="55"/>
  <c r="D93" i="55"/>
  <c r="F92" i="55"/>
  <c r="E92" i="55"/>
  <c r="I53" i="37" l="1"/>
  <c r="H54" i="37"/>
  <c r="E97" i="8"/>
  <c r="F97" i="8"/>
  <c r="F96" i="8"/>
  <c r="E96" i="8"/>
  <c r="F10" i="37"/>
  <c r="H93" i="55"/>
  <c r="G93" i="55"/>
  <c r="D94" i="55"/>
  <c r="D95" i="55" s="1"/>
  <c r="E93" i="55"/>
  <c r="F93" i="55"/>
  <c r="H55" i="37" l="1"/>
  <c r="I54" i="37"/>
  <c r="F98" i="8"/>
  <c r="E98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99" i="8"/>
  <c r="F99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0" i="32" l="1"/>
  <c r="L121" i="32" s="1"/>
  <c r="L122" i="32" s="1"/>
  <c r="L123" i="32" s="1"/>
  <c r="L124" i="32" s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2" i="32" s="1"/>
  <c r="L143" i="32" s="1"/>
  <c r="L144" i="32" s="1"/>
  <c r="L145" i="32" s="1"/>
  <c r="K146" i="32" s="1"/>
  <c r="K147" i="32" s="1"/>
  <c r="K148" i="32" s="1"/>
  <c r="K149" i="32" s="1"/>
  <c r="K150" i="32" s="1"/>
  <c r="K151" i="32" s="1"/>
  <c r="K152" i="32" s="1"/>
  <c r="K153" i="32" s="1"/>
  <c r="K154" i="32" s="1"/>
  <c r="K155" i="32" s="1"/>
  <c r="K156" i="32" s="1"/>
  <c r="K159" i="32" s="1"/>
  <c r="K160" i="32" s="1"/>
  <c r="K161" i="32" s="1"/>
  <c r="K162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<sst xmlns="http://schemas.openxmlformats.org/spreadsheetml/2006/main" count="17308" uniqueCount="5005">
  <si>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</si>
  <si>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</si>
  <si>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</si>
  <si>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</si>
  <si>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</si>
  <si>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</si>
  <si>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</si>
  <si>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</si>
  <si>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</si>
  <si>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</si>
  <si>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</si>
  <si>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</si>
  <si>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</si>
  <si>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</si>
  <si>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</si>
  <si>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</si>
  <si>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</si>
  <si>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</si>
  <si>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</si>
  <si>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</si>
  <si>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</si>
  <si>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</si>
  <si>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</si>
  <si>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</si>
  <si>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</si>
  <si>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</si>
  <si>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</si>
  <si>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</si>
  <si>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</si>
  <si>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</si>
  <si>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</si>
  <si>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</si>
  <si>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</si>
  <si>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</si>
  <si>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</si>
  <si>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</si>
  <si>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</si>
  <si>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</si>
  <si>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</si>
  <si>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</si>
  <si>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</si>
  <si>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</si>
  <si>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</si>
  <si>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</si>
  <si>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</si>
  <si>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</si>
  <si>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</si>
  <si>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</si>
  <si>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</si>
  <si>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</si>
  <si>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</si>
  <si>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</si>
  <si>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</si>
  <si>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</si>
  <si>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</si>
  <si>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</si>
  <si>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</si>
  <si>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</si>
  <si>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</si>
  <si>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</si>
  <si>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</si>
  <si>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</si>
  <si>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</si>
  <si>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</si>
  <si>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</si>
  <si>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</si>
  <si>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</si>
  <si>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</si>
  <si>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</si>
  <si>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</si>
  <si>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</si>
  <si>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</si>
  <si>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</si>
  <si>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</si>
  <si>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</si>
  <si>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</si>
  <si>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</si>
  <si>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</si>
  <si>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</si>
  <si>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</si>
  <si>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</si>
  <si>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</si>
  <si>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</si>
  <si>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</si>
  <si>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</si>
  <si>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</si>
  <si>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</si>
  <si>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</si>
  <si>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</si>
  <si>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</si>
  <si>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</si>
  <si>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</si>
  <si>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</si>
  <si>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</si>
  <si>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</si>
  <si>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</si>
  <si>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</si>
  <si>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</si>
  <si>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</si>
  <si>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</si>
  <si>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</si>
  <si>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</si>
  <si>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</si>
  <si>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</si>
  <si>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</si>
  <si>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</si>
  <si>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</si>
  <si>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</si>
  <si>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</si>
  <si>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</si>
  <si>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</si>
  <si>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</si>
  <si>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</si>
  <si>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</si>
  <si>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</si>
  <si>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</si>
  <si>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</si>
  <si>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</si>
  <si>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</si>
  <si>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</si>
  <si>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</si>
  <si>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</si>
  <si>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</si>
  <si>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</si>
  <si>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</si>
  <si>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</si>
  <si>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</si>
  <si>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</si>
  <si>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</si>
  <si>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</si>
  <si>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</si>
  <si>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</si>
  <si>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</si>
  <si>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</si>
  <si>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</si>
  <si>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</si>
  <si>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</si>
  <si>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</si>
  <si>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</si>
  <si>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</si>
  <si>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</si>
  <si>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</si>
  <si>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</si>
  <si>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</si>
  <si>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</si>
  <si>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</si>
  <si>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</si>
  <si>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</si>
  <si>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</si>
  <si>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</si>
  <si>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</si>
  <si>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</si>
  <si>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</si>
  <si>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</si>
  <si>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</si>
  <si>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</si>
  <si>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</si>
  <si>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</si>
  <si>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</si>
  <si>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</si>
  <si>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</si>
  <si>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</si>
  <si>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</si>
  <si>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</si>
  <si>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</si>
  <si>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</si>
  <si>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</si>
  <si>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</si>
  <si>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</si>
  <si>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</si>
  <si>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</si>
  <si>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</si>
  <si>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</si>
  <si>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</si>
  <si>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</si>
  <si>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</si>
  <si>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</si>
  <si>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</si>
  <si>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</si>
  <si>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</si>
  <si>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</si>
  <si>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</si>
  <si>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</si>
  <si>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</si>
  <si>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</si>
  <si>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</si>
  <si>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</si>
  <si>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</si>
  <si>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</si>
  <si>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</si>
  <si>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</si>
  <si>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</si>
  <si>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</si>
  <si>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</si>
  <si>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</si>
  <si>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</si>
  <si>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</si>
  <si>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</si>
  <si>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</si>
  <si>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</si>
  <si>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</si>
  <si>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</si>
  <si>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</si>
  <si>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</si>
  <si>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</si>
  <si>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</si>
  <si>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</si>
  <si>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</si>
  <si>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</si>
  <si>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</si>
  <si>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</si>
  <si>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</si>
  <si>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</si>
  <si>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</si>
  <si>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</si>
  <si>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</si>
  <si>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</si>
  <si>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</si>
  <si>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</si>
  <si>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</si>
  <si>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</si>
  <si>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</si>
  <si>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</si>
  <si>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</si>
  <si>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</si>
  <si>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</si>
  <si>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</si>
  <si>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</si>
  <si>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</si>
  <si>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</si>
  <si>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</si>
  <si>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</si>
  <si>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</si>
  <si>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</si>
  <si>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</si>
  <si>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</si>
  <si>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</si>
  <si>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</si>
  <si>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</si>
  <si>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</si>
  <si>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</si>
  <si>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</si>
  <si>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</si>
  <si>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</si>
  <si>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</si>
  <si>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</si>
  <si>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</si>
  <si>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</si>
  <si>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</si>
  <si>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MANILA</t>
  </si>
  <si>
    <t>PHMNN</t>
  </si>
  <si>
    <t>MANILA INTERNATIONAL CONTAINER TERMINAL (MICT)</t>
  </si>
  <si>
    <t>9 DAYS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</si>
  <si>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</si>
  <si>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</si>
  <si>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</si>
  <si>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</si>
  <si>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</si>
  <si>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</si>
  <si>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</si>
  <si>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</si>
  <si>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</si>
  <si>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</si>
  <si>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</si>
  <si>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</si>
  <si>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</si>
  <si>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</si>
  <si>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</si>
  <si>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</si>
  <si>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</si>
  <si>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</si>
  <si>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</si>
  <si>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</si>
  <si>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</si>
  <si>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</si>
  <si>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</si>
  <si>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</si>
  <si>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</si>
  <si>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</si>
  <si>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</si>
  <si>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</si>
  <si>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</si>
  <si>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</si>
  <si>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</si>
  <si>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</si>
  <si>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</si>
  <si>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</si>
  <si>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</si>
  <si>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</si>
  <si>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</si>
  <si>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</si>
  <si>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</si>
  <si>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</si>
  <si>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</si>
  <si>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</si>
  <si>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</si>
  <si>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</si>
  <si>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</si>
  <si>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</si>
  <si>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</si>
  <si>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</si>
  <si>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</si>
  <si>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</si>
  <si>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</si>
  <si>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</si>
  <si>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</si>
  <si>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</si>
  <si>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</si>
  <si>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</si>
  <si>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</si>
  <si>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</si>
  <si>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</si>
  <si>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</si>
  <si>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</si>
  <si>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</si>
  <si>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</si>
  <si>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</si>
  <si>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</si>
  <si>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</si>
  <si>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</si>
  <si>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</si>
  <si>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</si>
  <si>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</si>
  <si>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</si>
  <si>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</si>
  <si>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</si>
  <si>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</si>
  <si>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</si>
  <si>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</si>
  <si>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</si>
  <si>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</si>
  <si>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</si>
  <si>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</si>
  <si>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</si>
  <si>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</si>
  <si>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</si>
  <si>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</si>
  <si>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</si>
  <si>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</si>
  <si>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</si>
  <si>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</si>
  <si>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</si>
  <si>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</si>
  <si>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</si>
  <si>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</si>
  <si>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</si>
  <si>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</si>
  <si>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</si>
  <si>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</si>
  <si>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</si>
  <si>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</si>
  <si>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</si>
  <si>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</si>
  <si>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</si>
  <si>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</si>
  <si>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</si>
  <si>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</si>
  <si>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</si>
  <si>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</si>
  <si>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</si>
  <si>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</si>
  <si>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</si>
  <si>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</si>
  <si>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</si>
  <si>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</si>
  <si>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</si>
  <si>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</si>
  <si>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</si>
  <si>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</si>
  <si>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</si>
  <si>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</si>
  <si>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</si>
  <si>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</si>
  <si>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</si>
  <si>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</si>
  <si>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</si>
  <si>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</si>
  <si>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</si>
  <si>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</si>
  <si>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</si>
  <si>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</si>
  <si>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</si>
  <si>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</si>
  <si>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</si>
  <si>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</si>
  <si>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</si>
  <si>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</si>
  <si>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</si>
  <si>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</si>
  <si>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</si>
  <si>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</si>
  <si>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</si>
  <si>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</si>
  <si>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</si>
  <si>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</si>
  <si>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</si>
  <si>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</si>
  <si>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</si>
  <si>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</si>
  <si>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</si>
  <si>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</si>
  <si>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</si>
  <si>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</si>
  <si>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</si>
  <si>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</si>
  <si>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</si>
  <si>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</si>
  <si>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</si>
  <si>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</si>
  <si>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</si>
  <si>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</si>
  <si>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</si>
  <si>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</si>
  <si>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</si>
  <si>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</si>
  <si>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</si>
  <si>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</si>
  <si>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</si>
  <si>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</si>
  <si>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</si>
  <si>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</si>
  <si>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</si>
  <si>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</si>
  <si>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</si>
  <si>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</si>
  <si>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</si>
  <si>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</si>
  <si>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</si>
  <si>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</si>
  <si>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</si>
  <si>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</si>
  <si>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</si>
  <si>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</si>
  <si>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</si>
  <si>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</si>
  <si>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</si>
  <si>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</si>
  <si>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</si>
  <si>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</si>
  <si>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</si>
  <si>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</si>
  <si>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</si>
  <si>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</si>
  <si>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</si>
  <si>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</si>
  <si>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</si>
  <si>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</si>
  <si>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</si>
  <si>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</si>
  <si>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</si>
  <si>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</si>
  <si>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</si>
  <si>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</si>
  <si>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</si>
  <si>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</si>
  <si>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</si>
  <si>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</si>
  <si>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</si>
  <si>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</si>
  <si>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</si>
  <si>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</si>
  <si>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</si>
  <si>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</si>
  <si>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</si>
  <si>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</si>
  <si>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</si>
  <si>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</si>
  <si>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</si>
  <si>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</si>
  <si>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</si>
  <si>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</si>
  <si>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</si>
  <si>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</si>
  <si>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</si>
  <si>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</si>
  <si>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</si>
  <si>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</si>
  <si>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</si>
  <si>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</si>
  <si>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</si>
  <si>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</si>
  <si>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</si>
  <si>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</si>
  <si>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</si>
  <si>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</si>
  <si>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</si>
  <si>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</si>
  <si>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</si>
  <si>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</si>
  <si>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</si>
  <si>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</si>
  <si>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</si>
  <si>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</si>
  <si>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</si>
  <si>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</si>
  <si>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</si>
  <si>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</si>
  <si>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</si>
  <si>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</si>
  <si>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</si>
  <si>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</si>
  <si>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</si>
  <si>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</si>
  <si>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</si>
  <si>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</si>
  <si>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</si>
  <si>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</si>
  <si>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</si>
  <si>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</si>
  <si>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</si>
  <si>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</si>
  <si>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</si>
  <si>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HK528R</t>
  </si>
  <si>
    <t>HK529R</t>
  </si>
  <si>
    <t>HK530R</t>
  </si>
  <si>
    <t>HK531R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</si>
  <si>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</si>
  <si>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</si>
  <si>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</si>
  <si>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</si>
  <si>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</si>
  <si>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</si>
  <si>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</si>
  <si>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</si>
  <si>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</si>
  <si>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</si>
  <si>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</si>
  <si>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</si>
  <si>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</si>
  <si>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</si>
  <si>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</si>
  <si>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</si>
  <si>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</si>
  <si>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</si>
  <si>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</si>
  <si>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</si>
  <si>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</si>
  <si>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</si>
  <si>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</si>
  <si>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</si>
  <si>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</si>
  <si>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</si>
  <si>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</si>
  <si>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</si>
  <si>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</si>
  <si>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</si>
  <si>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</si>
  <si>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</si>
  <si>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</si>
  <si>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</si>
  <si>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</si>
  <si>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</si>
  <si>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</si>
  <si>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</si>
  <si>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</si>
  <si>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</si>
  <si>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</si>
  <si>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</si>
  <si>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</si>
  <si>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</si>
  <si>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</si>
  <si>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</si>
  <si>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</si>
  <si>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</si>
  <si>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</si>
  <si>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</si>
  <si>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</si>
  <si>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</si>
  <si>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</si>
  <si>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</si>
  <si>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</si>
  <si>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</si>
  <si>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</si>
  <si>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</si>
  <si>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</si>
  <si>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</si>
  <si>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</si>
  <si>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</si>
  <si>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</si>
  <si>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</si>
  <si>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</si>
  <si>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</si>
  <si>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</si>
  <si>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</si>
  <si>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</si>
  <si>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</si>
  <si>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</si>
  <si>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</si>
  <si>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</si>
  <si>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</si>
  <si>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</si>
  <si>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</si>
  <si>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</si>
  <si>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</si>
  <si>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</si>
  <si>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</si>
  <si>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</si>
  <si>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</si>
  <si>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</si>
  <si>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</si>
  <si>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</si>
  <si>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</si>
  <si>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</si>
  <si>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</si>
  <si>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</si>
  <si>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</si>
  <si>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</si>
  <si>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</si>
  <si>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</si>
  <si>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</si>
  <si>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</si>
  <si>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</si>
  <si>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</si>
  <si>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</si>
  <si>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</si>
  <si>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</si>
  <si>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</si>
  <si>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</si>
  <si>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</si>
  <si>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</si>
  <si>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</si>
  <si>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</si>
  <si>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</si>
  <si>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</si>
  <si>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</si>
  <si>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</si>
  <si>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</si>
  <si>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</si>
  <si>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</si>
  <si>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</si>
  <si>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</si>
  <si>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</si>
  <si>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</si>
  <si>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</si>
  <si>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</si>
  <si>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</si>
  <si>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</si>
  <si>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</si>
  <si>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</si>
  <si>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</si>
  <si>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</si>
  <si>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</si>
  <si>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</si>
  <si>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</si>
  <si>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</si>
  <si>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</si>
  <si>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</si>
  <si>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</si>
  <si>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</si>
  <si>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</si>
  <si>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</si>
  <si>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</si>
  <si>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</si>
  <si>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</si>
  <si>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</si>
  <si>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</si>
  <si>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</si>
  <si>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</si>
  <si>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</si>
  <si>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</si>
  <si>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</si>
  <si>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</si>
  <si>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</si>
  <si>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</si>
  <si>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</si>
  <si>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</si>
  <si>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</si>
  <si>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</si>
  <si>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</si>
  <si>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</si>
  <si>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</si>
  <si>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</si>
  <si>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</si>
  <si>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</si>
  <si>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</si>
  <si>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</si>
  <si>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</si>
  <si>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</si>
  <si>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</si>
  <si>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</si>
  <si>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</si>
  <si>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</si>
  <si>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</si>
  <si>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</si>
  <si>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</si>
  <si>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</si>
  <si>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</si>
  <si>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</si>
  <si>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</si>
  <si>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</si>
  <si>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</si>
  <si>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</si>
  <si>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</si>
  <si>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</si>
  <si>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</si>
  <si>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</si>
  <si>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</si>
  <si>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</si>
  <si>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</si>
  <si>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</si>
  <si>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</si>
  <si>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</si>
  <si>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</si>
  <si>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</si>
  <si>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</si>
  <si>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</si>
  <si>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</si>
  <si>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</si>
  <si>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</si>
  <si>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</si>
  <si>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</si>
  <si>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</si>
  <si>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</si>
  <si>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</si>
  <si>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</si>
  <si>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</si>
  <si>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</si>
  <si>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</si>
  <si>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</si>
  <si>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</si>
  <si>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</si>
  <si>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</si>
  <si>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</si>
  <si>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</si>
  <si>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</si>
  <si>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</si>
  <si>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</si>
  <si>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</si>
  <si>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</si>
  <si>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</si>
  <si>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</si>
  <si>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</si>
  <si>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</si>
  <si>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</si>
  <si>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</si>
  <si>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</si>
  <si>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</si>
  <si>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</si>
  <si>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</si>
  <si>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</si>
  <si>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</si>
  <si>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</si>
  <si>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</si>
  <si>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</si>
  <si>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</si>
  <si>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</si>
  <si>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</si>
  <si>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</si>
  <si>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</si>
  <si>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</si>
  <si>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</si>
  <si>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</si>
  <si>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</si>
  <si>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</si>
  <si>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</si>
  <si>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</si>
  <si>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</si>
  <si>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</si>
  <si>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</si>
  <si>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SX530R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</si>
  <si>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</si>
  <si>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</si>
  <si>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</si>
  <si>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</si>
  <si>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</si>
  <si>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</si>
  <si>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</si>
  <si>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</si>
  <si>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</si>
  <si>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</si>
  <si>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</si>
  <si>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</si>
  <si>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</si>
  <si>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</si>
  <si>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</si>
  <si>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</si>
  <si>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</si>
  <si>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</si>
  <si>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</si>
  <si>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</si>
  <si>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</si>
  <si>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</si>
  <si>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</si>
  <si>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</si>
  <si>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</si>
  <si>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</si>
  <si>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</si>
  <si>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</si>
  <si>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</si>
  <si>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</si>
  <si>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</si>
  <si>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</si>
  <si>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</si>
  <si>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</si>
  <si>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</si>
  <si>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</si>
  <si>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</si>
  <si>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</si>
  <si>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</si>
  <si>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</si>
  <si>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</si>
  <si>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</si>
  <si>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</si>
  <si>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</si>
  <si>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</si>
  <si>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</si>
  <si>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</si>
  <si>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</si>
  <si>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</si>
  <si>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</si>
  <si>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</si>
  <si>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</si>
  <si>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</si>
  <si>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</si>
  <si>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</si>
  <si>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</si>
  <si>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</si>
  <si>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</si>
  <si>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</si>
  <si>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</si>
  <si>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</si>
  <si>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</si>
  <si>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</si>
  <si>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</si>
  <si>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</si>
  <si>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</si>
  <si>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</si>
  <si>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</si>
  <si>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</si>
  <si>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</si>
  <si>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</si>
  <si>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</si>
  <si>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</si>
  <si>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</si>
  <si>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</si>
  <si>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</si>
  <si>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</si>
  <si>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</si>
  <si>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</si>
  <si>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</si>
  <si>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</si>
  <si>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</si>
  <si>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</si>
  <si>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</si>
  <si>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</si>
  <si>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</si>
  <si>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</si>
  <si>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</si>
  <si>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</si>
  <si>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</si>
  <si>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</si>
  <si>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</si>
  <si>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</si>
  <si>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</si>
  <si>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</si>
  <si>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</si>
  <si>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</si>
  <si>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</si>
  <si>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</si>
  <si>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</si>
  <si>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</si>
  <si>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</si>
  <si>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</si>
  <si>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</si>
  <si>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</si>
  <si>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</si>
  <si>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</si>
  <si>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</si>
  <si>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</si>
  <si>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</si>
  <si>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</si>
  <si>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</si>
  <si>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</si>
  <si>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</si>
  <si>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</si>
  <si>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</si>
  <si>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</si>
  <si>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</si>
  <si>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</si>
  <si>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</si>
  <si>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</si>
  <si>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</si>
  <si>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</si>
  <si>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</si>
  <si>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</si>
  <si>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</si>
  <si>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</si>
  <si>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</si>
  <si>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</si>
  <si>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</si>
  <si>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</si>
  <si>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</si>
  <si>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</si>
  <si>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</si>
  <si>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</si>
  <si>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</si>
  <si>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</si>
  <si>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</si>
  <si>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</si>
  <si>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</si>
  <si>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</si>
  <si>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</si>
  <si>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</si>
  <si>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</si>
  <si>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</si>
  <si>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</si>
  <si>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</si>
  <si>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</si>
  <si>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</si>
  <si>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</si>
  <si>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</si>
  <si>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</si>
  <si>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</si>
  <si>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</si>
  <si>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</si>
  <si>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</si>
  <si>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</si>
  <si>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</si>
  <si>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</si>
  <si>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</si>
  <si>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</si>
  <si>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</si>
  <si>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</si>
  <si>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</si>
  <si>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</si>
  <si>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</si>
  <si>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</si>
  <si>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</si>
  <si>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</si>
  <si>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</si>
  <si>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</si>
  <si>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</si>
  <si>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</si>
  <si>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</si>
  <si>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</si>
  <si>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</si>
  <si>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</si>
  <si>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</si>
  <si>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</si>
  <si>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</si>
  <si>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</si>
  <si>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</si>
  <si>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</si>
  <si>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</si>
  <si>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</si>
  <si>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</si>
  <si>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</si>
  <si>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</si>
  <si>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</si>
  <si>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</si>
  <si>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</si>
  <si>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</si>
  <si>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</si>
  <si>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</si>
  <si>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</si>
  <si>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</si>
  <si>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</si>
  <si>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</si>
  <si>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</si>
  <si>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</si>
  <si>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</si>
  <si>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</si>
  <si>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</si>
  <si>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</si>
  <si>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</si>
  <si>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</si>
  <si>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</si>
  <si>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</si>
  <si>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</si>
  <si>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</si>
  <si>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</si>
  <si>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</si>
  <si>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</si>
  <si>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</si>
  <si>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</si>
  <si>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</si>
  <si>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</si>
  <si>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</si>
  <si>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</si>
  <si>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</si>
  <si>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</si>
  <si>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</si>
  <si>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</si>
  <si>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</si>
  <si>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</si>
  <si>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</si>
  <si>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</si>
  <si>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</si>
  <si>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</si>
  <si>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</si>
  <si>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</si>
  <si>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</si>
  <si>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</si>
  <si>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</si>
  <si>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</si>
  <si>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</si>
  <si>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</si>
  <si>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</si>
  <si>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</si>
  <si>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</si>
  <si>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</si>
  <si>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</si>
  <si>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</si>
  <si>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</si>
  <si>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</si>
  <si>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</si>
  <si>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</si>
  <si>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</si>
  <si>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</si>
  <si>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</si>
  <si>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</si>
  <si>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</si>
  <si>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</si>
  <si>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</si>
  <si>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</si>
  <si>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</si>
  <si>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</si>
  <si>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</si>
  <si>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</si>
  <si>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</si>
  <si>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</si>
  <si>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</si>
  <si>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</si>
  <si>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</si>
  <si>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</si>
  <si>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</si>
  <si>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</si>
  <si>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</si>
  <si>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</si>
  <si>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</si>
  <si>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</si>
  <si>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</si>
  <si>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</si>
  <si>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</si>
  <si>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</si>
  <si>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</si>
  <si>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</si>
  <si>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</si>
  <si>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</si>
  <si>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</si>
  <si>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</si>
  <si>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</si>
  <si>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</si>
  <si>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</si>
  <si>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</si>
  <si>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</si>
  <si>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</si>
  <si>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</si>
  <si>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</si>
  <si>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</si>
  <si>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</si>
  <si>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</si>
  <si>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</si>
  <si>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</si>
  <si>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</si>
  <si>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</si>
  <si>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</si>
  <si>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</si>
  <si>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</si>
  <si>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</si>
  <si>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</si>
  <si>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</si>
  <si>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</si>
  <si>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</si>
  <si>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</si>
  <si>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</si>
  <si>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</si>
  <si>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</si>
  <si>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</si>
  <si>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</si>
  <si>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</si>
  <si>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</si>
  <si>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</si>
  <si>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</si>
  <si>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</si>
  <si>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</si>
  <si>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</si>
  <si>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</si>
  <si>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</si>
  <si>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</si>
  <si>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</si>
  <si>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</si>
  <si>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</si>
  <si>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</si>
  <si>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</si>
  <si>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</si>
  <si>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</si>
  <si>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</si>
  <si>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</si>
  <si>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</si>
  <si>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</si>
  <si>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</si>
  <si>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</si>
  <si>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</si>
  <si>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</si>
  <si>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</si>
  <si>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</si>
  <si>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</si>
  <si>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</si>
  <si>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</si>
  <si>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</si>
  <si>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</si>
  <si>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</si>
  <si>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</si>
  <si>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</si>
  <si>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</si>
  <si>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</si>
  <si>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</si>
  <si>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</si>
  <si>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</si>
  <si>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</si>
  <si>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</si>
  <si>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</si>
  <si>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</si>
  <si>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</si>
  <si>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</si>
  <si>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</si>
  <si>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</si>
  <si>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</si>
  <si>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</si>
  <si>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</si>
  <si>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</si>
  <si>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</si>
  <si>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</si>
  <si>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</si>
  <si>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</si>
  <si>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</si>
  <si>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</si>
  <si>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</si>
  <si>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</si>
  <si>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</si>
  <si>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</si>
  <si>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</si>
  <si>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</si>
  <si>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</si>
  <si>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</si>
  <si>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</si>
  <si>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</si>
  <si>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</si>
  <si>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</si>
  <si>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</si>
  <si>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</si>
  <si>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</si>
  <si>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</si>
  <si>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</si>
  <si>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</si>
  <si>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</si>
  <si>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</si>
  <si>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</si>
  <si>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</si>
  <si>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</si>
  <si>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</si>
  <si>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</si>
  <si>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</si>
  <si>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</si>
  <si>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</si>
  <si>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</si>
  <si>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</si>
  <si>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</si>
  <si>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</si>
  <si>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</si>
  <si>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</si>
  <si>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</si>
  <si>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</si>
  <si>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</si>
  <si>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</si>
  <si>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</si>
  <si>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</si>
  <si>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</si>
  <si>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</si>
  <si>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</si>
  <si>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</si>
  <si>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</si>
  <si>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</si>
  <si>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</si>
  <si>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</si>
  <si>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</si>
  <si>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</si>
  <si>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</si>
  <si>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</si>
  <si>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</si>
  <si>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</si>
  <si>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</si>
  <si>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</si>
  <si>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</si>
  <si>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</si>
  <si>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</si>
  <si>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</si>
  <si>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</si>
  <si>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</si>
  <si>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</si>
  <si>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</si>
  <si>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</si>
  <si>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</si>
  <si>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</si>
  <si>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</si>
  <si>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</si>
  <si>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</si>
  <si>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</si>
  <si>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</si>
  <si>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</si>
  <si>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</si>
  <si>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</si>
  <si>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</si>
  <si>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</si>
  <si>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</si>
  <si>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</si>
  <si>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</si>
  <si>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</si>
  <si>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</si>
  <si>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</si>
  <si>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</si>
  <si>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</si>
  <si>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</si>
  <si>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</si>
  <si>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</si>
  <si>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</si>
  <si>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</si>
  <si>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</si>
  <si>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</si>
  <si>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</si>
  <si>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</si>
  <si>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</si>
  <si>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</si>
  <si>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</si>
  <si>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</si>
  <si>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</si>
  <si>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</si>
  <si>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</si>
  <si>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</si>
  <si>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</si>
  <si>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</si>
  <si>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</si>
  <si>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</si>
  <si>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</si>
  <si>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</si>
  <si>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</si>
  <si>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</si>
  <si>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</si>
  <si>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</si>
  <si>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</si>
  <si>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</si>
  <si>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</si>
  <si>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</si>
  <si>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</si>
  <si>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</si>
  <si>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</si>
  <si>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</si>
  <si>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</si>
  <si>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</si>
  <si>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</si>
  <si>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</si>
  <si>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</si>
  <si>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</si>
  <si>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</si>
  <si>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</si>
  <si>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</si>
  <si>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</si>
  <si>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</si>
  <si>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</si>
  <si>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</si>
  <si>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</si>
  <si>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</si>
  <si>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</si>
  <si>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</si>
  <si>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</si>
  <si>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</si>
  <si>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</si>
  <si>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</si>
  <si>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</si>
  <si>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</si>
  <si>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</si>
  <si>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</si>
  <si>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</si>
  <si>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</si>
  <si>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</si>
  <si>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</si>
  <si>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</si>
  <si>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</si>
  <si>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</si>
  <si>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</si>
  <si>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</si>
  <si>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</si>
  <si>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</si>
  <si>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</si>
  <si>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</si>
  <si>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</si>
  <si>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</si>
  <si>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</si>
  <si>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</si>
  <si>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</si>
  <si>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</si>
  <si>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</si>
  <si>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</si>
  <si>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</si>
  <si>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</si>
  <si>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</si>
  <si>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</si>
  <si>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</si>
  <si>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</si>
  <si>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</si>
  <si>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</si>
  <si>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</si>
  <si>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</si>
  <si>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</si>
  <si>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</si>
  <si>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</si>
  <si>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</si>
  <si>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</si>
  <si>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</si>
  <si>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</si>
  <si>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</si>
  <si>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</si>
  <si>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</si>
  <si>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</si>
  <si>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</si>
  <si>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</si>
  <si>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</si>
  <si>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</si>
  <si>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</si>
  <si>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</si>
  <si>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</si>
  <si>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</si>
  <si>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</si>
  <si>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</si>
  <si>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</si>
  <si>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</si>
  <si>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</si>
  <si>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</si>
  <si>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</si>
  <si>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</si>
  <si>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</si>
  <si>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</si>
  <si>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</si>
  <si>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</si>
  <si>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</si>
  <si>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</si>
  <si>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</si>
  <si>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</si>
  <si>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</si>
  <si>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</si>
  <si>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</si>
  <si>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</si>
  <si>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</si>
  <si>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</si>
  <si>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</si>
  <si>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</si>
  <si>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</si>
  <si>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</si>
  <si>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</si>
  <si>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</si>
  <si>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</si>
  <si>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</si>
  <si>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</si>
  <si>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</si>
  <si>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</si>
  <si>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</si>
  <si>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</si>
  <si>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</si>
  <si>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</si>
  <si>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</si>
  <si>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</si>
  <si>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</si>
  <si>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</si>
  <si>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</si>
  <si>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</si>
  <si>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</si>
  <si>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</si>
  <si>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</si>
  <si>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</si>
  <si>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</si>
  <si>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</si>
  <si>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</si>
  <si>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</si>
  <si>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</si>
  <si>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</si>
  <si>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</si>
  <si>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</si>
  <si>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</si>
  <si>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</si>
  <si>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</si>
  <si>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</si>
  <si>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</si>
  <si>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</si>
  <si>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</si>
  <si>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</si>
  <si>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</si>
  <si>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</si>
  <si>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</si>
  <si>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</si>
  <si>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</si>
  <si>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</si>
  <si>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</si>
  <si>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</si>
  <si>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</si>
  <si>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</si>
  <si>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</si>
  <si>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</si>
  <si>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</si>
  <si>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</si>
  <si>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</si>
  <si>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</si>
  <si>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</si>
  <si>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</si>
  <si>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</si>
  <si>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</si>
  <si>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</si>
  <si>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</si>
  <si>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</si>
  <si>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</si>
  <si>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</si>
  <si>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</si>
  <si>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</si>
  <si>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</si>
  <si>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</si>
  <si>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</si>
  <si>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</si>
  <si>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</si>
  <si>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</si>
  <si>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</si>
  <si>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</si>
  <si>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</si>
  <si>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</si>
  <si>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</si>
  <si>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</si>
  <si>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</si>
  <si>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</si>
  <si>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</si>
  <si>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</si>
  <si>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</si>
  <si>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</si>
  <si>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</si>
  <si>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</si>
  <si>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</si>
  <si>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</si>
  <si>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</si>
  <si>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</si>
  <si>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</si>
  <si>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</si>
  <si>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</si>
  <si>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</si>
  <si>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</si>
  <si>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</si>
  <si>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</si>
  <si>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</si>
  <si>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</si>
  <si>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</si>
  <si>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</si>
  <si>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</si>
  <si>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</si>
  <si>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</si>
  <si>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</si>
  <si>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</si>
  <si>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</si>
  <si>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</si>
  <si>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</si>
  <si>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</si>
  <si>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</si>
  <si>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</si>
  <si>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</si>
  <si>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</si>
  <si>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</si>
  <si>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</si>
  <si>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</si>
  <si>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</si>
  <si>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</si>
  <si>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</si>
  <si>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</si>
  <si>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</si>
  <si>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</si>
  <si>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</si>
  <si>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</si>
  <si>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</si>
  <si>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</si>
  <si>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</si>
  <si>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</si>
  <si>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</si>
  <si>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</si>
  <si>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</si>
  <si>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</si>
  <si>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</si>
  <si>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</si>
  <si>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</si>
  <si>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</si>
  <si>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</si>
  <si>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</si>
  <si>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</si>
  <si>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</si>
  <si>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</si>
  <si>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</si>
  <si>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</si>
  <si>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</si>
  <si>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</si>
  <si>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</si>
  <si>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</si>
  <si>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</si>
  <si>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</si>
  <si>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</si>
  <si>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</si>
  <si>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</si>
  <si>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</si>
  <si>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</si>
  <si>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</si>
  <si>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</si>
  <si>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</si>
  <si>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</si>
  <si>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</si>
  <si>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</si>
  <si>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</si>
  <si>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</si>
  <si>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</si>
  <si>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</si>
  <si>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</si>
  <si>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</si>
  <si>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</si>
  <si>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</si>
  <si>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</si>
  <si>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</si>
  <si>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</si>
  <si>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</si>
  <si>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</si>
  <si>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</si>
  <si>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</si>
  <si>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</si>
  <si>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</si>
  <si>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</si>
  <si>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</si>
  <si>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</si>
  <si>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</si>
  <si>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</si>
  <si>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</si>
  <si>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</si>
  <si>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</si>
  <si>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</si>
  <si>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</si>
  <si>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</si>
  <si>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</si>
  <si>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</si>
  <si>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</si>
  <si>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</si>
  <si>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</si>
  <si>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</si>
  <si>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</si>
  <si>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</si>
  <si>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</si>
  <si>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</si>
  <si>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</si>
  <si>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</si>
  <si>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</si>
  <si>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</si>
  <si>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</si>
  <si>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</si>
  <si>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</si>
  <si>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</si>
  <si>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</si>
  <si>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</si>
  <si>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</si>
  <si>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</si>
  <si>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</si>
  <si>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</si>
  <si>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</si>
  <si>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</si>
  <si>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</si>
  <si>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</si>
  <si>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</si>
  <si>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</si>
  <si>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</si>
  <si>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</si>
  <si>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</si>
  <si>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</si>
  <si>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</si>
  <si>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</si>
  <si>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</si>
  <si>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</si>
  <si>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</si>
  <si>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</si>
  <si>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</si>
  <si>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</si>
  <si>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</si>
  <si>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</si>
  <si>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</si>
  <si>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</si>
  <si>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</si>
  <si>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</si>
  <si>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</si>
  <si>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</si>
  <si>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</si>
  <si>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</si>
  <si>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</si>
  <si>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</si>
  <si>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</si>
  <si>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</si>
  <si>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</si>
  <si>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</si>
  <si>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</si>
  <si>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</si>
  <si>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</si>
  <si>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</si>
  <si>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</si>
  <si>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</si>
  <si>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</si>
  <si>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</si>
  <si>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</si>
  <si>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</si>
  <si>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</si>
  <si>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</si>
  <si>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</si>
  <si>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</si>
  <si>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</si>
  <si>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</si>
  <si>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</si>
  <si>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</si>
  <si>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</si>
  <si>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</si>
  <si>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</si>
  <si>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</si>
  <si>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</si>
  <si>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</si>
  <si>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</si>
  <si>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</si>
  <si>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</si>
  <si>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</si>
  <si>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</si>
  <si>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</si>
  <si>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</si>
  <si>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</si>
  <si>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</si>
  <si>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</si>
  <si>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</si>
  <si>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</si>
  <si>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</si>
  <si>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</si>
  <si>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</si>
  <si>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</si>
  <si>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</si>
  <si>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</si>
  <si>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</si>
  <si>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</si>
  <si>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</si>
  <si>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</si>
  <si>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</si>
  <si>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</si>
  <si>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</si>
  <si>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</si>
  <si>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</si>
  <si>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</si>
  <si>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</si>
  <si>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</si>
  <si>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</si>
  <si>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</si>
  <si>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</si>
  <si>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</si>
  <si>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</si>
  <si>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</si>
  <si>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</si>
  <si>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</si>
  <si>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</si>
  <si>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</si>
  <si>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</si>
  <si>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</si>
  <si>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</si>
  <si>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</si>
  <si>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</si>
  <si>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</si>
  <si>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</si>
  <si>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</si>
  <si>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</si>
  <si>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</si>
  <si>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</si>
  <si>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</si>
  <si>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</si>
  <si>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</si>
  <si>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</si>
  <si>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</si>
  <si>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</si>
  <si>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</si>
  <si>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</si>
  <si>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</si>
  <si>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</si>
  <si>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</si>
  <si>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</si>
  <si>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</si>
  <si>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</si>
  <si>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</si>
  <si>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</si>
  <si>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</si>
  <si>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</si>
  <si>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</si>
  <si>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</si>
  <si>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</si>
  <si>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</si>
  <si>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</si>
  <si>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</si>
  <si>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</si>
  <si>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</si>
  <si>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</si>
  <si>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</si>
  <si>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</si>
  <si>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</si>
  <si>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</si>
  <si>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</si>
  <si>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</si>
  <si>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</si>
  <si>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</si>
  <si>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</si>
  <si>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</si>
  <si>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</si>
  <si>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</si>
  <si>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</si>
  <si>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</si>
  <si>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</si>
  <si>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</si>
  <si>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</si>
  <si>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</si>
  <si>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</si>
  <si>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</si>
  <si>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</si>
  <si>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</si>
  <si>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</si>
  <si>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</si>
  <si>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</si>
  <si>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</si>
  <si>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</si>
  <si>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</si>
  <si>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</si>
  <si>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</si>
  <si>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</si>
  <si>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</si>
  <si>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</si>
  <si>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</si>
  <si>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</si>
  <si>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</si>
  <si>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</si>
  <si>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</si>
  <si>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</si>
  <si>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</si>
  <si>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</si>
  <si>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</si>
  <si>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</si>
  <si>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</si>
  <si>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</si>
  <si>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</si>
  <si>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</si>
  <si>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</si>
  <si>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</si>
  <si>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</si>
  <si>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</si>
  <si>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</si>
  <si>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</si>
  <si>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</si>
  <si>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</si>
  <si>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</si>
  <si>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</si>
  <si>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</si>
  <si>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</si>
  <si>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</si>
  <si>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</si>
  <si>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</si>
  <si>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</si>
  <si>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</si>
  <si>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</si>
  <si>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</si>
  <si>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</si>
  <si>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</si>
  <si>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</si>
  <si>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</si>
  <si>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</si>
  <si>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</si>
  <si>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</si>
  <si>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</si>
  <si>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</si>
  <si>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</si>
  <si>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</si>
  <si>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</si>
  <si>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</si>
  <si>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</si>
  <si>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</si>
  <si>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</si>
  <si>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</si>
  <si>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</si>
  <si>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</si>
  <si>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</si>
  <si>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</si>
  <si>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</si>
  <si>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</si>
  <si>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</si>
  <si>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</si>
  <si>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</si>
  <si>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</si>
  <si>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</si>
  <si>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</si>
  <si>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</si>
  <si>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</si>
  <si>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</si>
  <si>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</si>
  <si>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</si>
  <si>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</si>
  <si>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</si>
  <si>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</si>
  <si>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</si>
  <si>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</si>
  <si>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</si>
  <si>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</si>
  <si>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</si>
  <si>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</si>
  <si>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</si>
  <si>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</si>
  <si>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</si>
  <si>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</si>
  <si>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</si>
  <si>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</si>
  <si>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</si>
  <si>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</si>
  <si>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</si>
  <si>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</si>
  <si>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</si>
  <si>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</si>
  <si>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</si>
  <si>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</si>
  <si>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</si>
  <si>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</si>
  <si>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</si>
  <si>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</si>
  <si>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</si>
  <si>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</si>
  <si>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</si>
  <si>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</si>
  <si>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</si>
  <si>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</si>
  <si>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</si>
  <si>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</si>
  <si>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</si>
  <si>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</si>
  <si>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</si>
  <si>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</si>
  <si>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</si>
  <si>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</si>
  <si>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</si>
  <si>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</si>
  <si>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</si>
  <si>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</si>
  <si>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</si>
  <si>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</si>
  <si>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</si>
  <si>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</si>
  <si>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</si>
  <si>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</si>
  <si>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</si>
  <si>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</si>
  <si>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</si>
  <si>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</si>
  <si>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</si>
  <si>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</si>
  <si>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</si>
  <si>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</si>
  <si>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</si>
  <si>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</si>
  <si>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</si>
  <si>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</si>
  <si>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</si>
  <si>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</si>
  <si>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</si>
  <si>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</si>
  <si>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</si>
  <si>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</si>
  <si>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</si>
  <si>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</si>
  <si>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</si>
  <si>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</si>
  <si>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</si>
  <si>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</si>
  <si>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</si>
  <si>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</si>
  <si>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</si>
  <si>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</si>
  <si>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</si>
  <si>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</si>
  <si>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</si>
  <si>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</si>
  <si>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</si>
  <si>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</si>
  <si>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</si>
  <si>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</si>
  <si>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</si>
  <si>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</si>
  <si>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</si>
  <si>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</si>
  <si>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</si>
  <si>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</si>
  <si>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</si>
  <si>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</si>
  <si>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</si>
  <si>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</si>
  <si>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</si>
  <si>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</si>
  <si>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</si>
  <si>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</si>
  <si>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</si>
  <si>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</si>
  <si>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</si>
  <si>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</si>
  <si>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</si>
  <si>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</si>
  <si>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</si>
  <si>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</si>
  <si>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</si>
  <si>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</si>
  <si>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</si>
  <si>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</si>
  <si>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</si>
  <si>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</si>
  <si>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</si>
  <si>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</si>
  <si>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</si>
  <si>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</si>
  <si>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</si>
  <si>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</si>
  <si>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</si>
  <si>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</si>
  <si>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</si>
  <si>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</si>
  <si>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</si>
  <si>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</si>
  <si>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</si>
  <si>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</si>
  <si>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</si>
  <si>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</si>
  <si>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</si>
  <si>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</si>
  <si>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</si>
  <si>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</si>
  <si>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</si>
  <si>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</si>
  <si>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</si>
  <si>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</si>
  <si>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</si>
  <si>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</si>
  <si>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</si>
  <si>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</si>
  <si>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</si>
  <si>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</si>
  <si>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</si>
  <si>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</si>
  <si>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</si>
  <si>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</si>
  <si>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</si>
  <si>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</si>
  <si>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</si>
  <si>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</si>
  <si>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</si>
  <si>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</si>
  <si>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</si>
  <si>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</si>
  <si>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</si>
  <si>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</si>
  <si>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</si>
  <si>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</si>
  <si>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</si>
  <si>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</si>
  <si>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</si>
  <si>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</si>
  <si>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</si>
  <si>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</si>
  <si>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</si>
  <si>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</si>
  <si>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</si>
  <si>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</si>
  <si>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</si>
  <si>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</si>
  <si>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</si>
  <si>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</si>
  <si>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</si>
  <si>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</si>
  <si>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</si>
  <si>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</si>
  <si>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</si>
  <si>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</si>
  <si>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</si>
  <si>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</si>
  <si>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</si>
  <si>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</si>
  <si>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</si>
  <si>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</si>
  <si>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</si>
  <si>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</si>
  <si>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</si>
  <si>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</si>
  <si>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</si>
  <si>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</si>
  <si>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</si>
  <si>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</si>
  <si>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</si>
  <si>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</si>
  <si>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</si>
  <si>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</si>
  <si>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</si>
  <si>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</si>
  <si>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</si>
  <si>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</si>
  <si>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</si>
  <si>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</si>
  <si>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</si>
  <si>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</si>
  <si>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</si>
  <si>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</si>
  <si>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</si>
  <si>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</si>
  <si>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</si>
  <si>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</si>
  <si>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</si>
  <si>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</si>
  <si>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</si>
  <si>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</si>
  <si>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</si>
  <si>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</si>
  <si>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</si>
  <si>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</si>
  <si>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</si>
  <si>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</si>
  <si>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</si>
  <si>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</si>
  <si>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</si>
  <si>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</si>
  <si>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</si>
  <si>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</si>
  <si>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</si>
  <si>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</si>
  <si>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</si>
  <si>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</si>
  <si>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</si>
  <si>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</si>
  <si>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</si>
  <si>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</si>
  <si>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</si>
  <si>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</si>
  <si>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</si>
  <si>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</si>
  <si>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</si>
  <si>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</si>
  <si>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</si>
  <si>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</si>
  <si>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</si>
  <si>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</si>
  <si>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</si>
  <si>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</si>
  <si>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</si>
  <si>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</si>
  <si>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</si>
  <si>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</si>
  <si>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</si>
  <si>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</si>
  <si>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</si>
  <si>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</si>
  <si>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</si>
  <si>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</si>
  <si>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</si>
  <si>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</si>
  <si>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</si>
  <si>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</si>
  <si>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</si>
  <si>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</si>
  <si>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</si>
  <si>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</si>
  <si>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</si>
  <si>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</si>
  <si>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</si>
  <si>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</si>
  <si>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</si>
  <si>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</si>
  <si>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</si>
  <si>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</si>
  <si>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</si>
  <si>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</si>
  <si>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</si>
  <si>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</si>
  <si>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</si>
  <si>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</si>
  <si>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</si>
  <si>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</si>
  <si>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</si>
  <si>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</si>
  <si>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</si>
  <si>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</si>
  <si>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</si>
  <si>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</si>
  <si>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</si>
  <si>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</si>
  <si>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</si>
  <si>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</si>
  <si>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</si>
  <si>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</si>
  <si>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</si>
  <si>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</si>
  <si>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</si>
  <si>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</si>
  <si>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</si>
  <si>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</si>
  <si>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</si>
  <si>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</si>
  <si>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</si>
  <si>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</si>
  <si>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</si>
  <si>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</si>
  <si>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</si>
  <si>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</si>
  <si>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</si>
  <si>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</si>
  <si>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</si>
  <si>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</si>
  <si>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</si>
  <si>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</si>
  <si>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</si>
  <si>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</si>
  <si>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</si>
  <si>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</si>
  <si>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</si>
  <si>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</si>
  <si>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</si>
  <si>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</si>
  <si>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</si>
  <si>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</si>
  <si>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</si>
  <si>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</si>
  <si>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</si>
  <si>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</si>
  <si>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</si>
  <si>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</si>
  <si>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</si>
  <si>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</si>
  <si>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</si>
  <si>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</si>
  <si>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</si>
  <si>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</si>
  <si>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</si>
  <si>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</si>
  <si>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</si>
  <si>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</si>
  <si>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</si>
  <si>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</si>
  <si>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</si>
  <si>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</si>
  <si>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</si>
  <si>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</si>
  <si>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</si>
  <si>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</si>
  <si>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</si>
  <si>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</si>
  <si>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</si>
  <si>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</si>
  <si>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</si>
  <si>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</si>
  <si>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</si>
  <si>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</si>
  <si>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</si>
  <si>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</si>
  <si>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</si>
  <si>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</si>
  <si>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</si>
  <si>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</si>
  <si>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</si>
  <si>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</si>
  <si>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</si>
  <si>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</si>
  <si>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</si>
  <si>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</si>
  <si>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</si>
  <si>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</si>
  <si>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</si>
  <si>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</si>
  <si>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</si>
  <si>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</si>
  <si>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</si>
  <si>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</si>
  <si>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</si>
  <si>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</si>
  <si>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</si>
  <si>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</si>
  <si>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</si>
  <si>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</si>
  <si>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</si>
  <si>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</si>
  <si>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</si>
  <si>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</si>
  <si>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</si>
  <si>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</si>
  <si>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</si>
  <si>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</si>
  <si>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</si>
  <si>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</si>
  <si>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</si>
  <si>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</si>
  <si>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</si>
  <si>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</si>
  <si>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</si>
  <si>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</si>
  <si>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</si>
  <si>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</si>
  <si>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</si>
  <si>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</si>
  <si>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</si>
  <si>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</si>
  <si>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</si>
  <si>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</si>
  <si>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</si>
  <si>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</si>
  <si>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</si>
  <si>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</si>
  <si>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</si>
  <si>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</si>
  <si>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</si>
  <si>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</si>
  <si>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</si>
  <si>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</si>
  <si>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</si>
  <si>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</si>
  <si>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</si>
  <si>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</si>
  <si>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</si>
  <si>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</si>
  <si>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</si>
  <si>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</si>
  <si>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</si>
  <si>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</si>
  <si>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</si>
  <si>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</si>
  <si>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</si>
  <si>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</si>
  <si>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</si>
  <si>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</si>
  <si>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</si>
  <si>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</si>
  <si>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</si>
  <si>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</si>
  <si>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</si>
  <si>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</si>
  <si>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</si>
  <si>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</si>
  <si>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</si>
  <si>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</si>
  <si>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</si>
  <si>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</si>
  <si>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</si>
  <si>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</si>
  <si>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</si>
  <si>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</si>
  <si>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</si>
  <si>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</si>
  <si>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</si>
  <si>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</si>
  <si>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</si>
  <si>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</si>
  <si>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</si>
  <si>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</si>
  <si>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</si>
  <si>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</si>
  <si>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</si>
  <si>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</si>
  <si>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</si>
  <si>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</si>
  <si>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</si>
  <si>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</si>
  <si>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</si>
  <si>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</si>
  <si>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</si>
  <si>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</si>
  <si>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</si>
  <si>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</si>
  <si>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</si>
  <si>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</si>
  <si>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</si>
  <si>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</si>
  <si>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</si>
  <si>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</si>
  <si>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</si>
  <si>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</si>
  <si>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</si>
  <si>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</si>
  <si>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</si>
  <si>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</si>
  <si>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</si>
  <si>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</si>
  <si>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</si>
  <si>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</si>
  <si>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</si>
  <si>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</si>
  <si>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</si>
  <si>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</si>
  <si>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</si>
  <si>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</si>
  <si>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</si>
  <si>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</si>
  <si>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</si>
  <si>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</si>
  <si>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</si>
  <si>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</si>
  <si>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</si>
  <si>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</si>
  <si>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</si>
  <si>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</si>
  <si>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</si>
  <si>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</si>
  <si>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</si>
  <si>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</si>
  <si>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</si>
  <si>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</si>
  <si>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</si>
  <si>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</si>
  <si>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</si>
  <si>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</si>
  <si>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</si>
  <si>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</si>
  <si>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</si>
  <si>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</si>
  <si>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</si>
  <si>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</si>
  <si>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</si>
  <si>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</si>
  <si>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</si>
  <si>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</si>
  <si>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</si>
  <si>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</si>
  <si>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</si>
  <si>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</si>
  <si>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</si>
  <si>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</si>
  <si>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</si>
  <si>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</si>
  <si>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</si>
  <si>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</si>
  <si>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</si>
  <si>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</si>
  <si>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</si>
  <si>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</si>
  <si>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</si>
  <si>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</si>
  <si>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</si>
  <si>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</si>
  <si>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</si>
  <si>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</si>
  <si>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</si>
  <si>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</si>
  <si>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</si>
  <si>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</si>
  <si>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</si>
  <si>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</si>
  <si>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</si>
  <si>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</si>
  <si>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</si>
  <si>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</si>
  <si>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</si>
  <si>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</si>
  <si>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</si>
  <si>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</si>
  <si>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</si>
  <si>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</si>
  <si>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</si>
  <si>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</si>
  <si>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</si>
  <si>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</si>
  <si>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</si>
  <si>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</si>
  <si>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</si>
  <si>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</si>
  <si>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</si>
  <si>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</si>
  <si>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</si>
  <si>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</si>
  <si>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</si>
  <si>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</si>
  <si>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</si>
  <si>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</si>
  <si>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</si>
  <si>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</si>
  <si>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</si>
  <si>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</si>
  <si>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</si>
  <si>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</si>
  <si>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</si>
  <si>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</si>
  <si>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</si>
  <si>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</si>
  <si>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</si>
  <si>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</si>
  <si>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</si>
  <si>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</si>
  <si>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</si>
  <si>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</si>
  <si>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MSC PALATIUM III</t>
  </si>
  <si>
    <t>HU526A</t>
  </si>
  <si>
    <t>HU527A</t>
  </si>
  <si>
    <t>HU528A</t>
  </si>
  <si>
    <t>HU529A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</si>
  <si>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</si>
  <si>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</si>
  <si>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</si>
  <si>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</si>
  <si>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</si>
  <si>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</si>
  <si>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</si>
  <si>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</si>
  <si>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</si>
  <si>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</si>
  <si>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</si>
  <si>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</si>
  <si>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</si>
  <si>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</si>
  <si>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</si>
  <si>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</si>
  <si>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</si>
  <si>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</si>
  <si>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</si>
  <si>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</si>
  <si>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</si>
  <si>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</si>
  <si>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</si>
  <si>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</si>
  <si>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</si>
  <si>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</si>
  <si>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</si>
  <si>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</si>
  <si>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</si>
  <si>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</si>
  <si>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</si>
  <si>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</si>
  <si>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</si>
  <si>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</si>
  <si>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</si>
  <si>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</si>
  <si>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</si>
  <si>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</si>
  <si>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</si>
  <si>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</si>
  <si>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</si>
  <si>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</si>
  <si>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</si>
  <si>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</si>
  <si>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</si>
  <si>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</si>
  <si>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</si>
  <si>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</si>
  <si>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</si>
  <si>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</si>
  <si>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</si>
  <si>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</si>
  <si>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</si>
  <si>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</si>
  <si>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</si>
  <si>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</si>
  <si>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</si>
  <si>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</si>
  <si>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</si>
  <si>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</si>
  <si>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</si>
  <si>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</si>
  <si>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</si>
  <si>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</si>
  <si>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</si>
  <si>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</si>
  <si>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</si>
  <si>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</si>
  <si>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</si>
  <si>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</si>
  <si>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</si>
  <si>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</si>
  <si>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</si>
  <si>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</si>
  <si>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</si>
  <si>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</si>
  <si>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</si>
  <si>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</si>
  <si>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</si>
  <si>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</si>
  <si>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</si>
  <si>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</si>
  <si>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</si>
  <si>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</si>
  <si>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</si>
  <si>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</si>
  <si>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</si>
  <si>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</si>
  <si>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</si>
  <si>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</si>
  <si>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</si>
  <si>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</si>
  <si>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</si>
  <si>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</si>
  <si>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</si>
  <si>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</si>
  <si>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</si>
  <si>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</si>
  <si>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</si>
  <si>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</si>
  <si>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</si>
  <si>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</si>
  <si>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</si>
  <si>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</si>
  <si>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</si>
  <si>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</si>
  <si>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</si>
  <si>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</si>
  <si>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</si>
  <si>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</si>
  <si>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</si>
  <si>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</si>
  <si>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</si>
  <si>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</si>
  <si>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</si>
  <si>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</si>
  <si>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</si>
  <si>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</si>
  <si>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</si>
  <si>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</si>
  <si>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</si>
  <si>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</si>
  <si>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</si>
  <si>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</si>
  <si>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</si>
  <si>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</si>
  <si>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</si>
  <si>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</si>
  <si>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</si>
  <si>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</si>
  <si>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</si>
  <si>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</si>
  <si>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</si>
  <si>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</si>
  <si>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</si>
  <si>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</si>
  <si>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</si>
  <si>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</si>
  <si>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</si>
  <si>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</si>
  <si>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</si>
  <si>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</si>
  <si>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</si>
  <si>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</si>
  <si>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</si>
  <si>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</si>
  <si>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</si>
  <si>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</si>
  <si>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</si>
  <si>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</si>
  <si>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</si>
  <si>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</si>
  <si>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</si>
  <si>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</si>
  <si>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</si>
  <si>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</si>
  <si>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</si>
  <si>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</si>
  <si>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</si>
  <si>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</si>
  <si>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</si>
  <si>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</si>
  <si>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</si>
  <si>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</si>
  <si>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</si>
  <si>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</si>
  <si>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</si>
  <si>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</si>
  <si>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</si>
  <si>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</si>
  <si>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</si>
  <si>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</si>
  <si>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</si>
  <si>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</si>
  <si>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</si>
  <si>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</si>
  <si>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</si>
  <si>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</si>
  <si>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</si>
  <si>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</si>
  <si>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</si>
  <si>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</si>
  <si>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</si>
  <si>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</si>
  <si>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</si>
  <si>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</si>
  <si>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</si>
  <si>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</si>
  <si>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</si>
  <si>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</si>
  <si>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</si>
  <si>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</si>
  <si>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</si>
  <si>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</si>
  <si>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</si>
  <si>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</si>
  <si>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</si>
  <si>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</si>
  <si>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</si>
  <si>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</si>
  <si>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</si>
  <si>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</si>
  <si>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</si>
  <si>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</si>
  <si>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</si>
  <si>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</si>
  <si>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</si>
  <si>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</si>
  <si>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</si>
  <si>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</si>
  <si>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</si>
  <si>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</si>
  <si>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</si>
  <si>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</si>
  <si>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</si>
  <si>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</si>
  <si>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</si>
  <si>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</si>
  <si>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</si>
  <si>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</si>
  <si>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</si>
  <si>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</si>
  <si>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</si>
  <si>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</si>
  <si>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</si>
  <si>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</si>
  <si>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</si>
  <si>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</si>
  <si>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</si>
  <si>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</si>
  <si>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</si>
  <si>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</si>
  <si>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</si>
  <si>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</si>
  <si>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</si>
  <si>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</si>
  <si>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</si>
  <si>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</si>
  <si>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</si>
  <si>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</si>
  <si>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</si>
  <si>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</si>
  <si>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</si>
  <si>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</si>
  <si>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</si>
  <si>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</si>
  <si>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</si>
  <si>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</si>
  <si>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</si>
  <si>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</si>
  <si>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</si>
  <si>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</si>
  <si>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</si>
  <si>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</si>
  <si>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</si>
  <si>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</si>
  <si>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</si>
  <si>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</si>
  <si>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</si>
  <si>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</si>
  <si>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</si>
  <si>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</si>
  <si>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</si>
  <si>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</si>
  <si>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</si>
  <si>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</si>
  <si>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</si>
  <si>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</si>
  <si>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</si>
  <si>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</si>
  <si>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</si>
  <si>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</si>
  <si>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</si>
  <si>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</si>
  <si>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</si>
  <si>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</si>
  <si>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</si>
  <si>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</si>
  <si>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</si>
  <si>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</si>
  <si>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</si>
  <si>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</si>
  <si>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</si>
  <si>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</si>
  <si>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</si>
  <si>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</si>
  <si>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</si>
  <si>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</si>
  <si>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</si>
  <si>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</si>
  <si>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</si>
  <si>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</si>
  <si>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</si>
  <si>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</si>
  <si>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</si>
  <si>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</si>
  <si>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</si>
  <si>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</si>
  <si>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</si>
  <si>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</si>
  <si>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</si>
  <si>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</si>
  <si>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</si>
  <si>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</si>
  <si>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</si>
  <si>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</si>
  <si>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</si>
  <si>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</si>
  <si>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</si>
  <si>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</si>
  <si>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</si>
  <si>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</si>
  <si>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</si>
  <si>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</si>
  <si>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</si>
  <si>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</si>
  <si>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</si>
  <si>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</si>
  <si>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</si>
  <si>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</si>
  <si>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</si>
  <si>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</si>
  <si>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</si>
  <si>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</si>
  <si>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</si>
  <si>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</si>
  <si>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</si>
  <si>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</si>
  <si>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</si>
  <si>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</si>
  <si>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</si>
  <si>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</si>
  <si>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</si>
  <si>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</si>
  <si>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</si>
  <si>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</si>
  <si>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</si>
  <si>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</si>
  <si>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</si>
  <si>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</si>
  <si>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</si>
  <si>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</si>
  <si>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</si>
  <si>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</si>
  <si>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</si>
  <si>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</si>
  <si>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</si>
  <si>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</si>
  <si>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</si>
  <si>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</si>
  <si>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</si>
  <si>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</si>
  <si>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</si>
  <si>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</si>
  <si>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</si>
  <si>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</si>
  <si>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</si>
  <si>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</si>
  <si>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</si>
  <si>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</si>
  <si>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</si>
  <si>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</si>
  <si>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</si>
  <si>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</si>
  <si>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</si>
  <si>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</si>
  <si>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</si>
  <si>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</si>
  <si>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</si>
  <si>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</si>
  <si>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</si>
  <si>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</si>
  <si>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</si>
  <si>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</si>
  <si>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</si>
  <si>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</si>
  <si>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</si>
  <si>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</si>
  <si>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</si>
  <si>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</si>
  <si>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</si>
  <si>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</si>
  <si>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</si>
  <si>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</si>
  <si>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</si>
  <si>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</si>
  <si>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</si>
  <si>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</si>
  <si>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</si>
  <si>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</si>
  <si>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</si>
  <si>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</si>
  <si>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</si>
  <si>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</si>
  <si>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</si>
  <si>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</si>
  <si>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</si>
  <si>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</si>
  <si>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</si>
  <si>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</si>
  <si>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</si>
  <si>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</si>
  <si>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</si>
  <si>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</si>
  <si>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</si>
  <si>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</si>
  <si>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</si>
  <si>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</si>
  <si>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</si>
  <si>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</si>
  <si>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</si>
  <si>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</si>
  <si>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</si>
  <si>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</si>
  <si>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</si>
  <si>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</si>
  <si>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</si>
  <si>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</si>
  <si>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</si>
  <si>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</si>
  <si>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</si>
  <si>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</si>
  <si>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</si>
  <si>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</si>
  <si>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</si>
  <si>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</si>
  <si>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</si>
  <si>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</si>
  <si>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</si>
  <si>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</si>
  <si>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</si>
  <si>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</si>
  <si>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</si>
  <si>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</si>
  <si>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</si>
  <si>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</si>
  <si>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</si>
  <si>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</si>
  <si>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</si>
  <si>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</si>
  <si>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</si>
  <si>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</si>
  <si>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</si>
  <si>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</si>
  <si>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</si>
  <si>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</si>
  <si>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</si>
  <si>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</si>
  <si>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</si>
  <si>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</si>
  <si>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</si>
  <si>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</si>
  <si>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</si>
  <si>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</si>
  <si>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</si>
  <si>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</si>
  <si>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</si>
  <si>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</si>
  <si>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</si>
  <si>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</si>
  <si>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</si>
  <si>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</si>
  <si>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</si>
  <si>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</si>
  <si>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</si>
  <si>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</si>
  <si>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</si>
  <si>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</si>
  <si>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</si>
  <si>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</si>
  <si>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</si>
  <si>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</si>
  <si>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</si>
  <si>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</si>
  <si>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</si>
  <si>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</si>
  <si>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</si>
  <si>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</si>
  <si>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</si>
  <si>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</si>
  <si>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</si>
  <si>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</si>
  <si>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</si>
  <si>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</si>
  <si>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</si>
  <si>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</si>
  <si>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</si>
  <si>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</si>
  <si>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</si>
  <si>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</si>
  <si>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</si>
  <si>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</si>
  <si>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</si>
  <si>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</si>
  <si>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</si>
  <si>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</si>
  <si>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</si>
  <si>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</si>
  <si>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</si>
  <si>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</si>
  <si>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</si>
  <si>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</si>
  <si>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</si>
  <si>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</si>
  <si>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</si>
  <si>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</si>
  <si>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</si>
  <si>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</si>
  <si>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</si>
  <si>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</si>
  <si>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</si>
  <si>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</si>
  <si>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</si>
  <si>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</si>
  <si>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</si>
  <si>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</si>
  <si>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</si>
  <si>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</si>
  <si>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</si>
  <si>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</si>
  <si>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</si>
  <si>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</si>
  <si>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</si>
  <si>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</si>
  <si>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</si>
  <si>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</si>
  <si>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</si>
  <si>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</si>
  <si>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</si>
  <si>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</si>
  <si>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</si>
  <si>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</si>
  <si>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</si>
  <si>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</si>
  <si>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</si>
  <si>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</si>
  <si>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</si>
  <si>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</si>
  <si>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</si>
  <si>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</si>
  <si>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</si>
  <si>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</si>
  <si>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</si>
  <si>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</si>
  <si>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</si>
  <si>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</si>
  <si>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</si>
  <si>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</si>
  <si>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</si>
  <si>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</si>
  <si>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</si>
  <si>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</si>
  <si>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</si>
  <si>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</si>
  <si>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</si>
  <si>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</si>
  <si>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</si>
  <si>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</si>
  <si>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</si>
  <si>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</si>
  <si>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</si>
  <si>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</si>
  <si>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</si>
  <si>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</si>
  <si>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</si>
  <si>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</si>
  <si>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</si>
  <si>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</si>
  <si>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</si>
  <si>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</si>
  <si>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</si>
  <si>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</si>
  <si>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</si>
  <si>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</si>
  <si>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</si>
  <si>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</si>
  <si>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</si>
  <si>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</si>
  <si>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</si>
  <si>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</si>
  <si>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</si>
  <si>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</si>
  <si>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</si>
  <si>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</si>
  <si>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</si>
  <si>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</si>
  <si>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</si>
  <si>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</si>
  <si>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</si>
  <si>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</si>
  <si>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</si>
  <si>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</si>
  <si>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</si>
  <si>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</si>
  <si>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</si>
  <si>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</si>
  <si>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</si>
  <si>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</si>
  <si>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MSC BEIRA IV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</si>
  <si>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</si>
  <si>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</si>
  <si>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</si>
  <si>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</si>
  <si>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</si>
  <si>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</si>
  <si>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</si>
  <si>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</si>
  <si>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</si>
  <si>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</si>
  <si>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</si>
  <si>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</si>
  <si>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</si>
  <si>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</si>
  <si>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</si>
  <si>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</si>
  <si>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</si>
  <si>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</si>
  <si>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</si>
  <si>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</si>
  <si>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</si>
  <si>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</si>
  <si>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</si>
  <si>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</si>
  <si>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</si>
  <si>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</si>
  <si>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</si>
  <si>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</si>
  <si>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</si>
  <si>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</si>
  <si>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</si>
  <si>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</si>
  <si>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</si>
  <si>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</si>
  <si>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</si>
  <si>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</si>
  <si>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</si>
  <si>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</si>
  <si>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</si>
  <si>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</si>
  <si>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</si>
  <si>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</si>
  <si>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</si>
  <si>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</si>
  <si>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</si>
  <si>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</si>
  <si>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</si>
  <si>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</si>
  <si>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</si>
  <si>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</si>
  <si>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</si>
  <si>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</si>
  <si>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</si>
  <si>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</si>
  <si>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</si>
  <si>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</si>
  <si>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</si>
  <si>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</si>
  <si>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HO522R</t>
  </si>
  <si>
    <t>HO523R</t>
  </si>
  <si>
    <t>HO525R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</si>
  <si>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</si>
  <si>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</si>
  <si>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</si>
  <si>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</si>
  <si>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</si>
  <si>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</si>
  <si>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</si>
  <si>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</si>
  <si>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</si>
  <si>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</si>
  <si>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</si>
  <si>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</si>
  <si>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</si>
  <si>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</si>
  <si>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</si>
  <si>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</si>
  <si>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</si>
  <si>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</si>
  <si>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</si>
  <si>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</si>
  <si>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</si>
  <si>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</si>
  <si>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</si>
  <si>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</si>
  <si>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</si>
  <si>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</si>
  <si>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</si>
  <si>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</si>
  <si>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</si>
  <si>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</si>
  <si>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</si>
  <si>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</si>
  <si>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</si>
  <si>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</si>
  <si>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</si>
  <si>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</si>
  <si>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</si>
  <si>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</si>
  <si>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</si>
  <si>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</si>
  <si>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</si>
  <si>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</si>
  <si>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</si>
  <si>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</si>
  <si>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</si>
  <si>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</si>
  <si>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</si>
  <si>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</si>
  <si>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</si>
  <si>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</si>
  <si>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</si>
  <si>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</si>
  <si>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</si>
  <si>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</si>
  <si>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</si>
  <si>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</si>
  <si>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</si>
  <si>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</si>
  <si>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</si>
  <si>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</si>
  <si>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</si>
  <si>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</si>
  <si>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</si>
  <si>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</si>
  <si>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>SQ528A</t>
  </si>
  <si>
    <t>SQ529A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</si>
  <si>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</si>
  <si>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</si>
  <si>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</si>
  <si>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</si>
  <si>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</si>
  <si>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</si>
  <si>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</si>
  <si>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</si>
  <si>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</si>
  <si>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</si>
  <si>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</si>
  <si>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</si>
  <si>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</si>
  <si>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</si>
  <si>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</si>
  <si>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SQ526R</t>
  </si>
  <si>
    <t>SQ527R</t>
  </si>
  <si>
    <t>SQ528R</t>
  </si>
  <si>
    <t>SQ529R</t>
  </si>
  <si>
    <t>SQ530R</t>
  </si>
  <si>
    <t xml:space="preserve"> 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</si>
  <si>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</si>
  <si>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</si>
  <si>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</si>
  <si>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</si>
  <si>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</si>
  <si>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</si>
  <si>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</si>
  <si>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</si>
  <si>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</si>
  <si>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</si>
  <si>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</si>
  <si>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</si>
  <si>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</si>
  <si>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</si>
  <si>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</si>
  <si>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</si>
  <si>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</si>
  <si>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</si>
  <si>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</si>
  <si>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</si>
  <si>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</si>
  <si>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</si>
  <si>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</si>
  <si>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</si>
  <si>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</si>
  <si>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</si>
  <si>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</si>
  <si>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</si>
  <si>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</si>
  <si>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</si>
  <si>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</si>
  <si>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</si>
  <si>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</si>
  <si>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</si>
  <si>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</si>
  <si>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</si>
  <si>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</si>
  <si>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</si>
  <si>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</si>
  <si>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</si>
  <si>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</si>
  <si>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</si>
  <si>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</si>
  <si>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</si>
  <si>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</si>
  <si>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</si>
  <si>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</si>
  <si>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</si>
  <si>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</si>
  <si>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</si>
  <si>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</si>
  <si>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</si>
  <si>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</si>
  <si>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</si>
  <si>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</si>
  <si>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</si>
  <si>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</si>
  <si>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</si>
  <si>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</si>
  <si>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</si>
  <si>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</si>
  <si>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</si>
  <si>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</si>
  <si>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</si>
  <si>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</si>
  <si>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</si>
  <si>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</si>
  <si>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</si>
  <si>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</si>
  <si>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</si>
  <si>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</si>
  <si>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</si>
  <si>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</si>
  <si>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</si>
  <si>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</si>
  <si>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</si>
  <si>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</si>
  <si>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</si>
  <si>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</si>
  <si>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</si>
  <si>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</si>
  <si>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</si>
  <si>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</si>
  <si>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</si>
  <si>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</si>
  <si>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</si>
  <si>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</si>
  <si>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</si>
  <si>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</si>
  <si>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</si>
  <si>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</si>
  <si>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</si>
  <si>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</si>
  <si>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</si>
  <si>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</si>
  <si>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</si>
  <si>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</si>
  <si>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</si>
  <si>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</si>
  <si>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</si>
  <si>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</si>
  <si>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</si>
  <si>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</si>
  <si>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</si>
  <si>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</si>
  <si>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</si>
  <si>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</si>
  <si>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</si>
  <si>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</si>
  <si>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</si>
  <si>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</si>
  <si>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</si>
  <si>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</si>
  <si>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</si>
  <si>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</si>
  <si>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</si>
  <si>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</si>
  <si>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</si>
  <si>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</si>
  <si>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</si>
  <si>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</si>
  <si>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</si>
  <si>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</si>
  <si>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</si>
  <si>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</si>
  <si>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</si>
  <si>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</si>
  <si>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</si>
  <si>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</si>
  <si>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</si>
  <si>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</si>
  <si>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</si>
  <si>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</si>
  <si>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</si>
  <si>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</si>
  <si>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</si>
  <si>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</si>
  <si>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</si>
  <si>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</si>
  <si>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</si>
  <si>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</si>
  <si>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</si>
  <si>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</si>
  <si>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</si>
  <si>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</si>
  <si>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</si>
  <si>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</si>
  <si>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</si>
  <si>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</si>
  <si>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</si>
  <si>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</si>
  <si>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</si>
  <si>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</si>
  <si>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</si>
  <si>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</si>
  <si>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</si>
  <si>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</si>
  <si>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</si>
  <si>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</si>
  <si>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</si>
  <si>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</si>
  <si>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</si>
  <si>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</si>
  <si>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</si>
  <si>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</si>
  <si>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</si>
  <si>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</si>
  <si>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</si>
  <si>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</si>
  <si>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</si>
  <si>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</si>
  <si>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</si>
  <si>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</si>
  <si>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</si>
  <si>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</si>
  <si>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</si>
  <si>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</si>
  <si>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</si>
  <si>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</si>
  <si>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</si>
  <si>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</si>
  <si>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</si>
  <si>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</si>
  <si>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</si>
  <si>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</si>
  <si>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</si>
  <si>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</si>
  <si>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</si>
  <si>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</si>
  <si>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</si>
  <si>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</si>
  <si>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</si>
  <si>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</si>
  <si>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</si>
  <si>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</si>
  <si>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</si>
  <si>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</si>
  <si>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</si>
  <si>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</si>
  <si>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</si>
  <si>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</si>
  <si>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</si>
  <si>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</si>
  <si>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</si>
  <si>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</si>
  <si>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</si>
  <si>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</si>
  <si>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</si>
  <si>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</si>
  <si>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</si>
  <si>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</si>
  <si>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</si>
  <si>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</si>
  <si>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</si>
  <si>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</si>
  <si>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</si>
  <si>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</si>
  <si>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</si>
  <si>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</si>
  <si>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</si>
  <si>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</si>
  <si>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</si>
  <si>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</si>
  <si>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</si>
  <si>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</si>
  <si>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</si>
  <si>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</si>
  <si>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</si>
  <si>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</si>
  <si>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</si>
  <si>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</si>
  <si>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</si>
  <si>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</si>
  <si>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</si>
  <si>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</si>
  <si>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</si>
  <si>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</si>
  <si>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</si>
  <si>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</si>
  <si>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</si>
  <si>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</si>
  <si>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</si>
  <si>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</si>
  <si>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</si>
  <si>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</si>
  <si>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</si>
  <si>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</si>
  <si>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</si>
  <si>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</si>
  <si>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</si>
  <si>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</si>
  <si>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</si>
  <si>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</si>
  <si>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</si>
  <si>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</si>
  <si>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</si>
  <si>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</si>
  <si>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</si>
  <si>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</si>
  <si>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</si>
  <si>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</si>
  <si>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</si>
  <si>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</si>
  <si>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</si>
  <si>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</si>
  <si>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</si>
  <si>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</si>
  <si>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</si>
  <si>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</si>
  <si>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</si>
  <si>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</si>
  <si>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</si>
  <si>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</si>
  <si>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</si>
  <si>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</si>
  <si>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</si>
  <si>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</si>
  <si>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</si>
  <si>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</si>
  <si>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</si>
  <si>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</si>
  <si>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</si>
  <si>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</si>
  <si>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</si>
  <si>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</si>
  <si>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</si>
  <si>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</si>
  <si>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</si>
  <si>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</si>
  <si>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</si>
  <si>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</si>
  <si>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</si>
  <si>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</si>
  <si>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</si>
  <si>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</si>
  <si>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</si>
  <si>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</si>
  <si>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</si>
  <si>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</si>
  <si>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</si>
  <si>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</si>
  <si>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</si>
  <si>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</si>
  <si>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</si>
  <si>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</si>
  <si>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</si>
  <si>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</si>
  <si>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</si>
  <si>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</si>
  <si>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</si>
  <si>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</si>
  <si>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</si>
  <si>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</si>
  <si>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</si>
  <si>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</si>
  <si>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</si>
  <si>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</si>
  <si>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</si>
  <si>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</si>
  <si>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</si>
  <si>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</si>
  <si>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</si>
  <si>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</si>
  <si>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</si>
  <si>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</si>
  <si>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</si>
  <si>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</si>
  <si>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</si>
  <si>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</si>
  <si>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</si>
  <si>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</si>
  <si>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</si>
  <si>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</si>
  <si>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</si>
  <si>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</si>
  <si>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</si>
  <si>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</si>
  <si>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</si>
  <si>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</si>
  <si>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</si>
  <si>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</si>
  <si>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</si>
  <si>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</si>
  <si>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</si>
  <si>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</si>
  <si>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</si>
  <si>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</si>
  <si>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</si>
  <si>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</si>
  <si>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</si>
  <si>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</si>
  <si>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</si>
  <si>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</si>
  <si>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</si>
  <si>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</si>
  <si>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</si>
  <si>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</si>
  <si>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</si>
  <si>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</si>
  <si>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</si>
  <si>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</si>
  <si>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</si>
  <si>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</si>
  <si>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</si>
  <si>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</si>
  <si>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</si>
  <si>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</si>
  <si>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</si>
  <si>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</si>
  <si>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</si>
  <si>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</si>
  <si>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</si>
  <si>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</si>
  <si>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</si>
  <si>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</si>
  <si>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</si>
  <si>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</si>
  <si>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</si>
  <si>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</si>
  <si>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</si>
  <si>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</si>
  <si>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</si>
  <si>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</si>
  <si>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</si>
  <si>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</si>
  <si>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</si>
  <si>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</si>
  <si>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</si>
  <si>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</si>
  <si>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</si>
  <si>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</si>
  <si>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</si>
  <si>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</si>
  <si>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</si>
  <si>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</si>
  <si>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</si>
  <si>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</si>
  <si>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</si>
  <si>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</si>
  <si>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</si>
  <si>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</si>
  <si>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</si>
  <si>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</si>
  <si>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</si>
  <si>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</si>
  <si>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</si>
  <si>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</si>
  <si>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</si>
  <si>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</si>
  <si>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</si>
  <si>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</si>
  <si>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</si>
  <si>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</si>
  <si>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</si>
  <si>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</si>
  <si>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</si>
  <si>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</si>
  <si>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</si>
  <si>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</si>
  <si>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</si>
  <si>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</si>
  <si>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</si>
  <si>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</si>
  <si>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</si>
  <si>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</si>
  <si>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</si>
  <si>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</si>
  <si>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</si>
  <si>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</si>
  <si>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</si>
  <si>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</si>
  <si>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</si>
  <si>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</si>
  <si>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</si>
  <si>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</si>
  <si>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</si>
  <si>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</si>
  <si>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</si>
  <si>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</si>
  <si>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</si>
  <si>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</si>
  <si>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</si>
  <si>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</si>
  <si>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</si>
  <si>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</si>
  <si>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</si>
  <si>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</si>
  <si>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</si>
  <si>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</si>
  <si>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</si>
  <si>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</si>
  <si>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</si>
  <si>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</si>
  <si>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</si>
  <si>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</si>
  <si>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</si>
  <si>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</si>
  <si>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</si>
  <si>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</si>
  <si>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</si>
  <si>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</si>
  <si>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</si>
  <si>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</si>
  <si>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</si>
  <si>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</si>
  <si>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</si>
  <si>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</si>
  <si>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</si>
  <si>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</si>
  <si>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</si>
  <si>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</si>
  <si>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</si>
  <si>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</si>
  <si>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</si>
  <si>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</si>
  <si>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</si>
  <si>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</si>
  <si>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</si>
  <si>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</si>
  <si>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</si>
  <si>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</si>
  <si>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</si>
  <si>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</si>
  <si>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</si>
  <si>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</si>
  <si>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</si>
  <si>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</si>
  <si>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</si>
  <si>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</si>
  <si>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</si>
  <si>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</si>
  <si>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</si>
  <si>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</si>
  <si>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</si>
  <si>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</si>
  <si>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</si>
  <si>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</si>
  <si>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</si>
  <si>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</si>
  <si>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</si>
  <si>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</si>
  <si>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</si>
  <si>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</si>
  <si>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</si>
  <si>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</si>
  <si>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</si>
  <si>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</si>
  <si>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</si>
  <si>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</si>
  <si>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</si>
  <si>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</si>
  <si>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</si>
  <si>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</si>
  <si>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</si>
  <si>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</si>
  <si>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</si>
  <si>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</si>
  <si>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</si>
  <si>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</si>
  <si>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</si>
  <si>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</si>
  <si>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</si>
  <si>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</si>
  <si>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</si>
  <si>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</si>
  <si>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</si>
  <si>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</si>
  <si>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</si>
  <si>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</si>
  <si>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</si>
  <si>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</si>
  <si>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</si>
  <si>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</si>
  <si>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</si>
  <si>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</si>
  <si>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</si>
  <si>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</si>
  <si>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</si>
  <si>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</si>
  <si>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</si>
  <si>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</si>
  <si>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</si>
  <si>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</si>
  <si>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</si>
  <si>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</si>
  <si>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</si>
  <si>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</si>
  <si>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</si>
  <si>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</si>
  <si>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</si>
  <si>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</si>
  <si>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</si>
  <si>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</si>
  <si>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</si>
  <si>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</si>
  <si>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</si>
  <si>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</si>
  <si>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</si>
  <si>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</si>
  <si>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</si>
  <si>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</si>
  <si>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</si>
  <si>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</si>
  <si>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</si>
  <si>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</si>
  <si>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</si>
  <si>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</si>
  <si>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</si>
  <si>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</si>
  <si>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</si>
  <si>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</si>
  <si>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</si>
  <si>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</si>
  <si>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</si>
  <si>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</si>
  <si>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</si>
  <si>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</si>
  <si>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</si>
  <si>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</si>
  <si>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</si>
  <si>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</si>
  <si>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</si>
  <si>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</si>
  <si>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</si>
  <si>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</si>
  <si>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</si>
  <si>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</si>
  <si>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</si>
  <si>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</si>
  <si>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</si>
  <si>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</si>
  <si>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</si>
  <si>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</si>
  <si>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</si>
  <si>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</si>
  <si>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</si>
  <si>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</si>
  <si>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</si>
  <si>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</si>
  <si>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</si>
  <si>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</si>
  <si>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</si>
  <si>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</si>
  <si>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</si>
  <si>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</si>
  <si>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</si>
  <si>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</si>
  <si>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</si>
  <si>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</si>
  <si>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</si>
  <si>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</si>
  <si>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</si>
  <si>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</si>
  <si>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</si>
  <si>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</si>
  <si>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</si>
  <si>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</si>
  <si>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</si>
  <si>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</si>
  <si>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</si>
  <si>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</si>
  <si>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</si>
  <si>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</si>
  <si>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</si>
  <si>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</si>
  <si>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</si>
  <si>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</si>
  <si>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</si>
  <si>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</si>
  <si>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</si>
  <si>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</si>
  <si>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</si>
  <si>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</si>
  <si>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</si>
  <si>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</si>
  <si>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</si>
  <si>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</si>
  <si>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</si>
  <si>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</si>
  <si>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</si>
  <si>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</si>
  <si>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</si>
  <si>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</si>
  <si>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</si>
  <si>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</si>
  <si>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</si>
  <si>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</si>
  <si>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</si>
  <si>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</si>
  <si>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</si>
  <si>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</si>
  <si>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</si>
  <si>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</si>
  <si>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</si>
  <si>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</si>
  <si>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</si>
  <si>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</si>
  <si>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</si>
  <si>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</si>
  <si>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</si>
  <si>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</si>
  <si>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</si>
  <si>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</si>
  <si>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</si>
  <si>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</si>
  <si>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</si>
  <si>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</si>
  <si>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</si>
  <si>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</si>
  <si>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</si>
  <si>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</si>
  <si>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</si>
  <si>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</si>
  <si>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</si>
  <si>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</si>
  <si>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</si>
  <si>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</si>
  <si>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</si>
  <si>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</si>
  <si>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</si>
  <si>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</si>
  <si>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</si>
  <si>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</si>
  <si>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</si>
  <si>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</si>
  <si>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</si>
  <si>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</si>
  <si>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</si>
  <si>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</si>
  <si>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</si>
  <si>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</si>
  <si>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</si>
  <si>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</si>
  <si>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</si>
  <si>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</si>
  <si>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</si>
  <si>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</si>
  <si>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</si>
  <si>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</si>
  <si>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</si>
  <si>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</si>
  <si>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</si>
  <si>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</si>
  <si>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</si>
  <si>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</si>
  <si>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</si>
  <si>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</si>
  <si>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</si>
  <si>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</si>
  <si>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</si>
  <si>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</si>
  <si>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</si>
  <si>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</si>
  <si>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</si>
  <si>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</si>
  <si>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</si>
  <si>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</si>
  <si>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</si>
  <si>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</si>
  <si>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</si>
  <si>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</si>
  <si>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</si>
  <si>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</si>
  <si>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</si>
  <si>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</si>
  <si>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</si>
  <si>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</si>
  <si>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</si>
  <si>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</si>
  <si>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</si>
  <si>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</si>
  <si>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</si>
  <si>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</si>
  <si>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</si>
  <si>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</si>
  <si>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</si>
  <si>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</si>
  <si>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</si>
  <si>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</si>
  <si>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</si>
  <si>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</si>
  <si>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</si>
  <si>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</si>
  <si>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</si>
  <si>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</si>
  <si>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</si>
  <si>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</si>
  <si>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</si>
  <si>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</si>
  <si>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</si>
  <si>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</si>
  <si>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</si>
  <si>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</si>
  <si>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</si>
  <si>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</si>
  <si>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</si>
  <si>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</si>
  <si>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</si>
  <si>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</si>
  <si>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</si>
  <si>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</si>
  <si>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</si>
  <si>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</si>
  <si>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</si>
  <si>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</si>
  <si>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</si>
  <si>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</si>
  <si>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</si>
  <si>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</si>
  <si>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</si>
  <si>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</si>
  <si>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</si>
  <si>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</si>
  <si>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</si>
  <si>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</si>
  <si>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</si>
  <si>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</si>
  <si>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</si>
  <si>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</si>
  <si>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</si>
  <si>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</si>
  <si>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</si>
  <si>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</si>
  <si>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</si>
  <si>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</si>
  <si>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</si>
  <si>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</si>
  <si>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</si>
  <si>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</si>
  <si>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</si>
  <si>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</si>
  <si>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</si>
  <si>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</si>
  <si>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</si>
  <si>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</si>
  <si>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</si>
  <si>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</si>
  <si>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</si>
  <si>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</si>
  <si>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</si>
  <si>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</si>
  <si>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</si>
  <si>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</si>
  <si>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</si>
  <si>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</si>
  <si>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</si>
  <si>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</si>
  <si>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</si>
  <si>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</si>
  <si>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</si>
  <si>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</si>
  <si>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</si>
  <si>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</si>
  <si>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</si>
  <si>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</si>
  <si>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</si>
  <si>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</si>
  <si>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</si>
  <si>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</si>
  <si>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</si>
  <si>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</si>
  <si>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</si>
  <si>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</si>
  <si>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</si>
  <si>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</si>
  <si>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</si>
  <si>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</si>
  <si>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</si>
  <si>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</si>
  <si>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</si>
  <si>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</si>
  <si>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</si>
  <si>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</si>
  <si>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</si>
  <si>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</si>
  <si>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</si>
  <si>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</si>
  <si>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</si>
  <si>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</si>
  <si>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</si>
  <si>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</si>
  <si>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</si>
  <si>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</si>
  <si>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</si>
  <si>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</si>
  <si>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</si>
  <si>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</si>
  <si>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</si>
  <si>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</si>
  <si>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</si>
  <si>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</si>
  <si>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</si>
  <si>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</si>
  <si>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</si>
  <si>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</si>
  <si>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</si>
  <si>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</si>
  <si>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</si>
  <si>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</si>
  <si>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</si>
  <si>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</si>
  <si>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</si>
  <si>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</si>
  <si>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</si>
  <si>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</si>
  <si>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</si>
  <si>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</si>
  <si>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</si>
  <si>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</si>
  <si>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</si>
  <si>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</si>
  <si>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</si>
  <si>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</si>
  <si>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</si>
  <si>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</si>
  <si>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</si>
  <si>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</si>
  <si>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</si>
  <si>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</si>
  <si>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</si>
  <si>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</si>
  <si>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</si>
  <si>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</si>
  <si>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</si>
  <si>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</si>
  <si>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</si>
  <si>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</si>
  <si>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</si>
  <si>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</si>
  <si>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</si>
  <si>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</si>
  <si>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</si>
  <si>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</si>
  <si>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</si>
  <si>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</si>
  <si>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</si>
  <si>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</si>
  <si>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</si>
  <si>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</si>
  <si>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</si>
  <si>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</si>
  <si>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</si>
  <si>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</si>
  <si>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</si>
  <si>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</si>
  <si>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</si>
  <si>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</si>
  <si>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</si>
  <si>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</si>
  <si>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</si>
  <si>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</si>
  <si>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</si>
  <si>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</si>
  <si>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</si>
  <si>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</si>
  <si>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</si>
  <si>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</si>
  <si>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</si>
  <si>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</si>
  <si>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</si>
  <si>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</si>
  <si>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</si>
  <si>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</si>
  <si>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</si>
  <si>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</si>
  <si>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</si>
  <si>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</si>
  <si>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</si>
  <si>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</si>
  <si>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</si>
  <si>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</si>
  <si>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</si>
  <si>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</si>
  <si>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</si>
  <si>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</si>
  <si>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</si>
  <si>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</si>
  <si>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</si>
  <si>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</si>
  <si>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</si>
  <si>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</si>
  <si>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</si>
  <si>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</si>
  <si>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</si>
  <si>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</si>
  <si>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</si>
  <si>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</si>
  <si>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</si>
  <si>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</si>
  <si>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</si>
  <si>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</si>
  <si>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</si>
  <si>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</si>
  <si>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</si>
  <si>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</si>
  <si>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</si>
  <si>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</si>
  <si>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</si>
  <si>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</si>
  <si>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</si>
  <si>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</si>
  <si>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</si>
  <si>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</si>
  <si>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</si>
  <si>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</si>
  <si>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</si>
  <si>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</si>
  <si>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</si>
  <si>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</si>
  <si>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</si>
  <si>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</si>
  <si>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</si>
  <si>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</si>
  <si>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</si>
  <si>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</si>
  <si>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</si>
  <si>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</si>
  <si>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</si>
  <si>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</si>
  <si>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</si>
  <si>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</si>
  <si>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</si>
  <si>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</si>
  <si>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</si>
  <si>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</si>
  <si>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</si>
  <si>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</si>
  <si>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</si>
  <si>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</si>
  <si>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</si>
  <si>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</si>
  <si>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</si>
  <si>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</si>
  <si>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</si>
  <si>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</si>
  <si>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</si>
  <si>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</si>
  <si>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</si>
  <si>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</si>
  <si>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</si>
  <si>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</si>
  <si>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</si>
  <si>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</si>
  <si>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</si>
  <si>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</si>
  <si>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</si>
  <si>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</si>
  <si>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</si>
  <si>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</si>
  <si>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</si>
  <si>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</si>
  <si>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</si>
  <si>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</si>
  <si>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</si>
  <si>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</si>
  <si>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</si>
  <si>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</si>
  <si>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</si>
  <si>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</si>
  <si>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</si>
  <si>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</si>
  <si>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</si>
  <si>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</si>
  <si>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</si>
  <si>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</si>
  <si>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</si>
  <si>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</si>
  <si>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</si>
  <si>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</si>
  <si>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</si>
  <si>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</si>
  <si>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</si>
  <si>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</si>
  <si>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</si>
  <si>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</si>
  <si>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</si>
  <si>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</si>
  <si>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</si>
  <si>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</si>
  <si>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</si>
  <si>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</si>
  <si>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</si>
  <si>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</si>
  <si>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</si>
  <si>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</si>
  <si>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</si>
  <si>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</si>
  <si>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</si>
  <si>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</si>
  <si>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</si>
  <si>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</si>
  <si>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</si>
  <si>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</si>
  <si>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</si>
  <si>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</si>
  <si>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</si>
  <si>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</si>
  <si>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</si>
  <si>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</si>
  <si>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</si>
  <si>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</si>
  <si>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</si>
  <si>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</si>
  <si>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</si>
  <si>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</si>
  <si>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</si>
  <si>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</si>
  <si>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</si>
  <si>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</si>
  <si>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</si>
  <si>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</si>
  <si>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</si>
  <si>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</si>
  <si>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</si>
  <si>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</si>
  <si>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</si>
  <si>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</si>
  <si>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</si>
  <si>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</si>
  <si>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</si>
  <si>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</si>
  <si>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</si>
  <si>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</si>
  <si>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</si>
  <si>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</si>
  <si>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</si>
  <si>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</si>
  <si>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</si>
  <si>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</si>
  <si>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</si>
  <si>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</si>
  <si>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</si>
  <si>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</si>
  <si>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</si>
  <si>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</si>
  <si>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</si>
  <si>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</si>
  <si>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</si>
  <si>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</si>
  <si>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</si>
  <si>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</si>
  <si>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</si>
  <si>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</si>
  <si>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</si>
  <si>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</si>
  <si>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</si>
  <si>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</si>
  <si>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</si>
  <si>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</si>
  <si>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</si>
  <si>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</si>
  <si>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</si>
  <si>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</si>
  <si>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</si>
  <si>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</si>
  <si>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</si>
  <si>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</si>
  <si>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</si>
  <si>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</si>
  <si>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</si>
  <si>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</si>
  <si>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</si>
  <si>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</si>
  <si>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</si>
  <si>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</si>
  <si>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</si>
  <si>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</si>
  <si>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</si>
  <si>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</si>
  <si>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</si>
  <si>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</si>
  <si>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</si>
  <si>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</si>
  <si>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</si>
  <si>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</si>
  <si>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</si>
  <si>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</si>
  <si>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</si>
  <si>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</si>
  <si>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</si>
  <si>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</si>
  <si>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</si>
  <si>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</si>
  <si>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</si>
  <si>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</si>
  <si>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</si>
  <si>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</si>
  <si>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</si>
  <si>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</si>
  <si>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</si>
  <si>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</si>
  <si>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</si>
  <si>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</si>
  <si>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</si>
  <si>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</si>
  <si>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</si>
  <si>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</si>
  <si>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</si>
  <si>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</si>
  <si>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</si>
  <si>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</si>
  <si>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</si>
  <si>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</si>
  <si>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</si>
  <si>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</si>
  <si>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</si>
  <si>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</si>
  <si>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</si>
  <si>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</si>
  <si>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</si>
  <si>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</si>
  <si>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</si>
  <si>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</si>
  <si>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</si>
  <si>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</si>
  <si>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</si>
  <si>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</si>
  <si>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</si>
  <si>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</si>
  <si>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</si>
  <si>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</si>
  <si>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</si>
  <si>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</si>
  <si>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</si>
  <si>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</si>
  <si>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</si>
  <si>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</si>
  <si>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</si>
  <si>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</si>
  <si>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</si>
  <si>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</si>
  <si>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</si>
  <si>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</si>
  <si>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</si>
  <si>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</si>
  <si>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</si>
  <si>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</si>
  <si>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</si>
  <si>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</si>
  <si>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</si>
  <si>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</si>
  <si>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</si>
  <si>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</si>
  <si>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</si>
  <si>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</si>
  <si>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</si>
  <si>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</si>
  <si>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</si>
  <si>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</si>
  <si>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</si>
  <si>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</si>
  <si>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</si>
  <si>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</si>
  <si>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</si>
  <si>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</si>
  <si>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</si>
  <si>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</si>
  <si>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</si>
  <si>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</si>
  <si>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</si>
  <si>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</si>
  <si>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</si>
  <si>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</si>
  <si>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</si>
  <si>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</si>
  <si>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</si>
  <si>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</si>
  <si>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</si>
  <si>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</si>
  <si>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</si>
  <si>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</si>
  <si>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</si>
  <si>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</si>
  <si>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</si>
  <si>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</si>
  <si>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</si>
  <si>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</si>
  <si>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</si>
  <si>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</si>
  <si>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</si>
  <si>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</si>
  <si>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</si>
  <si>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</si>
  <si>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</si>
  <si>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</si>
  <si>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</si>
  <si>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</si>
  <si>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</si>
  <si>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</si>
  <si>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</si>
  <si>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</si>
  <si>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</si>
  <si>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</si>
  <si>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</si>
  <si>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</si>
  <si>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</si>
  <si>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</si>
  <si>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</si>
  <si>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</si>
  <si>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</si>
  <si>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</si>
  <si>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</si>
  <si>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</si>
  <si>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</si>
  <si>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</si>
  <si>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</si>
  <si>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</si>
  <si>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</si>
  <si>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</si>
  <si>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</si>
  <si>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</si>
  <si>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</si>
  <si>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</si>
  <si>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</si>
  <si>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</si>
  <si>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</si>
  <si>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</si>
  <si>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</si>
  <si>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</si>
  <si>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</si>
  <si>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</si>
  <si>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</si>
  <si>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</si>
  <si>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</si>
  <si>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</si>
  <si>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</si>
  <si>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</si>
  <si>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</si>
  <si>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</si>
  <si>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</si>
  <si>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</si>
  <si>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</si>
  <si>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</si>
  <si>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</si>
  <si>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</si>
  <si>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</si>
  <si>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</si>
  <si>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</si>
  <si>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</si>
  <si>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</si>
  <si>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</si>
  <si>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</si>
  <si>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</si>
  <si>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</si>
  <si>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</si>
  <si>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</si>
  <si>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</si>
  <si>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</si>
  <si>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</si>
  <si>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</si>
  <si>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</si>
  <si>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</si>
  <si>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</si>
  <si>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</si>
  <si>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</si>
  <si>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</si>
  <si>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</si>
  <si>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</si>
  <si>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</si>
  <si>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</si>
  <si>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</si>
  <si>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</si>
  <si>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</si>
  <si>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</si>
  <si>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</si>
  <si>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</si>
  <si>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</si>
  <si>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</si>
  <si>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</si>
  <si>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</si>
  <si>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</si>
  <si>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</si>
  <si>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</si>
  <si>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</si>
  <si>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</si>
  <si>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</si>
  <si>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</si>
  <si>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</si>
  <si>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</si>
  <si>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</si>
  <si>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</si>
  <si>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</si>
  <si>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</si>
  <si>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</si>
  <si>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</si>
  <si>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</si>
  <si>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</si>
  <si>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</si>
  <si>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</si>
  <si>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</si>
  <si>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</si>
  <si>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</si>
  <si>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</si>
  <si>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</si>
  <si>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</si>
  <si>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</si>
  <si>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</si>
  <si>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</si>
  <si>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</si>
  <si>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</si>
  <si>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</si>
  <si>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</si>
  <si>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</si>
  <si>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</si>
  <si>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</si>
  <si>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</si>
  <si>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</si>
  <si>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</si>
  <si>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</si>
  <si>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</si>
  <si>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</si>
  <si>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</si>
  <si>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</si>
  <si>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</si>
  <si>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</si>
  <si>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</si>
  <si>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</si>
  <si>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</si>
  <si>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</si>
  <si>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</si>
  <si>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</si>
  <si>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</si>
  <si>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</si>
  <si>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</si>
  <si>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</si>
  <si>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</si>
  <si>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</si>
  <si>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</si>
  <si>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</si>
  <si>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</si>
  <si>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</si>
  <si>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</si>
  <si>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</si>
  <si>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</si>
  <si>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</si>
  <si>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</si>
  <si>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</si>
  <si>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</si>
  <si>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</si>
  <si>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</si>
  <si>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</si>
  <si>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</si>
  <si>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</si>
  <si>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</si>
  <si>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</si>
  <si>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</si>
  <si>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</si>
  <si>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</si>
  <si>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</si>
  <si>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</si>
  <si>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</si>
  <si>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</si>
  <si>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</si>
  <si>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</si>
  <si>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</si>
  <si>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</si>
  <si>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</si>
  <si>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</si>
  <si>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</si>
  <si>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</si>
  <si>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</si>
  <si>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</si>
  <si>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</si>
  <si>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</si>
  <si>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</si>
  <si>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</si>
  <si>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</si>
  <si>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</si>
  <si>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</si>
  <si>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</si>
  <si>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</si>
  <si>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</si>
  <si>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</si>
  <si>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</si>
  <si>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</si>
  <si>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</si>
  <si>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</si>
  <si>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</si>
  <si>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</si>
  <si>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</si>
  <si>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</si>
  <si>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</si>
  <si>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</si>
  <si>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</si>
  <si>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</si>
  <si>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</si>
  <si>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</si>
  <si>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</si>
  <si>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</si>
  <si>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</si>
  <si>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</si>
  <si>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</si>
  <si>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</si>
  <si>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</si>
  <si>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</si>
  <si>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</si>
  <si>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</si>
  <si>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</si>
  <si>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</si>
  <si>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</si>
  <si>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</si>
  <si>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</si>
  <si>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</si>
  <si>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</si>
  <si>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</si>
  <si>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</si>
  <si>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</si>
  <si>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</si>
  <si>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</si>
  <si>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</si>
  <si>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</si>
  <si>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</si>
  <si>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</si>
  <si>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</si>
  <si>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</si>
  <si>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</si>
  <si>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</si>
  <si>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</si>
  <si>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</si>
  <si>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</si>
  <si>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</si>
  <si>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</si>
  <si>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</si>
  <si>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</si>
  <si>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</si>
  <si>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</si>
  <si>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</si>
  <si>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</si>
  <si>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</si>
  <si>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</si>
  <si>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</si>
  <si>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</si>
  <si>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</si>
  <si>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</si>
  <si>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</si>
  <si>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</si>
  <si>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</si>
  <si>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</si>
  <si>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</si>
  <si>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</si>
  <si>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</si>
  <si>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</si>
  <si>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</si>
  <si>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</si>
  <si>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</si>
  <si>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</si>
  <si>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</si>
  <si>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</si>
  <si>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</si>
  <si>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</si>
  <si>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</si>
  <si>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</si>
  <si>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</si>
  <si>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</si>
  <si>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</si>
  <si>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</si>
  <si>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</si>
  <si>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</si>
  <si>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</si>
  <si>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</si>
  <si>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</si>
  <si>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</si>
  <si>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</si>
  <si>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</si>
  <si>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</si>
  <si>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</si>
  <si>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</si>
  <si>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</si>
  <si>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</si>
  <si>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</si>
  <si>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</si>
  <si>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</si>
  <si>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</si>
  <si>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</si>
  <si>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</si>
  <si>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</si>
  <si>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</si>
  <si>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</si>
  <si>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</si>
  <si>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</si>
  <si>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</si>
  <si>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</si>
  <si>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</si>
  <si>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</si>
  <si>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</si>
  <si>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</si>
  <si>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</si>
  <si>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</si>
  <si>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</si>
  <si>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</si>
  <si>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</si>
  <si>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</si>
  <si>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</si>
  <si>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</si>
  <si>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</si>
  <si>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</si>
  <si>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</si>
  <si>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</si>
  <si>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</si>
  <si>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</si>
  <si>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</si>
  <si>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</si>
  <si>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</si>
  <si>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</si>
  <si>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</si>
  <si>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</si>
  <si>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</si>
  <si>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</si>
  <si>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</si>
  <si>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</si>
  <si>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</si>
  <si>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</si>
  <si>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</si>
  <si>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</si>
  <si>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</si>
  <si>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</si>
  <si>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</si>
  <si>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</si>
  <si>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</si>
  <si>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</si>
  <si>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</si>
  <si>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</si>
  <si>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</si>
  <si>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</si>
  <si>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</si>
  <si>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</si>
  <si>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</si>
  <si>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</si>
  <si>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</si>
  <si>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</si>
  <si>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</si>
  <si>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</si>
  <si>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</si>
  <si>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</si>
  <si>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</si>
  <si>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</si>
  <si>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</si>
  <si>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</si>
  <si>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</si>
  <si>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</si>
  <si>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</si>
  <si>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</si>
  <si>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</si>
  <si>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</si>
  <si>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</si>
  <si>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</si>
  <si>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</si>
  <si>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</si>
  <si>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</si>
  <si>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</si>
  <si>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</si>
  <si>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</si>
  <si>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</si>
  <si>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</si>
  <si>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</si>
  <si>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</si>
  <si>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</si>
  <si>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</si>
  <si>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</si>
  <si>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</si>
  <si>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</si>
  <si>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</si>
  <si>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</si>
  <si>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</si>
  <si>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</si>
  <si>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</si>
  <si>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</si>
  <si>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</si>
  <si>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</si>
  <si>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</si>
  <si>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</si>
  <si>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</si>
  <si>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</si>
  <si>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</si>
  <si>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</si>
  <si>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</si>
  <si>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</si>
  <si>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</si>
  <si>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</si>
  <si>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</si>
  <si>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</si>
  <si>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</si>
  <si>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</si>
  <si>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</si>
  <si>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</si>
  <si>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</si>
  <si>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</si>
  <si>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</si>
  <si>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</si>
  <si>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</si>
  <si>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GT525E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</si>
  <si>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</si>
  <si>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</si>
  <si>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</si>
  <si>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</si>
  <si>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</si>
  <si>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</si>
  <si>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</si>
  <si>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</si>
  <si>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</si>
  <si>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</si>
  <si>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HO521B</t>
  </si>
  <si>
    <t>BY BARGE FROM HONG KONG (1 DAY - EXCLUDE WAITING TIME)</t>
  </si>
  <si>
    <t>HX529A</t>
  </si>
  <si>
    <t>HO526R</t>
  </si>
  <si>
    <t>HO527R</t>
  </si>
  <si>
    <t>HO528R</t>
  </si>
  <si>
    <t>HO529R</t>
  </si>
  <si>
    <t>MSC EMILY II / MSC JENNA</t>
  </si>
  <si>
    <t xml:space="preserve">MSC JENNA </t>
  </si>
  <si>
    <t>HX531A</t>
  </si>
  <si>
    <t>SX531R</t>
  </si>
  <si>
    <t>SX532R</t>
  </si>
  <si>
    <t>SX533R</t>
  </si>
  <si>
    <t>SX534R</t>
  </si>
  <si>
    <t>SQ530A</t>
  </si>
  <si>
    <t>SQ531A</t>
  </si>
  <si>
    <t>SQ532A</t>
  </si>
  <si>
    <t>SQ531R</t>
  </si>
  <si>
    <t>SQ532R</t>
  </si>
  <si>
    <t>SQ533R</t>
  </si>
  <si>
    <t>SQ534R</t>
  </si>
  <si>
    <t>SQ535R</t>
  </si>
  <si>
    <t>HK532R</t>
  </si>
  <si>
    <t>HK533R</t>
  </si>
  <si>
    <t>HK534R</t>
  </si>
  <si>
    <t>SB530A</t>
  </si>
  <si>
    <t>SB531A</t>
  </si>
  <si>
    <t>SB532A</t>
  </si>
  <si>
    <t>SB533A</t>
  </si>
  <si>
    <t>SB531R</t>
  </si>
  <si>
    <t>SB532R</t>
  </si>
  <si>
    <t>SB533R</t>
  </si>
  <si>
    <t>SB534R</t>
  </si>
  <si>
    <t>MSC KAVYA II</t>
  </si>
  <si>
    <t>HO530A</t>
  </si>
  <si>
    <t>HO531A</t>
  </si>
  <si>
    <t>HO532A</t>
  </si>
  <si>
    <t>HO533A</t>
  </si>
  <si>
    <t>HO530R</t>
  </si>
  <si>
    <t>HO531R</t>
  </si>
  <si>
    <t>HO532R</t>
  </si>
  <si>
    <t>HO533R</t>
  </si>
  <si>
    <t>HO534R</t>
  </si>
  <si>
    <t>GJ525E</t>
  </si>
  <si>
    <t>GJ526E</t>
  </si>
  <si>
    <t>GJ527E</t>
  </si>
  <si>
    <t>GJ528E</t>
  </si>
  <si>
    <t>GJ529E</t>
  </si>
  <si>
    <t>A-REX DEXTERITY</t>
  </si>
  <si>
    <t>HU530A</t>
  </si>
  <si>
    <t>HU531A</t>
  </si>
  <si>
    <t>HU532A</t>
  </si>
  <si>
    <t>HU533A</t>
  </si>
  <si>
    <t>HU531R</t>
  </si>
  <si>
    <t>HU532R</t>
  </si>
  <si>
    <t>HU533R</t>
  </si>
  <si>
    <t>HU534R</t>
  </si>
  <si>
    <t>HN531R</t>
  </si>
  <si>
    <t>HN532R</t>
  </si>
  <si>
    <t>HN533R</t>
  </si>
  <si>
    <t>HV529A</t>
  </si>
  <si>
    <t>HV530A</t>
  </si>
  <si>
    <t>HV531A</t>
  </si>
  <si>
    <t>HV532A</t>
  </si>
  <si>
    <t>HV531R</t>
  </si>
  <si>
    <t>HV532R</t>
  </si>
  <si>
    <t>HV533R</t>
  </si>
  <si>
    <t>HV534R</t>
  </si>
  <si>
    <t>HV535R</t>
  </si>
  <si>
    <t>HW528A</t>
  </si>
  <si>
    <t>HW529A</t>
  </si>
  <si>
    <t>HW530A</t>
  </si>
  <si>
    <t>HW531A</t>
  </si>
  <si>
    <t>HW532A</t>
  </si>
  <si>
    <t>HW531R</t>
  </si>
  <si>
    <t>HW532R</t>
  </si>
  <si>
    <t>HW533R</t>
  </si>
  <si>
    <t>HW534R</t>
  </si>
  <si>
    <t>HD530A</t>
  </si>
  <si>
    <t>HD531A</t>
  </si>
  <si>
    <t>HD532A</t>
  </si>
  <si>
    <t>HD533A</t>
  </si>
  <si>
    <t>HD531R</t>
  </si>
  <si>
    <t>HD532R</t>
  </si>
  <si>
    <t>HD533R</t>
  </si>
  <si>
    <t>HD534R</t>
  </si>
  <si>
    <t>HD535R</t>
  </si>
  <si>
    <t>SQ533A</t>
  </si>
  <si>
    <t>SQ534A</t>
  </si>
  <si>
    <t>MSC MARIELLA</t>
  </si>
  <si>
    <t>GT526E</t>
  </si>
  <si>
    <t>GT527E</t>
  </si>
  <si>
    <t>GT528E</t>
  </si>
  <si>
    <t>GT529E</t>
  </si>
  <si>
    <t>HO526B</t>
  </si>
  <si>
    <t>MSC CANCUN IV</t>
  </si>
  <si>
    <t xml:space="preserve">MSC RICCARDA II </t>
  </si>
  <si>
    <t xml:space="preserve">MSC SIJING </t>
  </si>
  <si>
    <t>MSC MAKOTO II / MSC RICCARDA II</t>
  </si>
  <si>
    <t>MSC REBECCA III / MSC ANIELLO</t>
  </si>
  <si>
    <t>HN534R</t>
  </si>
  <si>
    <t>HN535R</t>
  </si>
  <si>
    <t>HN536R</t>
  </si>
  <si>
    <t>MSC LORETO</t>
  </si>
  <si>
    <t>GJ530E</t>
  </si>
  <si>
    <t>GJ531E</t>
  </si>
  <si>
    <t>GJ532E</t>
  </si>
  <si>
    <t>GJ533E</t>
  </si>
  <si>
    <t>HU534A</t>
  </si>
  <si>
    <t>HU535A</t>
  </si>
  <si>
    <t>HU536A</t>
  </si>
  <si>
    <t>HU537A</t>
  </si>
  <si>
    <t>HU535R</t>
  </si>
  <si>
    <t>HU536R</t>
  </si>
  <si>
    <t>HU537R</t>
  </si>
  <si>
    <t>HU538R</t>
  </si>
  <si>
    <t>HU539R</t>
  </si>
  <si>
    <t>HK535R</t>
  </si>
  <si>
    <t>HK536R</t>
  </si>
  <si>
    <t>HK537R</t>
  </si>
  <si>
    <t>HK538R</t>
  </si>
  <si>
    <t>SX535R</t>
  </si>
  <si>
    <t>SX536R</t>
  </si>
  <si>
    <t>SX537R</t>
  </si>
  <si>
    <t>SX538R</t>
  </si>
  <si>
    <t>SX539R</t>
  </si>
  <si>
    <t>SB534A</t>
  </si>
  <si>
    <t>SB535A</t>
  </si>
  <si>
    <t>SB536A</t>
  </si>
  <si>
    <t>SB535R</t>
  </si>
  <si>
    <t>SB536R</t>
  </si>
  <si>
    <t>SB537R</t>
  </si>
  <si>
    <t>SB538R</t>
  </si>
  <si>
    <t>HV533A</t>
  </si>
  <si>
    <t>HV534A</t>
  </si>
  <si>
    <t>HV535A</t>
  </si>
  <si>
    <t>HV536A</t>
  </si>
  <si>
    <t>HV536R</t>
  </si>
  <si>
    <t>HV537R</t>
  </si>
  <si>
    <t>HV538R</t>
  </si>
  <si>
    <t>HN539R</t>
  </si>
  <si>
    <t>HD536R</t>
  </si>
  <si>
    <t>HD537R</t>
  </si>
  <si>
    <t>HD538R</t>
  </si>
  <si>
    <t>HD539R</t>
  </si>
  <si>
    <t>HI532R</t>
  </si>
  <si>
    <t>HI533R</t>
  </si>
  <si>
    <t>HI534R</t>
  </si>
  <si>
    <t>HI535R</t>
  </si>
  <si>
    <t>HI536R</t>
  </si>
  <si>
    <t>HI537R</t>
  </si>
  <si>
    <t>HI538R</t>
  </si>
  <si>
    <t>MSC ACAPULCO IV</t>
  </si>
  <si>
    <t>HW533A</t>
  </si>
  <si>
    <t>HW534A</t>
  </si>
  <si>
    <t>HW535A</t>
  </si>
  <si>
    <t>HW536A</t>
  </si>
  <si>
    <t>HW535R</t>
  </si>
  <si>
    <t>HW536R</t>
  </si>
  <si>
    <t>HW537R</t>
  </si>
  <si>
    <t>HW538R</t>
  </si>
  <si>
    <t>HO534A</t>
  </si>
  <si>
    <t>HO535A</t>
  </si>
  <si>
    <t>HO536A</t>
  </si>
  <si>
    <t>HO535R</t>
  </si>
  <si>
    <t>HO536R</t>
  </si>
  <si>
    <t>HO537R</t>
  </si>
  <si>
    <t>HO538R</t>
  </si>
  <si>
    <t>SQ535A</t>
  </si>
  <si>
    <t>SQ536A</t>
  </si>
  <si>
    <t>SQ536R</t>
  </si>
  <si>
    <t>SQ537R</t>
  </si>
  <si>
    <t>SQ538R</t>
  </si>
  <si>
    <t>SQ539R</t>
  </si>
  <si>
    <t>HX532A</t>
  </si>
  <si>
    <t>GT530E</t>
  </si>
  <si>
    <t>GT531E</t>
  </si>
  <si>
    <t>GT532E</t>
  </si>
  <si>
    <t>GT533E</t>
  </si>
  <si>
    <t>MSC CLAUDE GIRARDET / MSC DIANA</t>
  </si>
  <si>
    <t>HX535A</t>
  </si>
  <si>
    <t>HX537A</t>
  </si>
  <si>
    <t>SQ537A</t>
  </si>
  <si>
    <t>SQ538A</t>
  </si>
  <si>
    <t>SB537A</t>
  </si>
  <si>
    <t>SB538A</t>
  </si>
  <si>
    <t>HE530A</t>
  </si>
  <si>
    <t>MSC ZAINA III</t>
  </si>
  <si>
    <t>HE531A</t>
  </si>
  <si>
    <t>HE532A</t>
  </si>
  <si>
    <t>HE533A</t>
  </si>
  <si>
    <t>HE534A</t>
  </si>
  <si>
    <t>HE535A</t>
  </si>
  <si>
    <t>HE536A</t>
  </si>
  <si>
    <t>HE537A</t>
  </si>
  <si>
    <t>HE539A</t>
  </si>
  <si>
    <t>HE538A</t>
  </si>
  <si>
    <t>HO537A</t>
  </si>
  <si>
    <t>HO538A</t>
  </si>
  <si>
    <t>HK539R</t>
  </si>
  <si>
    <t>MSC SHANVI III / MSC CANCUN IV / MSC SHANVI III</t>
  </si>
  <si>
    <t>MSC BERN V</t>
  </si>
  <si>
    <t>MSC BAY IV</t>
  </si>
  <si>
    <t>MSC CANCUN IV / MSC SHANVI III</t>
  </si>
  <si>
    <t>MSC SIJING / MSC RICCARDA II / MSC POLO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</si>
</sst>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8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37" t="s">
        <v>977</v>
      </c>
      <c r="B1" s="637" t="s">
        <v>978</v>
      </c>
      <c r="C1" s="638" t="s">
        <v>979</v>
      </c>
      <c r="D1" s="639" t="s">
        <v>1524</v>
      </c>
      <c r="E1" s="640" t="s">
        <v>1488</v>
      </c>
    </row>
    <row r="2" spans="1:5" ht="15.75" x14ac:dyDescent="0.25">
      <c r="A2" s="641" t="s">
        <v>1008</v>
      </c>
      <c r="B2" s="642" t="s">
        <v>1009</v>
      </c>
      <c r="C2" s="643" t="s">
        <v>1010</v>
      </c>
      <c r="D2" s="644" t="s">
        <v>1012</v>
      </c>
      <c r="E2" s="645" t="s">
        <v>1525</v>
      </c>
    </row>
    <row r="3" spans="1:5" ht="15.75" x14ac:dyDescent="0.25">
      <c r="A3" s="646"/>
      <c r="B3" s="647"/>
      <c r="C3" s="648" t="s">
        <v>1014</v>
      </c>
      <c r="D3" s="649" t="s">
        <v>1016</v>
      </c>
      <c r="E3" s="650" t="s">
        <v>1525</v>
      </c>
    </row>
    <row r="4" spans="1:5" ht="15.75" x14ac:dyDescent="0.25">
      <c r="A4" s="646"/>
      <c r="B4" s="647" t="s">
        <v>1039</v>
      </c>
      <c r="C4" s="648" t="s">
        <v>1039</v>
      </c>
      <c r="D4" s="651" t="s">
        <v>1041</v>
      </c>
      <c r="E4" s="650" t="s">
        <v>1526</v>
      </c>
    </row>
    <row r="5" spans="1:5" ht="15.75" x14ac:dyDescent="0.25">
      <c r="A5" s="646"/>
      <c r="B5" s="647" t="s">
        <v>1046</v>
      </c>
      <c r="C5" s="648" t="s">
        <v>1051</v>
      </c>
      <c r="D5" s="649" t="s">
        <v>233</v>
      </c>
      <c r="E5" s="650" t="s">
        <v>1526</v>
      </c>
    </row>
    <row r="6" spans="1:5" ht="15.75" x14ac:dyDescent="0.25">
      <c r="A6" s="646"/>
      <c r="B6" s="647" t="s">
        <v>1068</v>
      </c>
      <c r="C6" s="648" t="s">
        <v>1068</v>
      </c>
      <c r="D6" s="651" t="s">
        <v>1070</v>
      </c>
      <c r="E6" s="650" t="s">
        <v>1526</v>
      </c>
    </row>
    <row r="7" spans="1:5" ht="15.75" x14ac:dyDescent="0.25">
      <c r="A7" s="646"/>
      <c r="B7" s="647" t="s">
        <v>1075</v>
      </c>
      <c r="C7" s="648" t="s">
        <v>1075</v>
      </c>
      <c r="D7" s="651" t="s">
        <v>1077</v>
      </c>
      <c r="E7" s="650" t="s">
        <v>1526</v>
      </c>
    </row>
    <row r="8" spans="1:5" ht="15.75" x14ac:dyDescent="0.25">
      <c r="A8" s="646"/>
      <c r="B8" s="647" t="s">
        <v>1079</v>
      </c>
      <c r="C8" s="648" t="s">
        <v>1023</v>
      </c>
      <c r="D8" s="651" t="s">
        <v>1092</v>
      </c>
      <c r="E8" s="650" t="s">
        <v>1526</v>
      </c>
    </row>
    <row r="9" spans="1:5" ht="15.75" x14ac:dyDescent="0.25">
      <c r="A9" s="646"/>
      <c r="B9" s="647" t="s">
        <v>1079</v>
      </c>
      <c r="C9" s="648" t="s">
        <v>1080</v>
      </c>
      <c r="D9" s="651" t="s">
        <v>1082</v>
      </c>
      <c r="E9" s="650" t="s">
        <v>1526</v>
      </c>
    </row>
    <row r="10" spans="1:5" ht="15.75" x14ac:dyDescent="0.25">
      <c r="A10" s="646"/>
      <c r="B10" s="647" t="s">
        <v>1110</v>
      </c>
      <c r="C10" s="648" t="s">
        <v>1110</v>
      </c>
      <c r="D10" s="649" t="s">
        <v>1527</v>
      </c>
      <c r="E10" s="650" t="s">
        <v>1526</v>
      </c>
    </row>
    <row r="11" spans="1:5" ht="15.75" x14ac:dyDescent="0.25">
      <c r="A11" s="646"/>
      <c r="B11" s="647"/>
      <c r="C11" s="648"/>
      <c r="D11" s="649" t="s">
        <v>1528</v>
      </c>
      <c r="E11" s="650" t="s">
        <v>1526</v>
      </c>
    </row>
    <row r="12" spans="1:5" ht="15.75" x14ac:dyDescent="0.25">
      <c r="A12" s="646"/>
      <c r="B12" s="647" t="s">
        <v>1125</v>
      </c>
      <c r="C12" s="648" t="s">
        <v>1126</v>
      </c>
      <c r="D12" s="652" t="s">
        <v>1529</v>
      </c>
      <c r="E12" s="650" t="s">
        <v>1526</v>
      </c>
    </row>
    <row r="13" spans="1:5" ht="15.75" x14ac:dyDescent="0.25">
      <c r="A13" s="646"/>
      <c r="B13" s="647" t="s">
        <v>1530</v>
      </c>
      <c r="C13" s="648" t="s">
        <v>1530</v>
      </c>
      <c r="D13" s="653" t="s">
        <v>1531</v>
      </c>
      <c r="E13" s="650" t="s">
        <v>1532</v>
      </c>
    </row>
    <row r="14" spans="1:5" ht="15.75" x14ac:dyDescent="0.25">
      <c r="A14" s="646"/>
      <c r="B14" s="654" t="s">
        <v>1136</v>
      </c>
      <c r="C14" s="655" t="s">
        <v>1136</v>
      </c>
      <c r="D14" s="649" t="s">
        <v>1533</v>
      </c>
      <c r="E14" s="650" t="s">
        <v>1534</v>
      </c>
    </row>
    <row r="15" spans="1:5" ht="15.75" x14ac:dyDescent="0.25">
      <c r="A15" s="646"/>
      <c r="B15" s="647" t="s">
        <v>1139</v>
      </c>
      <c r="C15" s="648" t="s">
        <v>1142</v>
      </c>
      <c r="D15" s="652" t="s">
        <v>1144</v>
      </c>
      <c r="E15" s="650" t="s">
        <v>1526</v>
      </c>
    </row>
    <row r="16" spans="1:5" ht="15.75" x14ac:dyDescent="0.25">
      <c r="A16" s="646"/>
      <c r="B16" s="647"/>
      <c r="C16" s="648" t="s">
        <v>1123</v>
      </c>
      <c r="D16" s="649" t="s">
        <v>1141</v>
      </c>
      <c r="E16" s="650" t="s">
        <v>1526</v>
      </c>
    </row>
    <row r="17" spans="1:5" ht="15.75" x14ac:dyDescent="0.25">
      <c r="A17" s="646"/>
      <c r="B17" s="647" t="s">
        <v>1153</v>
      </c>
      <c r="C17" s="648" t="s">
        <v>1154</v>
      </c>
      <c r="D17" s="649" t="s">
        <v>1156</v>
      </c>
      <c r="E17" s="650" t="s">
        <v>1526</v>
      </c>
    </row>
    <row r="18" spans="1:5" ht="15.75" x14ac:dyDescent="0.25">
      <c r="A18" s="646"/>
      <c r="B18" s="647"/>
      <c r="C18" s="648" t="s">
        <v>1158</v>
      </c>
      <c r="D18" s="651" t="s">
        <v>1535</v>
      </c>
      <c r="E18" s="650" t="s">
        <v>1526</v>
      </c>
    </row>
    <row r="19" spans="1:5" ht="15.75" x14ac:dyDescent="0.25">
      <c r="A19" s="646"/>
      <c r="B19" s="654" t="s">
        <v>1536</v>
      </c>
      <c r="C19" s="655"/>
      <c r="D19" s="652" t="s">
        <v>1537</v>
      </c>
      <c r="E19" s="650" t="s">
        <v>1526</v>
      </c>
    </row>
    <row r="20" spans="1:5" ht="15.75" x14ac:dyDescent="0.25">
      <c r="A20" s="646"/>
      <c r="B20" s="654" t="s">
        <v>1173</v>
      </c>
      <c r="C20" s="655" t="s">
        <v>1173</v>
      </c>
      <c r="D20" s="652" t="s">
        <v>1175</v>
      </c>
      <c r="E20" s="650" t="s">
        <v>1526</v>
      </c>
    </row>
    <row r="21" spans="1:5" ht="15.75" x14ac:dyDescent="0.25">
      <c r="A21" s="656"/>
      <c r="B21" s="657" t="s">
        <v>1538</v>
      </c>
      <c r="C21" s="658" t="s">
        <v>1538</v>
      </c>
      <c r="D21" s="649" t="s">
        <v>1539</v>
      </c>
      <c r="E21" s="650" t="s">
        <v>1525</v>
      </c>
    </row>
    <row r="22" spans="1:5" ht="15.75" x14ac:dyDescent="0.25">
      <c r="A22" s="646"/>
      <c r="B22" s="647" t="s">
        <v>1183</v>
      </c>
      <c r="C22" s="648" t="s">
        <v>1191</v>
      </c>
      <c r="D22" s="652" t="s">
        <v>1193</v>
      </c>
      <c r="E22" s="650" t="s">
        <v>1526</v>
      </c>
    </row>
    <row r="23" spans="1:5" ht="15.75" x14ac:dyDescent="0.25">
      <c r="A23" s="646"/>
      <c r="B23" s="647"/>
      <c r="C23" s="648" t="s">
        <v>1184</v>
      </c>
      <c r="D23" s="652" t="s">
        <v>1186</v>
      </c>
      <c r="E23" s="650" t="s">
        <v>1526</v>
      </c>
    </row>
    <row r="24" spans="1:5" ht="15.75" x14ac:dyDescent="0.25">
      <c r="A24" s="646"/>
      <c r="B24" s="647"/>
      <c r="C24" s="648" t="s">
        <v>1188</v>
      </c>
      <c r="D24" s="652" t="s">
        <v>1189</v>
      </c>
      <c r="E24" s="650" t="s">
        <v>1526</v>
      </c>
    </row>
    <row r="25" spans="1:5" ht="15.75" x14ac:dyDescent="0.25">
      <c r="A25" s="646"/>
      <c r="B25" s="647" t="s">
        <v>1197</v>
      </c>
      <c r="C25" s="648" t="s">
        <v>1197</v>
      </c>
      <c r="D25" s="659" t="s">
        <v>1540</v>
      </c>
      <c r="E25" s="650" t="s">
        <v>1526</v>
      </c>
    </row>
    <row r="26" spans="1:5" ht="15.75" x14ac:dyDescent="0.25">
      <c r="A26" s="646"/>
      <c r="B26" s="647" t="s">
        <v>1229</v>
      </c>
      <c r="C26" s="648" t="s">
        <v>1229</v>
      </c>
      <c r="D26" s="651" t="s">
        <v>1231</v>
      </c>
      <c r="E26" s="650" t="s">
        <v>1526</v>
      </c>
    </row>
    <row r="27" spans="1:5" ht="15.75" x14ac:dyDescent="0.25">
      <c r="A27" s="646"/>
      <c r="B27" s="654" t="s">
        <v>1249</v>
      </c>
      <c r="C27" s="655" t="s">
        <v>1250</v>
      </c>
      <c r="D27" s="651" t="s">
        <v>1541</v>
      </c>
      <c r="E27" s="650" t="s">
        <v>1526</v>
      </c>
    </row>
    <row r="28" spans="1:5" ht="15.75" x14ac:dyDescent="0.25">
      <c r="A28" s="660"/>
      <c r="B28" s="654" t="s">
        <v>1255</v>
      </c>
      <c r="C28" s="655" t="s">
        <v>1255</v>
      </c>
      <c r="D28" s="659" t="s">
        <v>1542</v>
      </c>
      <c r="E28" s="650" t="s">
        <v>1526</v>
      </c>
    </row>
    <row r="29" spans="1:5" ht="15.75" x14ac:dyDescent="0.25">
      <c r="A29" s="646"/>
      <c r="B29" s="647" t="s">
        <v>1259</v>
      </c>
      <c r="C29" s="648" t="s">
        <v>1259</v>
      </c>
      <c r="D29" s="649" t="s">
        <v>1261</v>
      </c>
      <c r="E29" s="650" t="s">
        <v>1526</v>
      </c>
    </row>
    <row r="30" spans="1:5" ht="15.75" x14ac:dyDescent="0.25">
      <c r="A30" s="646"/>
      <c r="B30" s="647"/>
      <c r="C30" s="648" t="s">
        <v>1262</v>
      </c>
      <c r="D30" s="651" t="s">
        <v>1263</v>
      </c>
      <c r="E30" s="650" t="s">
        <v>1526</v>
      </c>
    </row>
    <row r="31" spans="1:5" ht="15.75" x14ac:dyDescent="0.25">
      <c r="A31" s="646"/>
      <c r="B31" s="647"/>
      <c r="C31" s="648" t="s">
        <v>1264</v>
      </c>
      <c r="D31" s="651" t="s">
        <v>1265</v>
      </c>
      <c r="E31" s="650" t="s">
        <v>1526</v>
      </c>
    </row>
    <row r="32" spans="1:5" ht="15.75" x14ac:dyDescent="0.25">
      <c r="A32" s="646"/>
      <c r="B32" s="647"/>
      <c r="C32" s="648" t="s">
        <v>1023</v>
      </c>
      <c r="D32" s="651" t="s">
        <v>1543</v>
      </c>
      <c r="E32" s="650" t="s">
        <v>1526</v>
      </c>
    </row>
    <row r="33" spans="1:5" ht="15.75" x14ac:dyDescent="0.25">
      <c r="A33" s="646"/>
      <c r="B33" s="647" t="s">
        <v>1273</v>
      </c>
      <c r="C33" s="648" t="s">
        <v>1273</v>
      </c>
      <c r="D33" s="649" t="s">
        <v>1544</v>
      </c>
      <c r="E33" s="650" t="s">
        <v>1526</v>
      </c>
    </row>
    <row r="34" spans="1:5" ht="15.75" x14ac:dyDescent="0.25">
      <c r="A34" s="646"/>
      <c r="B34" s="661"/>
      <c r="C34" s="648"/>
      <c r="D34" s="649" t="s">
        <v>1545</v>
      </c>
      <c r="E34" s="650" t="s">
        <v>1526</v>
      </c>
    </row>
    <row r="35" spans="1:5" ht="15.75" x14ac:dyDescent="0.25">
      <c r="A35" s="646"/>
      <c r="B35" s="661"/>
      <c r="C35" s="648"/>
      <c r="D35" s="649" t="s">
        <v>1546</v>
      </c>
      <c r="E35" s="650" t="s">
        <v>1526</v>
      </c>
    </row>
    <row r="36" spans="1:5" ht="15.75" x14ac:dyDescent="0.25">
      <c r="A36" s="646"/>
      <c r="B36" s="661"/>
      <c r="C36" s="648" t="s">
        <v>1274</v>
      </c>
      <c r="D36" s="649" t="s">
        <v>1276</v>
      </c>
      <c r="E36" s="650" t="s">
        <v>1526</v>
      </c>
    </row>
    <row r="37" spans="1:5" ht="15.75" x14ac:dyDescent="0.25">
      <c r="A37" s="646"/>
      <c r="B37" s="1149" t="s">
        <v>1283</v>
      </c>
      <c r="C37" s="655" t="s">
        <v>1288</v>
      </c>
      <c r="D37" s="649" t="s">
        <v>1289</v>
      </c>
      <c r="E37" s="650" t="s">
        <v>1525</v>
      </c>
    </row>
    <row r="38" spans="1:5" ht="15.75" x14ac:dyDescent="0.25">
      <c r="A38" s="646"/>
      <c r="B38" s="1150"/>
      <c r="C38" s="655" t="s">
        <v>1290</v>
      </c>
      <c r="D38" s="649" t="s">
        <v>1291</v>
      </c>
      <c r="E38" s="650" t="s">
        <v>1525</v>
      </c>
    </row>
    <row r="39" spans="1:5" ht="15.75" x14ac:dyDescent="0.25">
      <c r="A39" s="646"/>
      <c r="B39" s="1150"/>
      <c r="C39" s="662" t="s">
        <v>1547</v>
      </c>
      <c r="D39" s="649" t="s">
        <v>1548</v>
      </c>
      <c r="E39" s="650" t="s">
        <v>1525</v>
      </c>
    </row>
    <row r="40" spans="1:5" ht="16.5" thickBot="1" x14ac:dyDescent="0.3">
      <c r="A40" s="663"/>
      <c r="B40" s="1151"/>
      <c r="C40" s="664" t="s">
        <v>1549</v>
      </c>
      <c r="D40" s="665" t="s">
        <v>1550</v>
      </c>
      <c r="E40" s="666" t="s">
        <v>1534</v>
      </c>
    </row>
    <row r="41" spans="1:5" ht="16.5" thickBot="1" x14ac:dyDescent="0.3">
      <c r="A41" s="667" t="s">
        <v>985</v>
      </c>
      <c r="B41" s="667" t="s">
        <v>1225</v>
      </c>
      <c r="C41" s="668" t="s">
        <v>1225</v>
      </c>
      <c r="D41" s="669" t="s">
        <v>1227</v>
      </c>
      <c r="E41" s="670" t="s">
        <v>1526</v>
      </c>
    </row>
    <row r="42" spans="1:5" ht="16.5" thickBot="1" x14ac:dyDescent="0.3">
      <c r="A42" s="667" t="s">
        <v>1059</v>
      </c>
      <c r="B42" s="667" t="s">
        <v>1060</v>
      </c>
      <c r="C42" s="668" t="s">
        <v>1060</v>
      </c>
      <c r="D42" s="671" t="s">
        <v>1551</v>
      </c>
      <c r="E42" s="670" t="s">
        <v>1526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3" t="s">
        <v>346</v>
      </c>
      <c r="I2" s="410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6" t="s">
        <v>1552</v>
      </c>
      <c r="C4" s="1157"/>
      <c r="D4" s="1157"/>
      <c r="E4" s="1157"/>
      <c r="F4" s="1158"/>
      <c r="G4" s="583"/>
      <c r="H4" s="396"/>
      <c r="I4" s="584"/>
      <c r="J4" s="584"/>
      <c r="K4" s="556"/>
      <c r="L4"/>
    </row>
    <row r="5" spans="2:15" s="149" customFormat="1" ht="18.75" customHeight="1" x14ac:dyDescent="0.2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 x14ac:dyDescent="0.2">
      <c r="B6" s="813" t="s">
        <v>124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 x14ac:dyDescent="0.2">
      <c r="B7" s="865" t="s">
        <v>1553</v>
      </c>
      <c r="C7" s="616"/>
      <c r="D7" s="616" t="s">
        <v>1554</v>
      </c>
      <c r="E7" s="767" t="s">
        <v>1555</v>
      </c>
      <c r="F7" s="1152" t="s">
        <v>1556</v>
      </c>
      <c r="G7" s="1154" t="s">
        <v>352</v>
      </c>
      <c r="H7" s="1152" t="s">
        <v>1555</v>
      </c>
      <c r="I7" s="814" t="s">
        <v>221</v>
      </c>
      <c r="J7" s="814" t="s">
        <v>240</v>
      </c>
      <c r="K7" s="814" t="s">
        <v>204</v>
      </c>
      <c r="L7" s="814" t="s">
        <v>1557</v>
      </c>
      <c r="M7" s="814" t="s">
        <v>143</v>
      </c>
      <c r="N7" s="814" t="s">
        <v>435</v>
      </c>
      <c r="O7" s="814" t="s">
        <v>1558</v>
      </c>
    </row>
    <row r="8" spans="2:15" s="14" customFormat="1" ht="38.25" customHeight="1" x14ac:dyDescent="0.2">
      <c r="B8" s="617" t="s">
        <v>351</v>
      </c>
      <c r="C8" s="617" t="s">
        <v>352</v>
      </c>
      <c r="D8" s="616" t="s">
        <v>1334</v>
      </c>
      <c r="E8" s="617" t="s">
        <v>212</v>
      </c>
      <c r="F8" s="1153"/>
      <c r="G8" s="1155"/>
      <c r="H8" s="1153"/>
      <c r="I8" s="617" t="s">
        <v>1334</v>
      </c>
      <c r="J8" s="617" t="s">
        <v>1559</v>
      </c>
      <c r="K8" s="617" t="s">
        <v>1334</v>
      </c>
      <c r="L8" s="617" t="s">
        <v>1334</v>
      </c>
      <c r="M8" s="617" t="s">
        <v>1334</v>
      </c>
      <c r="N8" s="617" t="s">
        <v>1334</v>
      </c>
      <c r="O8" s="617" t="s">
        <v>1334</v>
      </c>
    </row>
    <row r="9" spans="2:15" s="14" customFormat="1" ht="18.75" hidden="1" customHeight="1" x14ac:dyDescent="0.2">
      <c r="B9" s="630" t="s">
        <v>1560</v>
      </c>
      <c r="C9" s="630" t="s">
        <v>1561</v>
      </c>
      <c r="D9" s="630">
        <v>45309</v>
      </c>
      <c r="E9" s="758">
        <f>D9+8</f>
        <v>45317</v>
      </c>
      <c r="F9" s="758" t="s">
        <v>1562</v>
      </c>
      <c r="G9" s="758" t="s">
        <v>1563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 x14ac:dyDescent="0.2">
      <c r="B10" s="630" t="s">
        <v>1564</v>
      </c>
      <c r="C10" s="630" t="s">
        <v>1565</v>
      </c>
      <c r="D10" s="630">
        <v>45320</v>
      </c>
      <c r="E10" s="758">
        <f t="shared" ref="E10:E14" si="0">D10+8</f>
        <v>45328</v>
      </c>
      <c r="F10" s="758" t="s">
        <v>1566</v>
      </c>
      <c r="G10" s="758" t="s">
        <v>1567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 x14ac:dyDescent="0.2">
      <c r="B11" s="630" t="s">
        <v>1568</v>
      </c>
      <c r="C11" s="630" t="s">
        <v>1569</v>
      </c>
      <c r="D11" s="630">
        <v>45322</v>
      </c>
      <c r="E11" s="758">
        <f t="shared" si="0"/>
        <v>45330</v>
      </c>
      <c r="F11" s="758" t="s">
        <v>1570</v>
      </c>
      <c r="G11" s="758" t="s">
        <v>1571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 x14ac:dyDescent="0.2">
      <c r="B12" s="630" t="s">
        <v>1572</v>
      </c>
      <c r="C12" s="630" t="s">
        <v>1573</v>
      </c>
      <c r="D12" s="630">
        <f t="shared" ref="D12:D18" si="8">D11+7</f>
        <v>45329</v>
      </c>
      <c r="E12" s="758">
        <f t="shared" si="0"/>
        <v>45337</v>
      </c>
      <c r="F12" s="758" t="s">
        <v>401</v>
      </c>
      <c r="G12" s="758" t="s">
        <v>1574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 x14ac:dyDescent="0.2">
      <c r="B13" s="630" t="s">
        <v>1575</v>
      </c>
      <c r="C13" s="630" t="s">
        <v>1576</v>
      </c>
      <c r="D13" s="684">
        <f t="shared" si="8"/>
        <v>45336</v>
      </c>
      <c r="E13" s="758">
        <f t="shared" si="0"/>
        <v>45344</v>
      </c>
      <c r="F13" s="758" t="s">
        <v>1577</v>
      </c>
      <c r="G13" s="758" t="s">
        <v>1578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 x14ac:dyDescent="0.2">
      <c r="B14" s="630" t="s">
        <v>1579</v>
      </c>
      <c r="C14" s="630" t="s">
        <v>1580</v>
      </c>
      <c r="D14" s="630">
        <f t="shared" si="8"/>
        <v>45343</v>
      </c>
      <c r="E14" s="758">
        <f t="shared" si="0"/>
        <v>45351</v>
      </c>
      <c r="F14" s="758" t="s">
        <v>1581</v>
      </c>
      <c r="G14" s="758" t="s">
        <v>1582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 x14ac:dyDescent="0.2">
      <c r="B15" s="630" t="s">
        <v>1583</v>
      </c>
      <c r="C15" s="630" t="s">
        <v>1584</v>
      </c>
      <c r="D15" s="630">
        <f t="shared" si="8"/>
        <v>45350</v>
      </c>
      <c r="E15" s="758">
        <f t="shared" ref="E15:E19" si="9">D15+8</f>
        <v>45358</v>
      </c>
      <c r="F15" s="758" t="s">
        <v>397</v>
      </c>
      <c r="G15" s="758" t="s">
        <v>1585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 x14ac:dyDescent="0.2">
      <c r="B16" s="809" t="s">
        <v>1560</v>
      </c>
      <c r="C16" s="809" t="s">
        <v>1586</v>
      </c>
      <c r="D16" s="630">
        <v>45357</v>
      </c>
      <c r="E16" s="758">
        <f t="shared" si="9"/>
        <v>45365</v>
      </c>
      <c r="F16" s="758" t="s">
        <v>1562</v>
      </c>
      <c r="G16" s="758" t="s">
        <v>1587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 x14ac:dyDescent="0.2">
      <c r="A17" s="876"/>
      <c r="B17" s="809" t="s">
        <v>1564</v>
      </c>
      <c r="C17" s="809" t="s">
        <v>1588</v>
      </c>
      <c r="D17" s="630">
        <f t="shared" si="8"/>
        <v>45364</v>
      </c>
      <c r="E17" s="758">
        <f t="shared" si="9"/>
        <v>45372</v>
      </c>
      <c r="F17" s="758" t="s">
        <v>1566</v>
      </c>
      <c r="G17" s="758" t="s">
        <v>1589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 x14ac:dyDescent="0.2">
      <c r="A18" s="876"/>
      <c r="B18" s="809" t="s">
        <v>1572</v>
      </c>
      <c r="C18" s="809" t="s">
        <v>1590</v>
      </c>
      <c r="D18" s="630">
        <f t="shared" si="8"/>
        <v>45371</v>
      </c>
      <c r="E18" s="758">
        <f t="shared" si="9"/>
        <v>45379</v>
      </c>
      <c r="F18" s="758" t="s">
        <v>401</v>
      </c>
      <c r="G18" s="758" t="s">
        <v>1591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 x14ac:dyDescent="0.2">
      <c r="A19" s="876"/>
      <c r="B19" s="809" t="s">
        <v>1592</v>
      </c>
      <c r="C19" s="809" t="s">
        <v>1593</v>
      </c>
      <c r="D19" s="630">
        <f>D18+7</f>
        <v>45378</v>
      </c>
      <c r="E19" s="758">
        <f t="shared" si="9"/>
        <v>45386</v>
      </c>
      <c r="F19" s="758" t="s">
        <v>1577</v>
      </c>
      <c r="G19" s="758" t="s">
        <v>1594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 x14ac:dyDescent="0.2">
      <c r="A20" s="876"/>
      <c r="B20" s="809" t="s">
        <v>1579</v>
      </c>
      <c r="C20" s="809" t="s">
        <v>1595</v>
      </c>
      <c r="D20" s="630">
        <v>45385</v>
      </c>
      <c r="E20" s="758">
        <f t="shared" ref="E20" si="10">D20+8</f>
        <v>45393</v>
      </c>
      <c r="F20" s="758" t="s">
        <v>1581</v>
      </c>
      <c r="G20" s="758" t="s">
        <v>1596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 x14ac:dyDescent="0.2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6"/>
      <c r="B22" s="813" t="s">
        <v>124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6"/>
      <c r="B23" s="865" t="s">
        <v>1553</v>
      </c>
      <c r="C23" s="616"/>
      <c r="D23" s="616" t="s">
        <v>1554</v>
      </c>
      <c r="E23" s="767" t="s">
        <v>1555</v>
      </c>
      <c r="F23" s="1152" t="s">
        <v>1556</v>
      </c>
      <c r="G23" s="1154" t="s">
        <v>352</v>
      </c>
      <c r="H23" s="1152" t="s">
        <v>1555</v>
      </c>
      <c r="I23" s="816" t="s">
        <v>319</v>
      </c>
      <c r="J23" s="477"/>
      <c r="K23" s="477"/>
      <c r="L23" s="477"/>
      <c r="M23" s="345"/>
      <c r="N23" s="345"/>
      <c r="O23" s="345"/>
    </row>
    <row r="24" spans="1:15" s="14" customFormat="1" ht="18.75" customHeight="1" x14ac:dyDescent="0.2">
      <c r="A24" s="876"/>
      <c r="B24" s="617" t="s">
        <v>351</v>
      </c>
      <c r="C24" s="617" t="s">
        <v>352</v>
      </c>
      <c r="D24" s="616" t="s">
        <v>1334</v>
      </c>
      <c r="E24" s="617" t="s">
        <v>212</v>
      </c>
      <c r="F24" s="1153"/>
      <c r="G24" s="1155"/>
      <c r="H24" s="1153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 x14ac:dyDescent="0.2">
      <c r="A25" s="876"/>
      <c r="B25" s="630" t="s">
        <v>1564</v>
      </c>
      <c r="C25" s="630" t="s">
        <v>1565</v>
      </c>
      <c r="D25" s="630">
        <v>45320</v>
      </c>
      <c r="E25" s="758">
        <f>D25+8</f>
        <v>45328</v>
      </c>
      <c r="F25" s="758" t="s">
        <v>1570</v>
      </c>
      <c r="G25" s="758" t="s">
        <v>1597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 x14ac:dyDescent="0.2">
      <c r="A26" s="876"/>
      <c r="B26" s="630" t="s">
        <v>1568</v>
      </c>
      <c r="C26" s="630" t="s">
        <v>1569</v>
      </c>
      <c r="D26" s="630">
        <v>45322</v>
      </c>
      <c r="E26" s="758">
        <f t="shared" ref="E26:E36" si="12">D26+8</f>
        <v>45330</v>
      </c>
      <c r="F26" s="758" t="s">
        <v>401</v>
      </c>
      <c r="G26" s="758" t="s">
        <v>1598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 x14ac:dyDescent="0.2">
      <c r="A27" s="876"/>
      <c r="B27" s="630" t="s">
        <v>1572</v>
      </c>
      <c r="C27" s="630" t="s">
        <v>1573</v>
      </c>
      <c r="D27" s="630">
        <f t="shared" ref="D27:D32" si="14">D26+7</f>
        <v>45329</v>
      </c>
      <c r="E27" s="758">
        <f t="shared" si="12"/>
        <v>45337</v>
      </c>
      <c r="F27" s="758" t="s">
        <v>1577</v>
      </c>
      <c r="G27" s="758" t="s">
        <v>1599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 x14ac:dyDescent="0.2">
      <c r="A28" s="876"/>
      <c r="B28" s="630" t="s">
        <v>1575</v>
      </c>
      <c r="C28" s="630" t="s">
        <v>1576</v>
      </c>
      <c r="D28" s="684">
        <f t="shared" si="14"/>
        <v>45336</v>
      </c>
      <c r="E28" s="758">
        <f t="shared" si="12"/>
        <v>45344</v>
      </c>
      <c r="F28" s="758" t="s">
        <v>397</v>
      </c>
      <c r="G28" s="758" t="s">
        <v>1600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 x14ac:dyDescent="0.2">
      <c r="A29" s="876"/>
      <c r="B29" s="630" t="s">
        <v>1579</v>
      </c>
      <c r="C29" s="630" t="s">
        <v>1580</v>
      </c>
      <c r="D29" s="630">
        <f t="shared" si="14"/>
        <v>45343</v>
      </c>
      <c r="E29" s="758">
        <f t="shared" si="12"/>
        <v>45351</v>
      </c>
      <c r="F29" s="758" t="s">
        <v>1562</v>
      </c>
      <c r="G29" s="758" t="s">
        <v>1601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 x14ac:dyDescent="0.2">
      <c r="A30" s="876"/>
      <c r="B30" s="809" t="s">
        <v>1583</v>
      </c>
      <c r="C30" s="809" t="s">
        <v>1584</v>
      </c>
      <c r="D30" s="630">
        <f t="shared" si="14"/>
        <v>45350</v>
      </c>
      <c r="E30" s="758">
        <f t="shared" si="12"/>
        <v>45358</v>
      </c>
      <c r="F30" s="758" t="s">
        <v>1566</v>
      </c>
      <c r="G30" s="758" t="s">
        <v>1602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 x14ac:dyDescent="0.2">
      <c r="A31" s="876"/>
      <c r="B31" s="809" t="s">
        <v>1560</v>
      </c>
      <c r="C31" s="809" t="s">
        <v>1586</v>
      </c>
      <c r="D31" s="630">
        <v>45357</v>
      </c>
      <c r="E31" s="758">
        <f t="shared" si="12"/>
        <v>45365</v>
      </c>
      <c r="F31" s="797" t="s">
        <v>409</v>
      </c>
      <c r="G31" s="758" t="s">
        <v>1603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 x14ac:dyDescent="0.2">
      <c r="A32" s="876"/>
      <c r="B32" s="809" t="s">
        <v>1564</v>
      </c>
      <c r="C32" s="809" t="s">
        <v>1588</v>
      </c>
      <c r="D32" s="630">
        <f t="shared" si="14"/>
        <v>45364</v>
      </c>
      <c r="E32" s="758">
        <f t="shared" si="12"/>
        <v>45372</v>
      </c>
      <c r="F32" s="758" t="s">
        <v>1577</v>
      </c>
      <c r="G32" s="758" t="s">
        <v>1604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 x14ac:dyDescent="0.2">
      <c r="A33" s="876"/>
      <c r="B33" s="809" t="s">
        <v>1572</v>
      </c>
      <c r="C33" s="809" t="s">
        <v>1590</v>
      </c>
      <c r="D33" s="630">
        <v>45379</v>
      </c>
      <c r="E33" s="758">
        <f t="shared" si="12"/>
        <v>45387</v>
      </c>
      <c r="F33" s="758" t="s">
        <v>397</v>
      </c>
      <c r="G33" s="758" t="s">
        <v>1605</v>
      </c>
      <c r="H33" s="758">
        <v>45391</v>
      </c>
      <c r="I33" s="758">
        <v>45395</v>
      </c>
      <c r="J33" s="9"/>
      <c r="K33" s="12"/>
    </row>
    <row r="34" spans="1:11" s="14" customFormat="1" ht="18.75" customHeight="1" x14ac:dyDescent="0.2">
      <c r="A34" s="806" t="s">
        <v>1592</v>
      </c>
      <c r="B34" s="809" t="s">
        <v>1564</v>
      </c>
      <c r="C34" s="809" t="s">
        <v>1593</v>
      </c>
      <c r="D34" s="630">
        <v>45381</v>
      </c>
      <c r="E34" s="758">
        <f t="shared" si="12"/>
        <v>45389</v>
      </c>
      <c r="F34" s="758" t="s">
        <v>397</v>
      </c>
      <c r="G34" s="758" t="s">
        <v>1605</v>
      </c>
      <c r="H34" s="758">
        <v>45391</v>
      </c>
      <c r="I34" s="758">
        <v>45395</v>
      </c>
      <c r="J34" s="9"/>
      <c r="K34" s="12"/>
    </row>
    <row r="35" spans="1:11" s="14" customFormat="1" ht="18.75" customHeight="1" x14ac:dyDescent="0.2">
      <c r="A35" s="876"/>
      <c r="B35" s="809" t="s">
        <v>1579</v>
      </c>
      <c r="C35" s="809" t="s">
        <v>1595</v>
      </c>
      <c r="D35" s="630">
        <v>45386</v>
      </c>
      <c r="E35" s="758">
        <f t="shared" si="12"/>
        <v>45394</v>
      </c>
      <c r="F35" s="758" t="s">
        <v>1562</v>
      </c>
      <c r="G35" s="758" t="s">
        <v>1606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 x14ac:dyDescent="0.2">
      <c r="A36" s="876"/>
      <c r="B36" s="809" t="s">
        <v>1583</v>
      </c>
      <c r="C36" s="809" t="s">
        <v>1607</v>
      </c>
      <c r="D36" s="630">
        <v>45392</v>
      </c>
      <c r="E36" s="758">
        <f t="shared" si="12"/>
        <v>45400</v>
      </c>
      <c r="F36" s="758" t="s">
        <v>1566</v>
      </c>
      <c r="G36" s="758" t="s">
        <v>1608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 x14ac:dyDescent="0.2">
      <c r="A37" s="806" t="s">
        <v>1560</v>
      </c>
      <c r="B37" s="877" t="s">
        <v>385</v>
      </c>
      <c r="C37" s="809" t="s">
        <v>1609</v>
      </c>
      <c r="D37" s="630">
        <v>45399</v>
      </c>
      <c r="E37" s="758">
        <f t="shared" ref="E37" si="19">D37+8</f>
        <v>45407</v>
      </c>
      <c r="F37" s="758" t="s">
        <v>401</v>
      </c>
      <c r="G37" s="758" t="s">
        <v>1610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 x14ac:dyDescent="0.2">
      <c r="A38" s="806" t="s">
        <v>1564</v>
      </c>
      <c r="B38" s="809" t="s">
        <v>1592</v>
      </c>
      <c r="C38" s="809" t="s">
        <v>1611</v>
      </c>
      <c r="D38" s="630">
        <f>D37+7</f>
        <v>45406</v>
      </c>
      <c r="E38" s="758">
        <f t="shared" ref="E38" si="21">D38+8</f>
        <v>45414</v>
      </c>
      <c r="F38" s="758" t="s">
        <v>401</v>
      </c>
      <c r="G38" s="758" t="s">
        <v>1610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 x14ac:dyDescent="0.2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6"/>
      <c r="B40" s="813" t="s">
        <v>126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6"/>
      <c r="B41" s="865" t="s">
        <v>1553</v>
      </c>
      <c r="C41" s="616"/>
      <c r="D41" s="616" t="s">
        <v>1554</v>
      </c>
      <c r="E41" s="767" t="s">
        <v>1612</v>
      </c>
      <c r="F41" s="1152" t="s">
        <v>1556</v>
      </c>
      <c r="G41" s="1154" t="s">
        <v>352</v>
      </c>
      <c r="H41" s="1154" t="s">
        <v>1612</v>
      </c>
      <c r="I41" s="767" t="s">
        <v>1613</v>
      </c>
      <c r="J41" s="816" t="s">
        <v>266</v>
      </c>
      <c r="K41" s="767" t="s">
        <v>1614</v>
      </c>
    </row>
    <row r="42" spans="1:11" s="14" customFormat="1" ht="18.75" customHeight="1" x14ac:dyDescent="0.2">
      <c r="A42" s="876"/>
      <c r="B42" s="617" t="s">
        <v>351</v>
      </c>
      <c r="C42" s="617" t="s">
        <v>352</v>
      </c>
      <c r="D42" s="616" t="s">
        <v>1334</v>
      </c>
      <c r="E42" s="617" t="s">
        <v>172</v>
      </c>
      <c r="F42" s="1153"/>
      <c r="G42" s="1155"/>
      <c r="H42" s="1155"/>
      <c r="I42" s="617"/>
      <c r="J42" s="617"/>
      <c r="K42" s="617"/>
    </row>
    <row r="43" spans="1:11" s="14" customFormat="1" ht="18.75" hidden="1" customHeight="1" x14ac:dyDescent="0.2">
      <c r="A43" s="876"/>
      <c r="B43" s="630" t="s">
        <v>1564</v>
      </c>
      <c r="C43" s="630" t="s">
        <v>1565</v>
      </c>
      <c r="D43" s="630">
        <v>45320</v>
      </c>
      <c r="E43" s="758">
        <f t="shared" ref="E43:E51" si="23">D43+8</f>
        <v>45328</v>
      </c>
      <c r="F43" s="758" t="s">
        <v>1570</v>
      </c>
      <c r="G43" s="758" t="s">
        <v>1597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 x14ac:dyDescent="0.2">
      <c r="A44" s="876"/>
      <c r="B44" s="630" t="s">
        <v>1568</v>
      </c>
      <c r="C44" s="630" t="s">
        <v>1569</v>
      </c>
      <c r="D44" s="630">
        <v>45322</v>
      </c>
      <c r="E44" s="758">
        <f t="shared" si="23"/>
        <v>45330</v>
      </c>
      <c r="F44" s="758" t="s">
        <v>401</v>
      </c>
      <c r="G44" s="758" t="s">
        <v>1598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 x14ac:dyDescent="0.2">
      <c r="A45" s="876"/>
      <c r="B45" s="630" t="s">
        <v>1572</v>
      </c>
      <c r="C45" s="630" t="s">
        <v>1573</v>
      </c>
      <c r="D45" s="630">
        <f t="shared" ref="D45:D50" si="28">D44+7</f>
        <v>45329</v>
      </c>
      <c r="E45" s="758">
        <f t="shared" si="23"/>
        <v>45337</v>
      </c>
      <c r="F45" s="758" t="s">
        <v>1577</v>
      </c>
      <c r="G45" s="758" t="s">
        <v>1599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 x14ac:dyDescent="0.2">
      <c r="A46" s="876"/>
      <c r="B46" s="630" t="s">
        <v>1575</v>
      </c>
      <c r="C46" s="630" t="s">
        <v>1576</v>
      </c>
      <c r="D46" s="684">
        <f t="shared" si="28"/>
        <v>45336</v>
      </c>
      <c r="E46" s="758">
        <f t="shared" si="23"/>
        <v>45344</v>
      </c>
      <c r="F46" s="758" t="s">
        <v>397</v>
      </c>
      <c r="G46" s="758" t="s">
        <v>1600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 x14ac:dyDescent="0.2">
      <c r="A47" s="876"/>
      <c r="B47" s="630" t="s">
        <v>1579</v>
      </c>
      <c r="C47" s="630" t="s">
        <v>1580</v>
      </c>
      <c r="D47" s="630">
        <f t="shared" si="28"/>
        <v>45343</v>
      </c>
      <c r="E47" s="758">
        <f t="shared" si="23"/>
        <v>45351</v>
      </c>
      <c r="F47" s="758" t="s">
        <v>1562</v>
      </c>
      <c r="G47" s="758" t="s">
        <v>1601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 x14ac:dyDescent="0.2">
      <c r="A48" s="876"/>
      <c r="B48" s="809" t="s">
        <v>1583</v>
      </c>
      <c r="C48" s="809" t="s">
        <v>1584</v>
      </c>
      <c r="D48" s="630">
        <f t="shared" si="28"/>
        <v>45350</v>
      </c>
      <c r="E48" s="758">
        <f t="shared" si="23"/>
        <v>45358</v>
      </c>
      <c r="F48" s="758" t="s">
        <v>1566</v>
      </c>
      <c r="G48" s="758" t="s">
        <v>1602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 x14ac:dyDescent="0.2">
      <c r="B49" s="809" t="s">
        <v>1560</v>
      </c>
      <c r="C49" s="809" t="s">
        <v>1586</v>
      </c>
      <c r="D49" s="630">
        <v>45357</v>
      </c>
      <c r="E49" s="758">
        <f t="shared" si="23"/>
        <v>45365</v>
      </c>
      <c r="F49" s="797" t="s">
        <v>409</v>
      </c>
      <c r="G49" s="758" t="s">
        <v>1603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 x14ac:dyDescent="0.2">
      <c r="B50" s="809" t="s">
        <v>1564</v>
      </c>
      <c r="C50" s="809" t="s">
        <v>1588</v>
      </c>
      <c r="D50" s="630">
        <f t="shared" si="28"/>
        <v>45364</v>
      </c>
      <c r="E50" s="758">
        <f t="shared" si="23"/>
        <v>45372</v>
      </c>
      <c r="F50" s="758" t="s">
        <v>401</v>
      </c>
      <c r="G50" s="758" t="s">
        <v>1615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 x14ac:dyDescent="0.2">
      <c r="B51" s="809" t="s">
        <v>1572</v>
      </c>
      <c r="C51" s="809" t="s">
        <v>1590</v>
      </c>
      <c r="D51" s="630">
        <v>45376</v>
      </c>
      <c r="E51" s="758">
        <f t="shared" si="23"/>
        <v>45384</v>
      </c>
      <c r="F51" s="758" t="s">
        <v>1577</v>
      </c>
      <c r="G51" s="758" t="s">
        <v>1604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 x14ac:dyDescent="0.2">
      <c r="B52" s="878" t="s">
        <v>422</v>
      </c>
      <c r="C52" s="879" t="s">
        <v>1616</v>
      </c>
      <c r="D52" s="802">
        <v>45371</v>
      </c>
      <c r="E52" s="758">
        <f>D52+11</f>
        <v>45382</v>
      </c>
      <c r="F52" s="758" t="s">
        <v>401</v>
      </c>
      <c r="G52" s="758" t="s">
        <v>1591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 x14ac:dyDescent="0.2">
      <c r="B53" s="879" t="s">
        <v>1617</v>
      </c>
      <c r="C53" s="879" t="s">
        <v>1618</v>
      </c>
      <c r="D53" s="802">
        <f>D52+7</f>
        <v>45378</v>
      </c>
      <c r="E53" s="758">
        <f t="shared" ref="E53:E56" si="36">D53+11</f>
        <v>45389</v>
      </c>
      <c r="F53" s="758" t="s">
        <v>1577</v>
      </c>
      <c r="G53" s="758" t="s">
        <v>1594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 x14ac:dyDescent="0.2">
      <c r="B54" s="879" t="s">
        <v>1416</v>
      </c>
      <c r="C54" s="879" t="s">
        <v>1619</v>
      </c>
      <c r="D54" s="802">
        <f t="shared" ref="D54:D56" si="40">D53+7</f>
        <v>45385</v>
      </c>
      <c r="E54" s="758">
        <f t="shared" si="36"/>
        <v>45396</v>
      </c>
      <c r="F54" s="758" t="s">
        <v>1581</v>
      </c>
      <c r="G54" s="758" t="s">
        <v>1596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 x14ac:dyDescent="0.2">
      <c r="B55" s="879" t="s">
        <v>1620</v>
      </c>
      <c r="C55" s="879" t="s">
        <v>1621</v>
      </c>
      <c r="D55" s="802">
        <f t="shared" si="40"/>
        <v>45392</v>
      </c>
      <c r="E55" s="758">
        <f t="shared" si="36"/>
        <v>45403</v>
      </c>
      <c r="F55" s="758" t="s">
        <v>397</v>
      </c>
      <c r="G55" s="758" t="s">
        <v>1622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 x14ac:dyDescent="0.2">
      <c r="B56" s="879" t="s">
        <v>1623</v>
      </c>
      <c r="C56" s="879" t="s">
        <v>1624</v>
      </c>
      <c r="D56" s="802">
        <f t="shared" si="40"/>
        <v>45399</v>
      </c>
      <c r="E56" s="758">
        <f t="shared" si="36"/>
        <v>45410</v>
      </c>
      <c r="F56" s="758" t="s">
        <v>1562</v>
      </c>
      <c r="G56" s="758" t="s">
        <v>1625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 x14ac:dyDescent="0.2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 x14ac:dyDescent="0.2">
      <c r="B60" s="778" t="s">
        <v>517</v>
      </c>
      <c r="C60" s="145"/>
      <c r="D60" s="147" t="s">
        <v>518</v>
      </c>
      <c r="E60" s="147"/>
      <c r="F60" s="147"/>
      <c r="G60" s="147" t="s">
        <v>519</v>
      </c>
      <c r="H60" s="779"/>
      <c r="I60" s="201"/>
      <c r="J60" s="203"/>
      <c r="K60" s="203"/>
    </row>
    <row r="61" spans="2:11" s="12" customFormat="1" ht="18.75" customHeight="1" x14ac:dyDescent="0.2">
      <c r="B61" s="780" t="s">
        <v>520</v>
      </c>
      <c r="C61" s="781" t="s">
        <v>521</v>
      </c>
      <c r="D61" s="133" t="s">
        <v>522</v>
      </c>
      <c r="E61" s="147"/>
      <c r="F61" s="781" t="s">
        <v>523</v>
      </c>
      <c r="G61" s="145" t="s">
        <v>524</v>
      </c>
      <c r="H61" s="782" t="s">
        <v>525</v>
      </c>
      <c r="I61" s="201"/>
      <c r="J61" s="203"/>
      <c r="K61" s="203"/>
    </row>
    <row r="62" spans="2:11" s="12" customFormat="1" ht="18.75" customHeight="1" x14ac:dyDescent="0.2">
      <c r="B62" s="783" t="s">
        <v>526</v>
      </c>
      <c r="C62" s="784" t="s">
        <v>527</v>
      </c>
      <c r="D62" s="133" t="s">
        <v>528</v>
      </c>
      <c r="E62" s="148" t="s">
        <v>529</v>
      </c>
      <c r="F62" s="785" t="s">
        <v>530</v>
      </c>
      <c r="G62" s="588" t="s">
        <v>531</v>
      </c>
      <c r="H62" s="786" t="s">
        <v>532</v>
      </c>
      <c r="I62" s="414"/>
      <c r="J62" s="570"/>
      <c r="K62" s="570"/>
    </row>
    <row r="63" spans="2:11" s="14" customFormat="1" ht="18.75" customHeight="1" x14ac:dyDescent="0.2">
      <c r="B63" s="783" t="s">
        <v>540</v>
      </c>
      <c r="C63" s="784" t="s">
        <v>541</v>
      </c>
      <c r="D63" s="133" t="s">
        <v>535</v>
      </c>
      <c r="E63" s="148" t="s">
        <v>536</v>
      </c>
      <c r="F63" s="785" t="s">
        <v>537</v>
      </c>
      <c r="G63" s="588" t="s">
        <v>538</v>
      </c>
      <c r="H63" s="786" t="s">
        <v>539</v>
      </c>
      <c r="I63" s="201"/>
      <c r="J63" s="203"/>
      <c r="K63" s="203"/>
    </row>
    <row r="64" spans="2:11" s="14" customFormat="1" ht="18.75" customHeight="1" x14ac:dyDescent="0.2">
      <c r="B64" s="783" t="s">
        <v>1626</v>
      </c>
      <c r="C64" s="784" t="s">
        <v>1627</v>
      </c>
      <c r="D64" s="133" t="s">
        <v>542</v>
      </c>
      <c r="E64" s="148" t="s">
        <v>543</v>
      </c>
      <c r="F64" s="785" t="s">
        <v>544</v>
      </c>
      <c r="G64" s="588" t="s">
        <v>545</v>
      </c>
      <c r="H64" s="786" t="s">
        <v>546</v>
      </c>
      <c r="I64" s="201"/>
      <c r="J64" s="203"/>
      <c r="K64" s="203"/>
    </row>
    <row r="65" spans="2:8" s="14" customFormat="1" ht="18.75" customHeight="1" x14ac:dyDescent="0.2">
      <c r="B65" s="783" t="s">
        <v>533</v>
      </c>
      <c r="C65" s="784" t="s">
        <v>534</v>
      </c>
      <c r="D65" s="133" t="s">
        <v>549</v>
      </c>
      <c r="E65" s="148" t="s">
        <v>550</v>
      </c>
      <c r="F65" s="785" t="s">
        <v>551</v>
      </c>
      <c r="G65" s="588" t="s">
        <v>552</v>
      </c>
      <c r="H65" s="786" t="s">
        <v>553</v>
      </c>
    </row>
    <row r="66" spans="2:8" s="14" customFormat="1" ht="18.75" customHeight="1" x14ac:dyDescent="0.2">
      <c r="B66" s="783" t="s">
        <v>760</v>
      </c>
      <c r="C66" s="784" t="s">
        <v>548</v>
      </c>
      <c r="D66" s="133" t="s">
        <v>556</v>
      </c>
      <c r="E66" s="148" t="s">
        <v>557</v>
      </c>
      <c r="F66" s="785" t="s">
        <v>558</v>
      </c>
      <c r="G66" s="588" t="s">
        <v>559</v>
      </c>
      <c r="H66" s="786" t="s">
        <v>560</v>
      </c>
    </row>
    <row r="67" spans="2:8" s="14" customFormat="1" ht="18.75" customHeight="1" x14ac:dyDescent="0.2">
      <c r="B67" s="783" t="s">
        <v>1472</v>
      </c>
      <c r="C67" s="784" t="s">
        <v>1473</v>
      </c>
      <c r="D67" s="133"/>
      <c r="E67" s="186"/>
      <c r="F67" s="148"/>
      <c r="G67" s="588" t="s">
        <v>1474</v>
      </c>
      <c r="H67" s="786" t="s">
        <v>1476</v>
      </c>
    </row>
    <row r="68" spans="2:8" s="14" customFormat="1" ht="18.75" customHeight="1" x14ac:dyDescent="0.2">
      <c r="B68" s="783" t="s">
        <v>1628</v>
      </c>
      <c r="C68" s="784" t="s">
        <v>1629</v>
      </c>
      <c r="D68" s="133"/>
      <c r="E68" s="145"/>
      <c r="F68" s="588"/>
      <c r="G68" s="588" t="s">
        <v>566</v>
      </c>
      <c r="H68" s="787" t="s">
        <v>567</v>
      </c>
    </row>
    <row r="69" spans="2:8" s="14" customFormat="1" ht="18.75" customHeight="1" x14ac:dyDescent="0.2">
      <c r="B69" s="783" t="s">
        <v>554</v>
      </c>
      <c r="C69" s="784" t="s">
        <v>555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36"/>
  <sheetViews>
    <sheetView showGridLines="0" topLeftCell="A84" zoomScale="145" zoomScaleNormal="145" zoomScaleSheetLayoutView="85" workbookViewId="0">
      <selection activeCell="E212" sqref="E212"/>
    </sheetView>
  </sheetViews>
  <sheetFormatPr defaultColWidth="9.140625" defaultRowHeight="18" customHeight="1" x14ac:dyDescent="0.2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1"/>
      <c r="B2" s="1145" t="s">
        <v>116</v>
      </c>
      <c r="C2" s="1145"/>
      <c r="D2" s="1145"/>
      <c r="E2" s="1145"/>
      <c r="F2" s="1145"/>
      <c r="G2" s="122"/>
      <c r="H2" s="956" t="s">
        <v>346</v>
      </c>
      <c r="I2" s="122"/>
      <c r="J2" s="122"/>
    </row>
    <row r="3" spans="1:13" s="124" customFormat="1" ht="18" customHeight="1" thickBot="1" x14ac:dyDescent="0.25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0"/>
      <c r="B4" s="1159" t="s">
        <v>121</v>
      </c>
      <c r="C4" s="1160"/>
      <c r="D4" s="1160"/>
      <c r="E4" s="1160"/>
      <c r="F4" s="1161"/>
      <c r="G4" s="396"/>
      <c r="J4" s="932"/>
    </row>
    <row r="6" spans="1:13" s="149" customFormat="1" ht="20.100000000000001" customHeight="1" x14ac:dyDescent="0.2">
      <c r="A6" s="1033"/>
      <c r="B6" s="1132" t="s">
        <v>347</v>
      </c>
      <c r="C6" s="1132"/>
      <c r="D6" s="1132"/>
      <c r="E6" s="1132"/>
      <c r="F6" s="1132"/>
      <c r="G6" s="1038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1"/>
      <c r="B7" s="615"/>
      <c r="C7" s="615"/>
      <c r="D7" s="615"/>
      <c r="E7" s="615"/>
      <c r="F7" s="615"/>
      <c r="G7" s="148"/>
    </row>
    <row r="8" spans="1:13" s="146" customFormat="1" ht="30" customHeight="1" x14ac:dyDescent="0.2">
      <c r="A8" s="148"/>
      <c r="B8" s="1134" t="s">
        <v>121</v>
      </c>
      <c r="C8" s="1135"/>
      <c r="D8" s="1136" t="s">
        <v>349</v>
      </c>
      <c r="E8" s="944" t="s">
        <v>292</v>
      </c>
      <c r="F8" s="944" t="s">
        <v>305</v>
      </c>
      <c r="G8" s="764"/>
      <c r="H8" s="881"/>
      <c r="I8" s="456"/>
      <c r="J8" s="145"/>
      <c r="K8" s="145"/>
      <c r="L8" s="145"/>
    </row>
    <row r="9" spans="1:13" s="146" customFormat="1" ht="20.100000000000001" customHeight="1" x14ac:dyDescent="0.2">
      <c r="A9" s="882"/>
      <c r="B9" s="944" t="s">
        <v>351</v>
      </c>
      <c r="C9" s="944" t="s">
        <v>352</v>
      </c>
      <c r="D9" s="1137"/>
      <c r="E9" s="940" t="s">
        <v>1630</v>
      </c>
      <c r="F9" s="940" t="s">
        <v>212</v>
      </c>
      <c r="G9" s="764"/>
      <c r="H9" s="1047" t="s">
        <v>353</v>
      </c>
      <c r="I9" s="456"/>
      <c r="J9" s="145"/>
      <c r="K9" s="145"/>
      <c r="L9" s="145"/>
    </row>
    <row r="10" spans="1:13" s="146" customFormat="1" ht="20.100000000000001" hidden="1" customHeight="1" x14ac:dyDescent="0.2">
      <c r="A10" s="882"/>
      <c r="B10" s="955" t="s">
        <v>651</v>
      </c>
      <c r="C10" s="955" t="s">
        <v>1631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2"/>
      <c r="B11" s="955" t="s">
        <v>654</v>
      </c>
      <c r="C11" s="955" t="s">
        <v>1632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2"/>
      <c r="B12" s="955" t="s">
        <v>656</v>
      </c>
      <c r="C12" s="955" t="s">
        <v>1633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2" t="s">
        <v>668</v>
      </c>
      <c r="B13" s="955" t="s">
        <v>647</v>
      </c>
      <c r="C13" s="955" t="s">
        <v>1634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2" t="s">
        <v>670</v>
      </c>
      <c r="B14" s="955" t="s">
        <v>658</v>
      </c>
      <c r="C14" s="955" t="s">
        <v>1635</v>
      </c>
      <c r="D14" s="955">
        <v>45405</v>
      </c>
      <c r="E14" s="758">
        <f t="shared" si="5"/>
        <v>45409</v>
      </c>
      <c r="F14" s="1027" t="s">
        <v>385</v>
      </c>
      <c r="G14" s="764"/>
      <c r="H14" s="758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2" t="s">
        <v>672</v>
      </c>
      <c r="B15" s="1026" t="s">
        <v>661</v>
      </c>
      <c r="C15" s="955" t="s">
        <v>1636</v>
      </c>
      <c r="D15" s="955">
        <v>45406</v>
      </c>
      <c r="E15" s="1130" t="s">
        <v>385</v>
      </c>
      <c r="F15" s="1138"/>
      <c r="G15" s="764"/>
      <c r="H15" s="758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2" t="s">
        <v>1637</v>
      </c>
      <c r="B16" s="955" t="s">
        <v>649</v>
      </c>
      <c r="C16" s="955" t="s">
        <v>1638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2" t="s">
        <v>651</v>
      </c>
      <c r="B17" s="955" t="s">
        <v>654</v>
      </c>
      <c r="C17" s="955" t="s">
        <v>1639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2" t="s">
        <v>654</v>
      </c>
      <c r="B18" s="955" t="s">
        <v>651</v>
      </c>
      <c r="C18" s="955" t="s">
        <v>1640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2"/>
      <c r="B19" s="955" t="s">
        <v>656</v>
      </c>
      <c r="C19" s="955" t="s">
        <v>1641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2" t="s">
        <v>647</v>
      </c>
      <c r="B20" s="955" t="s">
        <v>686</v>
      </c>
      <c r="C20" s="955" t="s">
        <v>1642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2"/>
      <c r="B21" s="955" t="s">
        <v>661</v>
      </c>
      <c r="C21" s="955" t="s">
        <v>1643</v>
      </c>
      <c r="D21" s="880" t="s">
        <v>385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2" t="s">
        <v>658</v>
      </c>
      <c r="B22" s="955" t="s">
        <v>649</v>
      </c>
      <c r="C22" s="955" t="s">
        <v>1644</v>
      </c>
      <c r="D22" s="880" t="s">
        <v>385</v>
      </c>
      <c r="E22" s="799" t="s">
        <v>385</v>
      </c>
      <c r="F22" s="799" t="s">
        <v>385</v>
      </c>
      <c r="G22" s="764"/>
      <c r="H22" s="758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2" t="s">
        <v>1645</v>
      </c>
      <c r="B23" s="955" t="s">
        <v>658</v>
      </c>
      <c r="C23" s="955" t="s">
        <v>1646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2" t="s">
        <v>658</v>
      </c>
      <c r="B24" s="955" t="s">
        <v>654</v>
      </c>
      <c r="C24" s="955" t="s">
        <v>1647</v>
      </c>
      <c r="D24" s="880" t="s">
        <v>385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2"/>
      <c r="B25" s="955" t="s">
        <v>1648</v>
      </c>
      <c r="C25" s="955" t="s">
        <v>1649</v>
      </c>
      <c r="D25" s="880" t="s">
        <v>385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2" t="s">
        <v>656</v>
      </c>
      <c r="B26" s="955" t="s">
        <v>651</v>
      </c>
      <c r="C26" s="955" t="s">
        <v>1650</v>
      </c>
      <c r="D26" s="955">
        <v>45481</v>
      </c>
      <c r="E26" s="758">
        <f t="shared" ref="E26:E28" si="17">D26+4</f>
        <v>45485</v>
      </c>
      <c r="F26" s="880" t="s">
        <v>385</v>
      </c>
      <c r="G26" s="764"/>
      <c r="H26" s="758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2" t="s">
        <v>656</v>
      </c>
      <c r="B27" s="955" t="s">
        <v>1651</v>
      </c>
      <c r="C27" s="955" t="s">
        <v>1652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2" t="s">
        <v>649</v>
      </c>
      <c r="B28" s="955" t="s">
        <v>656</v>
      </c>
      <c r="C28" s="955" t="s">
        <v>1653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2"/>
      <c r="B29" s="955" t="s">
        <v>661</v>
      </c>
      <c r="C29" s="955" t="s">
        <v>1654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2"/>
      <c r="B30" s="955" t="s">
        <v>654</v>
      </c>
      <c r="C30" s="955" t="s">
        <v>1655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2"/>
      <c r="B31" s="955" t="s">
        <v>658</v>
      </c>
      <c r="C31" s="955" t="s">
        <v>1656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2"/>
      <c r="B32" s="955" t="s">
        <v>1648</v>
      </c>
      <c r="C32" s="955" t="s">
        <v>1657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2"/>
      <c r="B33" s="955" t="s">
        <v>651</v>
      </c>
      <c r="C33" s="955" t="s">
        <v>1658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2"/>
      <c r="B34" s="955" t="s">
        <v>649</v>
      </c>
      <c r="C34" s="955" t="s">
        <v>1659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2"/>
      <c r="B35" s="955" t="s">
        <v>656</v>
      </c>
      <c r="C35" s="955" t="s">
        <v>1660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2" t="s">
        <v>661</v>
      </c>
      <c r="B36" s="955" t="s">
        <v>661</v>
      </c>
      <c r="C36" s="955" t="s">
        <v>1661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2"/>
      <c r="B37" s="955" t="s">
        <v>654</v>
      </c>
      <c r="C37" s="955" t="s">
        <v>1662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2" t="s">
        <v>658</v>
      </c>
      <c r="B38" s="955" t="s">
        <v>1648</v>
      </c>
      <c r="C38" s="955" t="s">
        <v>1663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2" t="s">
        <v>658</v>
      </c>
      <c r="B39" s="955" t="s">
        <v>656</v>
      </c>
      <c r="C39" s="955" t="s">
        <v>1664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2" t="s">
        <v>651</v>
      </c>
      <c r="B40" s="955" t="s">
        <v>658</v>
      </c>
      <c r="C40" s="955" t="s">
        <v>1665</v>
      </c>
      <c r="D40" s="955">
        <v>45583</v>
      </c>
      <c r="E40" s="1130" t="s">
        <v>385</v>
      </c>
      <c r="F40" s="1138"/>
      <c r="G40" s="764"/>
      <c r="H40" s="758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2" t="s">
        <v>649</v>
      </c>
      <c r="B41" s="955" t="s">
        <v>651</v>
      </c>
      <c r="C41" s="955" t="s">
        <v>1666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2" t="s">
        <v>656</v>
      </c>
      <c r="B42" s="955" t="s">
        <v>649</v>
      </c>
      <c r="C42" s="955" t="s">
        <v>1667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2"/>
      <c r="B43" s="955" t="s">
        <v>661</v>
      </c>
      <c r="C43" s="955" t="s">
        <v>1668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2"/>
      <c r="B44" s="955" t="s">
        <v>654</v>
      </c>
      <c r="C44" s="955" t="s">
        <v>1669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2" t="s">
        <v>1648</v>
      </c>
      <c r="B45" s="955" t="s">
        <v>1670</v>
      </c>
      <c r="C45" s="955" t="s">
        <v>1671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2" t="s">
        <v>1672</v>
      </c>
      <c r="B46" s="955" t="s">
        <v>1416</v>
      </c>
      <c r="C46" s="955" t="s">
        <v>1673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2" t="s">
        <v>658</v>
      </c>
      <c r="B47" s="955" t="s">
        <v>1674</v>
      </c>
      <c r="C47" s="955" t="s">
        <v>1675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2" t="s">
        <v>1676</v>
      </c>
      <c r="B48" s="955" t="s">
        <v>1620</v>
      </c>
      <c r="C48" s="955" t="s">
        <v>1677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2" t="s">
        <v>649</v>
      </c>
      <c r="B49" s="955" t="s">
        <v>1651</v>
      </c>
      <c r="C49" s="955" t="s">
        <v>1678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2"/>
      <c r="B50" s="955" t="s">
        <v>661</v>
      </c>
      <c r="C50" s="955" t="s">
        <v>1679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2"/>
      <c r="B51" s="955" t="s">
        <v>654</v>
      </c>
      <c r="C51" s="955" t="s">
        <v>1680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2"/>
      <c r="B52" s="955" t="s">
        <v>1670</v>
      </c>
      <c r="C52" s="955" t="s">
        <v>1681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2" t="s">
        <v>1416</v>
      </c>
      <c r="B53" s="955" t="s">
        <v>1682</v>
      </c>
      <c r="C53" s="955" t="s">
        <v>1683</v>
      </c>
      <c r="D53" s="955">
        <v>45676</v>
      </c>
      <c r="E53" s="880" t="s">
        <v>385</v>
      </c>
      <c r="F53" s="880" t="s">
        <v>385</v>
      </c>
      <c r="G53" s="764"/>
      <c r="H53" s="758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2"/>
      <c r="B54" s="955" t="s">
        <v>1674</v>
      </c>
      <c r="C54" s="955" t="s">
        <v>1684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2"/>
      <c r="B55" s="955" t="s">
        <v>1620</v>
      </c>
      <c r="C55" s="955" t="s">
        <v>1685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2" t="s">
        <v>649</v>
      </c>
      <c r="B56" s="955" t="s">
        <v>1651</v>
      </c>
      <c r="C56" s="955" t="s">
        <v>1686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2"/>
      <c r="B57" s="955" t="s">
        <v>661</v>
      </c>
      <c r="C57" s="955" t="s">
        <v>1687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2" t="s">
        <v>654</v>
      </c>
      <c r="B58" s="955" t="s">
        <v>654</v>
      </c>
      <c r="C58" s="955" t="s">
        <v>1688</v>
      </c>
      <c r="D58" s="955">
        <v>45707</v>
      </c>
      <c r="E58" s="758">
        <f t="shared" si="32"/>
        <v>45711</v>
      </c>
      <c r="F58" s="880" t="s">
        <v>385</v>
      </c>
      <c r="G58" s="764"/>
      <c r="H58" s="758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2"/>
      <c r="B59" s="1026" t="s">
        <v>409</v>
      </c>
      <c r="C59" s="955" t="s">
        <v>1689</v>
      </c>
      <c r="D59" s="800"/>
      <c r="E59" s="800"/>
      <c r="F59" s="800"/>
      <c r="G59" s="764"/>
      <c r="H59" s="758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2" t="s">
        <v>1690</v>
      </c>
      <c r="B60" s="955" t="s">
        <v>1566</v>
      </c>
      <c r="C60" s="955" t="s">
        <v>1691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2"/>
      <c r="B61" s="955" t="s">
        <v>1674</v>
      </c>
      <c r="C61" s="955" t="s">
        <v>1692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H90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2"/>
      <c r="B62" s="955" t="s">
        <v>1620</v>
      </c>
      <c r="C62" s="955" t="s">
        <v>1693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2"/>
      <c r="B63" s="955" t="s">
        <v>1651</v>
      </c>
      <c r="C63" s="955" t="s">
        <v>1694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2"/>
      <c r="B64" s="955" t="s">
        <v>661</v>
      </c>
      <c r="C64" s="955" t="s">
        <v>1695</v>
      </c>
      <c r="D64" s="955">
        <v>45744</v>
      </c>
      <c r="E64" s="758">
        <f t="shared" si="34"/>
        <v>45748</v>
      </c>
      <c r="F64" s="972" t="s">
        <v>385</v>
      </c>
      <c r="G64" s="764"/>
      <c r="H64" s="758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2" t="s">
        <v>1416</v>
      </c>
      <c r="B65" s="955" t="s">
        <v>1696</v>
      </c>
      <c r="C65" s="955" t="s">
        <v>1697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2"/>
      <c r="B66" s="955" t="s">
        <v>654</v>
      </c>
      <c r="C66" s="955" t="s">
        <v>1698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2"/>
      <c r="B67" s="955" t="s">
        <v>1566</v>
      </c>
      <c r="C67" s="955" t="s">
        <v>1699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2"/>
      <c r="B68" s="955" t="s">
        <v>1674</v>
      </c>
      <c r="C68" s="955" t="s">
        <v>1700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2"/>
      <c r="B69" s="955" t="s">
        <v>1620</v>
      </c>
      <c r="C69" s="955" t="s">
        <v>1701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2" t="s">
        <v>1651</v>
      </c>
      <c r="B70" s="955" t="s">
        <v>1702</v>
      </c>
      <c r="C70" s="955" t="s">
        <v>1703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2"/>
      <c r="B71" s="955" t="s">
        <v>661</v>
      </c>
      <c r="C71" s="955" t="s">
        <v>1704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2"/>
      <c r="B72" s="955" t="s">
        <v>1696</v>
      </c>
      <c r="C72" s="955" t="s">
        <v>1705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2"/>
      <c r="B73" s="955" t="s">
        <v>654</v>
      </c>
      <c r="C73" s="955" t="s">
        <v>1706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 x14ac:dyDescent="0.2">
      <c r="A74" s="882"/>
      <c r="B74" s="955" t="s">
        <v>4808</v>
      </c>
      <c r="C74" s="955" t="s">
        <v>1707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 x14ac:dyDescent="0.2">
      <c r="A75" s="882"/>
      <c r="B75" s="955" t="s">
        <v>1674</v>
      </c>
      <c r="C75" s="955" t="s">
        <v>1708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 x14ac:dyDescent="0.2">
      <c r="A76" s="882"/>
      <c r="B76" s="955" t="s">
        <v>1620</v>
      </c>
      <c r="C76" s="955" t="s">
        <v>1709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162"/>
      <c r="J76" s="145"/>
      <c r="K76" s="145"/>
      <c r="L76" s="145"/>
    </row>
    <row r="77" spans="1:12" s="146" customFormat="1" ht="20.100000000000001" hidden="1" customHeight="1" x14ac:dyDescent="0.2">
      <c r="A77" s="882" t="s">
        <v>1651</v>
      </c>
      <c r="B77" s="955" t="s">
        <v>1702</v>
      </c>
      <c r="C77" s="955" t="s">
        <v>1710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162"/>
      <c r="J77" s="145"/>
      <c r="K77" s="145"/>
      <c r="L77" s="145"/>
    </row>
    <row r="78" spans="1:12" s="146" customFormat="1" ht="20.100000000000001" hidden="1" customHeight="1" x14ac:dyDescent="0.2">
      <c r="A78" s="882"/>
      <c r="B78" s="955" t="s">
        <v>661</v>
      </c>
      <c r="C78" s="955" t="s">
        <v>1711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162"/>
      <c r="J78" s="145"/>
      <c r="K78" s="145"/>
      <c r="L78" s="145"/>
    </row>
    <row r="79" spans="1:12" s="146" customFormat="1" ht="20.100000000000001" hidden="1" customHeight="1" x14ac:dyDescent="0.2">
      <c r="A79" s="882"/>
      <c r="B79" s="955" t="s">
        <v>1696</v>
      </c>
      <c r="C79" s="955" t="s">
        <v>1712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162"/>
      <c r="J79" s="145"/>
      <c r="K79" s="145"/>
      <c r="L79" s="145"/>
    </row>
    <row r="80" spans="1:12" s="146" customFormat="1" ht="20.100000000000001" hidden="1" customHeight="1" x14ac:dyDescent="0.2">
      <c r="A80" s="882"/>
      <c r="B80" s="955" t="s">
        <v>654</v>
      </c>
      <c r="C80" s="955" t="s">
        <v>1713</v>
      </c>
      <c r="D80" s="955">
        <v>45859</v>
      </c>
      <c r="E80" s="972" t="s">
        <v>385</v>
      </c>
      <c r="F80" s="758">
        <v>45861</v>
      </c>
      <c r="G80" s="764"/>
      <c r="H80" s="758">
        <f t="shared" si="36"/>
        <v>45854</v>
      </c>
      <c r="I80" s="162"/>
      <c r="J80" s="145"/>
      <c r="K80" s="145"/>
      <c r="L80" s="145"/>
    </row>
    <row r="81" spans="1:13" s="146" customFormat="1" ht="20.100000000000001" hidden="1" customHeight="1" x14ac:dyDescent="0.2">
      <c r="A81" s="882"/>
      <c r="B81" s="955" t="s">
        <v>1566</v>
      </c>
      <c r="C81" s="955" t="s">
        <v>1714</v>
      </c>
      <c r="D81" s="955">
        <v>45866</v>
      </c>
      <c r="E81" s="758">
        <f t="shared" si="43"/>
        <v>45870</v>
      </c>
      <c r="F81" s="758">
        <f t="shared" si="44"/>
        <v>45872</v>
      </c>
      <c r="G81" s="764"/>
      <c r="H81" s="758">
        <f t="shared" si="36"/>
        <v>45861</v>
      </c>
      <c r="I81" s="162"/>
      <c r="J81" s="145"/>
      <c r="K81" s="145"/>
      <c r="L81" s="145"/>
    </row>
    <row r="82" spans="1:13" s="146" customFormat="1" ht="20.100000000000001" hidden="1" customHeight="1" x14ac:dyDescent="0.2">
      <c r="A82" s="882"/>
      <c r="B82" s="955" t="s">
        <v>1674</v>
      </c>
      <c r="C82" s="955" t="s">
        <v>1715</v>
      </c>
      <c r="D82" s="955">
        <v>45869</v>
      </c>
      <c r="E82" s="758">
        <f t="shared" si="43"/>
        <v>45873</v>
      </c>
      <c r="F82" s="758">
        <f t="shared" si="44"/>
        <v>45875</v>
      </c>
      <c r="G82" s="764"/>
      <c r="H82" s="758">
        <f t="shared" si="36"/>
        <v>45868</v>
      </c>
      <c r="I82" s="162"/>
      <c r="J82" s="145"/>
      <c r="K82" s="145"/>
      <c r="L82" s="145"/>
    </row>
    <row r="83" spans="1:13" s="146" customFormat="1" ht="20.100000000000001" customHeight="1" x14ac:dyDescent="0.2">
      <c r="A83" s="882"/>
      <c r="B83" s="955" t="s">
        <v>1620</v>
      </c>
      <c r="C83" s="955" t="s">
        <v>4860</v>
      </c>
      <c r="D83" s="955">
        <v>45876</v>
      </c>
      <c r="E83" s="758">
        <f t="shared" ref="E83:E87" si="45">D83+4</f>
        <v>45880</v>
      </c>
      <c r="F83" s="758">
        <f t="shared" ref="F83:F86" si="46">D83+6</f>
        <v>45882</v>
      </c>
      <c r="G83" s="764"/>
      <c r="H83" s="758">
        <f t="shared" si="36"/>
        <v>45875</v>
      </c>
      <c r="I83" s="162"/>
      <c r="J83" s="145"/>
      <c r="K83" s="145"/>
      <c r="L83" s="145"/>
    </row>
    <row r="84" spans="1:13" s="146" customFormat="1" ht="20.100000000000001" customHeight="1" x14ac:dyDescent="0.2">
      <c r="A84" s="882"/>
      <c r="B84" s="955" t="s">
        <v>1702</v>
      </c>
      <c r="C84" s="955" t="s">
        <v>4861</v>
      </c>
      <c r="D84" s="955">
        <v>45883</v>
      </c>
      <c r="E84" s="758">
        <f t="shared" si="45"/>
        <v>45887</v>
      </c>
      <c r="F84" s="758">
        <f t="shared" si="46"/>
        <v>45889</v>
      </c>
      <c r="G84" s="764"/>
      <c r="H84" s="758">
        <f t="shared" si="36"/>
        <v>45882</v>
      </c>
      <c r="I84" s="162"/>
      <c r="J84" s="145"/>
      <c r="K84" s="145"/>
      <c r="L84" s="145"/>
    </row>
    <row r="85" spans="1:13" s="146" customFormat="1" ht="20.100000000000001" customHeight="1" x14ac:dyDescent="0.2">
      <c r="A85" s="882"/>
      <c r="B85" s="955" t="s">
        <v>661</v>
      </c>
      <c r="C85" s="955" t="s">
        <v>4862</v>
      </c>
      <c r="D85" s="955">
        <v>45888</v>
      </c>
      <c r="E85" s="758">
        <f t="shared" si="45"/>
        <v>45892</v>
      </c>
      <c r="F85" s="758">
        <f t="shared" si="46"/>
        <v>45894</v>
      </c>
      <c r="G85" s="764"/>
      <c r="H85" s="758">
        <f t="shared" si="36"/>
        <v>45889</v>
      </c>
      <c r="I85" s="162"/>
      <c r="J85" s="145"/>
      <c r="K85" s="145"/>
      <c r="L85" s="145"/>
    </row>
    <row r="86" spans="1:13" s="146" customFormat="1" ht="20.100000000000001" customHeight="1" x14ac:dyDescent="0.2">
      <c r="A86" s="882" t="s">
        <v>2195</v>
      </c>
      <c r="B86" s="955" t="s">
        <v>1696</v>
      </c>
      <c r="C86" s="955" t="s">
        <v>4863</v>
      </c>
      <c r="D86" s="955">
        <v>45895</v>
      </c>
      <c r="E86" s="758">
        <f t="shared" si="45"/>
        <v>45899</v>
      </c>
      <c r="F86" s="758">
        <f t="shared" si="46"/>
        <v>45901</v>
      </c>
      <c r="G86" s="764"/>
      <c r="H86" s="758">
        <f t="shared" si="36"/>
        <v>45896</v>
      </c>
      <c r="I86" s="162"/>
      <c r="J86" s="145"/>
      <c r="K86" s="145"/>
      <c r="L86" s="145"/>
    </row>
    <row r="87" spans="1:13" s="146" customFormat="1" ht="20.100000000000001" customHeight="1" x14ac:dyDescent="0.2">
      <c r="A87" s="882"/>
      <c r="B87" s="955" t="s">
        <v>654</v>
      </c>
      <c r="C87" s="955" t="s">
        <v>4933</v>
      </c>
      <c r="D87" s="955">
        <v>45902</v>
      </c>
      <c r="E87" s="758">
        <f t="shared" si="45"/>
        <v>45906</v>
      </c>
      <c r="F87" s="758">
        <v>45861</v>
      </c>
      <c r="G87" s="764"/>
      <c r="H87" s="758">
        <f t="shared" si="36"/>
        <v>45903</v>
      </c>
      <c r="I87" s="162"/>
      <c r="J87" s="145"/>
      <c r="K87" s="145"/>
      <c r="L87" s="145"/>
    </row>
    <row r="88" spans="1:13" s="146" customFormat="1" ht="20.100000000000001" customHeight="1" x14ac:dyDescent="0.2">
      <c r="A88" s="882"/>
      <c r="B88" s="955" t="s">
        <v>1566</v>
      </c>
      <c r="C88" s="955" t="s">
        <v>4934</v>
      </c>
      <c r="D88" s="955">
        <v>45909</v>
      </c>
      <c r="E88" s="758">
        <f t="shared" ref="E88:E90" si="47">D88+4</f>
        <v>45913</v>
      </c>
      <c r="F88" s="758">
        <f t="shared" ref="F88:F90" si="48">D88+6</f>
        <v>45915</v>
      </c>
      <c r="G88" s="764"/>
      <c r="H88" s="758">
        <f t="shared" si="36"/>
        <v>45910</v>
      </c>
      <c r="I88" s="162"/>
      <c r="J88" s="145"/>
      <c r="K88" s="145"/>
      <c r="L88" s="145"/>
    </row>
    <row r="89" spans="1:13" s="146" customFormat="1" ht="20.100000000000001" customHeight="1" x14ac:dyDescent="0.2">
      <c r="A89" s="882"/>
      <c r="B89" s="955" t="s">
        <v>1674</v>
      </c>
      <c r="C89" s="955" t="s">
        <v>4935</v>
      </c>
      <c r="D89" s="955">
        <v>45916</v>
      </c>
      <c r="E89" s="758">
        <f t="shared" si="47"/>
        <v>45920</v>
      </c>
      <c r="F89" s="758">
        <f t="shared" si="48"/>
        <v>45922</v>
      </c>
      <c r="G89" s="764"/>
      <c r="H89" s="758">
        <f t="shared" si="36"/>
        <v>45917</v>
      </c>
      <c r="I89" s="162"/>
      <c r="J89" s="145"/>
      <c r="K89" s="145"/>
      <c r="L89" s="145"/>
    </row>
    <row r="90" spans="1:13" s="146" customFormat="1" ht="20.100000000000001" customHeight="1" x14ac:dyDescent="0.2">
      <c r="A90" s="882"/>
      <c r="B90" s="955" t="s">
        <v>1620</v>
      </c>
      <c r="C90" s="955" t="s">
        <v>4936</v>
      </c>
      <c r="D90" s="955">
        <v>45923</v>
      </c>
      <c r="E90" s="758">
        <f t="shared" si="47"/>
        <v>45927</v>
      </c>
      <c r="F90" s="758">
        <f t="shared" si="48"/>
        <v>45929</v>
      </c>
      <c r="G90" s="764"/>
      <c r="H90" s="758">
        <f t="shared" si="36"/>
        <v>45924</v>
      </c>
      <c r="I90" s="162"/>
      <c r="J90" s="145"/>
      <c r="K90" s="145"/>
      <c r="L90" s="145"/>
    </row>
    <row r="91" spans="1:13" ht="18" customHeight="1" x14ac:dyDescent="0.2">
      <c r="B91" s="147" t="s">
        <v>516</v>
      </c>
    </row>
    <row r="92" spans="1:13" ht="18" customHeight="1" x14ac:dyDescent="0.2">
      <c r="B92" s="195"/>
    </row>
    <row r="93" spans="1:13" s="149" customFormat="1" ht="20.100000000000001" customHeight="1" x14ac:dyDescent="0.2">
      <c r="A93" s="1033"/>
      <c r="B93" s="1132" t="s">
        <v>963</v>
      </c>
      <c r="C93" s="1132"/>
      <c r="D93" s="1132"/>
      <c r="E93" s="1132"/>
      <c r="F93" s="1132"/>
      <c r="G93" s="1132"/>
      <c r="H93" s="145"/>
      <c r="I93" s="145"/>
      <c r="J93" s="145"/>
      <c r="K93" s="145"/>
      <c r="L93" s="145"/>
      <c r="M93" s="145"/>
    </row>
    <row r="94" spans="1:13" s="193" customFormat="1" ht="21" hidden="1" customHeight="1" x14ac:dyDescent="0.2">
      <c r="A94" s="805"/>
      <c r="C94" s="752"/>
      <c r="D94" s="752"/>
      <c r="E94" s="752"/>
      <c r="F94" s="752"/>
      <c r="G94" s="801"/>
      <c r="H94" s="801"/>
      <c r="I94" s="752"/>
      <c r="J94" s="769"/>
    </row>
    <row r="95" spans="1:13" s="193" customFormat="1" ht="33" hidden="1" customHeight="1" x14ac:dyDescent="0.2">
      <c r="A95" s="805"/>
      <c r="B95" s="1134" t="s">
        <v>121</v>
      </c>
      <c r="C95" s="1135"/>
      <c r="D95" s="1136" t="s">
        <v>349</v>
      </c>
      <c r="E95" s="941" t="s">
        <v>308</v>
      </c>
      <c r="F95" s="950" t="s">
        <v>143</v>
      </c>
      <c r="G95" s="941" t="s">
        <v>1716</v>
      </c>
      <c r="H95" s="941" t="s">
        <v>170</v>
      </c>
      <c r="I95" s="941" t="s">
        <v>282</v>
      </c>
      <c r="J95" s="769"/>
      <c r="K95" s="881"/>
    </row>
    <row r="96" spans="1:13" s="193" customFormat="1" ht="20.100000000000001" hidden="1" customHeight="1" x14ac:dyDescent="0.2">
      <c r="A96" s="805"/>
      <c r="B96" s="944" t="s">
        <v>351</v>
      </c>
      <c r="C96" s="944" t="s">
        <v>352</v>
      </c>
      <c r="D96" s="1137"/>
      <c r="E96" s="940" t="s">
        <v>166</v>
      </c>
      <c r="F96" s="977" t="s">
        <v>260</v>
      </c>
      <c r="G96" s="977" t="s">
        <v>160</v>
      </c>
      <c r="H96" s="977" t="s">
        <v>176</v>
      </c>
      <c r="I96" s="977" t="s">
        <v>285</v>
      </c>
      <c r="J96" s="769"/>
      <c r="K96" s="1047" t="s">
        <v>353</v>
      </c>
    </row>
    <row r="97" spans="1:11" s="193" customFormat="1" ht="20.100000000000001" hidden="1" customHeight="1" x14ac:dyDescent="0.2">
      <c r="A97" s="805" t="s">
        <v>668</v>
      </c>
      <c r="B97" s="978" t="s">
        <v>647</v>
      </c>
      <c r="C97" s="955" t="s">
        <v>678</v>
      </c>
      <c r="D97" s="955">
        <v>45394</v>
      </c>
      <c r="E97" s="802">
        <f t="shared" ref="E97:E101" si="49">D97+2</f>
        <v>45396</v>
      </c>
      <c r="F97" s="802">
        <f t="shared" ref="F97:F101" si="50">D97+5</f>
        <v>45399</v>
      </c>
      <c r="G97" s="802">
        <f t="shared" ref="G97:G101" si="51">D97+10</f>
        <v>45404</v>
      </c>
      <c r="H97" s="802">
        <f t="shared" ref="H97:H101" si="52">D97+16</f>
        <v>45410</v>
      </c>
      <c r="I97" s="802">
        <f t="shared" ref="I97:I101" si="53">D97+21</f>
        <v>45415</v>
      </c>
      <c r="K97" s="758" t="e">
        <f>#REF!+7</f>
        <v>#REF!</v>
      </c>
    </row>
    <row r="98" spans="1:11" s="193" customFormat="1" ht="20.100000000000001" hidden="1" customHeight="1" x14ac:dyDescent="0.2">
      <c r="A98" s="805" t="s">
        <v>658</v>
      </c>
      <c r="B98" s="1027" t="s">
        <v>385</v>
      </c>
      <c r="C98" s="955" t="s">
        <v>679</v>
      </c>
      <c r="D98" s="800">
        <v>45406</v>
      </c>
      <c r="E98" s="853">
        <f t="shared" si="49"/>
        <v>45408</v>
      </c>
      <c r="F98" s="853">
        <f t="shared" si="50"/>
        <v>45411</v>
      </c>
      <c r="G98" s="853">
        <f t="shared" si="51"/>
        <v>45416</v>
      </c>
      <c r="H98" s="853">
        <f t="shared" si="52"/>
        <v>45422</v>
      </c>
      <c r="I98" s="853">
        <f t="shared" si="53"/>
        <v>45427</v>
      </c>
      <c r="K98" s="758">
        <v>45403</v>
      </c>
    </row>
    <row r="99" spans="1:11" s="193" customFormat="1" ht="20.100000000000001" hidden="1" customHeight="1" x14ac:dyDescent="0.2">
      <c r="A99" s="805" t="s">
        <v>661</v>
      </c>
      <c r="B99" s="978" t="s">
        <v>658</v>
      </c>
      <c r="C99" s="955" t="s">
        <v>680</v>
      </c>
      <c r="D99" s="955">
        <v>45419</v>
      </c>
      <c r="E99" s="802">
        <f t="shared" si="49"/>
        <v>45421</v>
      </c>
      <c r="F99" s="802">
        <f t="shared" si="50"/>
        <v>45424</v>
      </c>
      <c r="G99" s="802">
        <f t="shared" si="51"/>
        <v>45429</v>
      </c>
      <c r="H99" s="802">
        <f t="shared" si="52"/>
        <v>45435</v>
      </c>
      <c r="I99" s="802">
        <f t="shared" si="53"/>
        <v>45440</v>
      </c>
      <c r="K99" s="758">
        <f t="shared" ref="K99:K142" si="54">K98+7</f>
        <v>45410</v>
      </c>
    </row>
    <row r="100" spans="1:11" s="193" customFormat="1" ht="20.100000000000001" hidden="1" customHeight="1" x14ac:dyDescent="0.2">
      <c r="A100" s="805" t="s">
        <v>681</v>
      </c>
      <c r="B100" s="955" t="s">
        <v>649</v>
      </c>
      <c r="C100" s="955" t="s">
        <v>682</v>
      </c>
      <c r="D100" s="955">
        <v>45426</v>
      </c>
      <c r="E100" s="802">
        <v>45423</v>
      </c>
      <c r="F100" s="802">
        <f t="shared" si="50"/>
        <v>45431</v>
      </c>
      <c r="G100" s="802">
        <f t="shared" si="51"/>
        <v>45436</v>
      </c>
      <c r="H100" s="802">
        <f t="shared" si="52"/>
        <v>45442</v>
      </c>
      <c r="I100" s="802">
        <f t="shared" si="53"/>
        <v>45447</v>
      </c>
      <c r="K100" s="758">
        <f t="shared" si="54"/>
        <v>45417</v>
      </c>
    </row>
    <row r="101" spans="1:11" s="193" customFormat="1" ht="20.100000000000001" hidden="1" customHeight="1" x14ac:dyDescent="0.2">
      <c r="A101" s="805" t="s">
        <v>651</v>
      </c>
      <c r="B101" s="955" t="s">
        <v>654</v>
      </c>
      <c r="C101" s="955" t="s">
        <v>683</v>
      </c>
      <c r="D101" s="955">
        <v>45423</v>
      </c>
      <c r="E101" s="802">
        <f t="shared" si="49"/>
        <v>45425</v>
      </c>
      <c r="F101" s="802">
        <f t="shared" si="50"/>
        <v>45428</v>
      </c>
      <c r="G101" s="802">
        <f t="shared" si="51"/>
        <v>45433</v>
      </c>
      <c r="H101" s="802">
        <f t="shared" si="52"/>
        <v>45439</v>
      </c>
      <c r="I101" s="802">
        <f t="shared" si="53"/>
        <v>45444</v>
      </c>
      <c r="K101" s="758">
        <f t="shared" si="54"/>
        <v>45424</v>
      </c>
    </row>
    <row r="102" spans="1:11" s="193" customFormat="1" ht="20.100000000000001" hidden="1" customHeight="1" x14ac:dyDescent="0.2">
      <c r="A102" s="805" t="s">
        <v>654</v>
      </c>
      <c r="B102" s="955" t="s">
        <v>651</v>
      </c>
      <c r="C102" s="955" t="s">
        <v>684</v>
      </c>
      <c r="D102" s="955">
        <f t="shared" ref="D102" si="55">D101+7</f>
        <v>45430</v>
      </c>
      <c r="E102" s="880" t="s">
        <v>385</v>
      </c>
      <c r="F102" s="880" t="s">
        <v>385</v>
      </c>
      <c r="G102" s="802">
        <f t="shared" ref="G102:G108" si="56">D102+10</f>
        <v>45440</v>
      </c>
      <c r="H102" s="802">
        <f t="shared" ref="H102:H108" si="57">D102+16</f>
        <v>45446</v>
      </c>
      <c r="I102" s="802">
        <f t="shared" ref="I102:I108" si="58">D102+21</f>
        <v>45451</v>
      </c>
      <c r="K102" s="758">
        <f t="shared" si="54"/>
        <v>45431</v>
      </c>
    </row>
    <row r="103" spans="1:11" s="193" customFormat="1" ht="20.100000000000001" hidden="1" customHeight="1" x14ac:dyDescent="0.2">
      <c r="A103" s="805"/>
      <c r="B103" s="955" t="s">
        <v>656</v>
      </c>
      <c r="C103" s="955" t="s">
        <v>685</v>
      </c>
      <c r="D103" s="955">
        <v>45441</v>
      </c>
      <c r="E103" s="802">
        <f t="shared" ref="E103:E108" si="59">D103+2</f>
        <v>45443</v>
      </c>
      <c r="F103" s="802">
        <f t="shared" ref="F103:F107" si="60">D103+5</f>
        <v>45446</v>
      </c>
      <c r="G103" s="802">
        <f t="shared" si="56"/>
        <v>45451</v>
      </c>
      <c r="H103" s="802">
        <f t="shared" si="57"/>
        <v>45457</v>
      </c>
      <c r="I103" s="802">
        <f t="shared" si="58"/>
        <v>45462</v>
      </c>
      <c r="K103" s="758">
        <f t="shared" si="54"/>
        <v>45438</v>
      </c>
    </row>
    <row r="104" spans="1:11" s="193" customFormat="1" ht="20.100000000000001" hidden="1" customHeight="1" x14ac:dyDescent="0.2">
      <c r="A104" s="805" t="s">
        <v>647</v>
      </c>
      <c r="B104" s="955" t="s">
        <v>686</v>
      </c>
      <c r="C104" s="955" t="s">
        <v>687</v>
      </c>
      <c r="D104" s="955">
        <v>45454</v>
      </c>
      <c r="E104" s="802">
        <f t="shared" si="59"/>
        <v>45456</v>
      </c>
      <c r="F104" s="880" t="s">
        <v>385</v>
      </c>
      <c r="G104" s="802">
        <f t="shared" si="56"/>
        <v>45464</v>
      </c>
      <c r="H104" s="802">
        <f t="shared" si="57"/>
        <v>45470</v>
      </c>
      <c r="I104" s="880" t="s">
        <v>385</v>
      </c>
      <c r="K104" s="758">
        <f t="shared" si="54"/>
        <v>45445</v>
      </c>
    </row>
    <row r="105" spans="1:11" s="193" customFormat="1" ht="20.100000000000001" hidden="1" customHeight="1" x14ac:dyDescent="0.2">
      <c r="A105" s="805" t="s">
        <v>688</v>
      </c>
      <c r="B105" s="955" t="s">
        <v>649</v>
      </c>
      <c r="C105" s="955" t="s">
        <v>689</v>
      </c>
      <c r="D105" s="955">
        <v>45457</v>
      </c>
      <c r="E105" s="880" t="s">
        <v>385</v>
      </c>
      <c r="F105" s="880" t="s">
        <v>385</v>
      </c>
      <c r="G105" s="802">
        <f t="shared" si="56"/>
        <v>45467</v>
      </c>
      <c r="H105" s="802">
        <f t="shared" si="57"/>
        <v>45473</v>
      </c>
      <c r="I105" s="802">
        <f t="shared" si="58"/>
        <v>45478</v>
      </c>
      <c r="K105" s="758">
        <f t="shared" si="54"/>
        <v>45452</v>
      </c>
    </row>
    <row r="106" spans="1:11" s="193" customFormat="1" ht="20.100000000000001" hidden="1" customHeight="1" x14ac:dyDescent="0.2">
      <c r="A106" s="805" t="s">
        <v>690</v>
      </c>
      <c r="B106" s="955" t="s">
        <v>661</v>
      </c>
      <c r="C106" s="955" t="s">
        <v>691</v>
      </c>
      <c r="D106" s="955">
        <v>45461</v>
      </c>
      <c r="E106" s="802">
        <f t="shared" ref="E106" si="61">D106+2</f>
        <v>45463</v>
      </c>
      <c r="F106" s="802">
        <f t="shared" ref="F106" si="62">D106+5</f>
        <v>45466</v>
      </c>
      <c r="G106" s="802">
        <f t="shared" ref="G106" si="63">D106+10</f>
        <v>45471</v>
      </c>
      <c r="H106" s="802">
        <f t="shared" ref="H106" si="64">D106+16</f>
        <v>45477</v>
      </c>
      <c r="I106" s="802">
        <f t="shared" ref="I106" si="65">D106+21</f>
        <v>45482</v>
      </c>
      <c r="K106" s="758">
        <f t="shared" si="54"/>
        <v>45459</v>
      </c>
    </row>
    <row r="107" spans="1:11" s="193" customFormat="1" ht="20.100000000000001" hidden="1" customHeight="1" x14ac:dyDescent="0.2">
      <c r="A107" s="805" t="s">
        <v>1645</v>
      </c>
      <c r="B107" s="955" t="s">
        <v>654</v>
      </c>
      <c r="C107" s="955" t="s">
        <v>1717</v>
      </c>
      <c r="D107" s="955">
        <v>45470</v>
      </c>
      <c r="E107" s="802">
        <f t="shared" si="59"/>
        <v>45472</v>
      </c>
      <c r="F107" s="802">
        <f t="shared" si="60"/>
        <v>45475</v>
      </c>
      <c r="G107" s="802">
        <f t="shared" si="56"/>
        <v>45480</v>
      </c>
      <c r="H107" s="802">
        <f t="shared" si="57"/>
        <v>45486</v>
      </c>
      <c r="I107" s="802">
        <f t="shared" si="58"/>
        <v>45491</v>
      </c>
      <c r="K107" s="758">
        <f t="shared" si="54"/>
        <v>45466</v>
      </c>
    </row>
    <row r="108" spans="1:11" s="193" customFormat="1" ht="20.100000000000001" hidden="1" customHeight="1" x14ac:dyDescent="0.2">
      <c r="A108" s="805" t="s">
        <v>654</v>
      </c>
      <c r="B108" s="955" t="s">
        <v>658</v>
      </c>
      <c r="C108" s="955" t="s">
        <v>1718</v>
      </c>
      <c r="D108" s="955">
        <v>45478</v>
      </c>
      <c r="E108" s="802">
        <f t="shared" si="59"/>
        <v>45480</v>
      </c>
      <c r="F108" s="880" t="s">
        <v>385</v>
      </c>
      <c r="G108" s="802">
        <f t="shared" si="56"/>
        <v>45488</v>
      </c>
      <c r="H108" s="802">
        <f t="shared" si="57"/>
        <v>45494</v>
      </c>
      <c r="I108" s="802">
        <f t="shared" si="58"/>
        <v>45499</v>
      </c>
      <c r="K108" s="758">
        <f t="shared" si="54"/>
        <v>45473</v>
      </c>
    </row>
    <row r="109" spans="1:11" s="193" customFormat="1" ht="20.100000000000001" hidden="1" customHeight="1" x14ac:dyDescent="0.2">
      <c r="A109" s="805" t="s">
        <v>651</v>
      </c>
      <c r="B109" s="955" t="s">
        <v>1648</v>
      </c>
      <c r="C109" s="955" t="s">
        <v>1719</v>
      </c>
      <c r="D109" s="955">
        <v>45488</v>
      </c>
      <c r="E109" s="880" t="s">
        <v>385</v>
      </c>
      <c r="F109" s="880" t="s">
        <v>385</v>
      </c>
      <c r="G109" s="802">
        <f t="shared" ref="G109:G110" si="66">D109+10</f>
        <v>45498</v>
      </c>
      <c r="H109" s="802">
        <f t="shared" ref="H109:H110" si="67">D109+16</f>
        <v>45504</v>
      </c>
      <c r="I109" s="802">
        <f t="shared" ref="I109:I110" si="68">D109+21</f>
        <v>45509</v>
      </c>
      <c r="K109" s="758">
        <f t="shared" si="54"/>
        <v>45480</v>
      </c>
    </row>
    <row r="110" spans="1:11" s="193" customFormat="1" ht="20.100000000000001" hidden="1" customHeight="1" x14ac:dyDescent="0.2">
      <c r="A110" s="805" t="s">
        <v>656</v>
      </c>
      <c r="B110" s="955" t="s">
        <v>651</v>
      </c>
      <c r="C110" s="955" t="s">
        <v>1720</v>
      </c>
      <c r="D110" s="955">
        <v>45492</v>
      </c>
      <c r="E110" s="880" t="s">
        <v>385</v>
      </c>
      <c r="F110" s="880" t="s">
        <v>385</v>
      </c>
      <c r="G110" s="802">
        <f t="shared" si="66"/>
        <v>45502</v>
      </c>
      <c r="H110" s="802">
        <f t="shared" si="67"/>
        <v>45508</v>
      </c>
      <c r="I110" s="802">
        <f t="shared" si="68"/>
        <v>45513</v>
      </c>
      <c r="K110" s="758">
        <f t="shared" si="54"/>
        <v>45487</v>
      </c>
    </row>
    <row r="111" spans="1:11" s="193" customFormat="1" ht="20.100000000000001" hidden="1" customHeight="1" x14ac:dyDescent="0.2">
      <c r="A111" s="805"/>
      <c r="B111" s="955" t="s">
        <v>649</v>
      </c>
      <c r="C111" s="955" t="s">
        <v>1721</v>
      </c>
      <c r="D111" s="955">
        <v>45493</v>
      </c>
      <c r="E111" s="802">
        <f t="shared" ref="E111" si="69">D111+2</f>
        <v>45495</v>
      </c>
      <c r="F111" s="802">
        <f t="shared" ref="F111" si="70">D111+5</f>
        <v>45498</v>
      </c>
      <c r="G111" s="802">
        <f t="shared" ref="G111" si="71">D111+10</f>
        <v>45503</v>
      </c>
      <c r="H111" s="802">
        <f t="shared" ref="H111" si="72">D111+16</f>
        <v>45509</v>
      </c>
      <c r="I111" s="802">
        <f t="shared" ref="I111" si="73">D111+21</f>
        <v>45514</v>
      </c>
      <c r="K111" s="758">
        <f t="shared" si="54"/>
        <v>45494</v>
      </c>
    </row>
    <row r="112" spans="1:11" s="193" customFormat="1" ht="20.100000000000001" hidden="1" customHeight="1" x14ac:dyDescent="0.2">
      <c r="A112" s="805" t="s">
        <v>649</v>
      </c>
      <c r="B112" s="955" t="s">
        <v>656</v>
      </c>
      <c r="C112" s="955" t="s">
        <v>1722</v>
      </c>
      <c r="D112" s="955">
        <v>45502</v>
      </c>
      <c r="E112" s="802">
        <f t="shared" ref="E112:E113" si="74">D112+2</f>
        <v>45504</v>
      </c>
      <c r="F112" s="880" t="s">
        <v>385</v>
      </c>
      <c r="G112" s="802">
        <f t="shared" ref="G112:G113" si="75">D112+10</f>
        <v>45512</v>
      </c>
      <c r="H112" s="802">
        <f t="shared" ref="H112:H113" si="76">D112+16</f>
        <v>45518</v>
      </c>
      <c r="I112" s="802">
        <f t="shared" ref="I112:I113" si="77">D112+21</f>
        <v>45523</v>
      </c>
      <c r="K112" s="758">
        <f t="shared" si="54"/>
        <v>45501</v>
      </c>
    </row>
    <row r="113" spans="1:11" s="193" customFormat="1" ht="20.100000000000001" hidden="1" customHeight="1" x14ac:dyDescent="0.2">
      <c r="A113" s="805"/>
      <c r="B113" s="955" t="s">
        <v>661</v>
      </c>
      <c r="C113" s="955" t="s">
        <v>1723</v>
      </c>
      <c r="D113" s="955">
        <v>45515</v>
      </c>
      <c r="E113" s="802">
        <f t="shared" si="74"/>
        <v>45517</v>
      </c>
      <c r="F113" s="880" t="s">
        <v>385</v>
      </c>
      <c r="G113" s="802">
        <f t="shared" si="75"/>
        <v>45525</v>
      </c>
      <c r="H113" s="802">
        <f t="shared" si="76"/>
        <v>45531</v>
      </c>
      <c r="I113" s="802">
        <f t="shared" si="77"/>
        <v>45536</v>
      </c>
      <c r="K113" s="758">
        <f t="shared" si="54"/>
        <v>45508</v>
      </c>
    </row>
    <row r="114" spans="1:11" s="193" customFormat="1" ht="20.100000000000001" hidden="1" customHeight="1" x14ac:dyDescent="0.2">
      <c r="A114" s="805"/>
      <c r="B114" s="955" t="s">
        <v>654</v>
      </c>
      <c r="C114" s="955" t="s">
        <v>1724</v>
      </c>
      <c r="D114" s="955">
        <v>45519</v>
      </c>
      <c r="E114" s="802">
        <f t="shared" ref="E114" si="78">D114+2</f>
        <v>45521</v>
      </c>
      <c r="F114" s="880" t="s">
        <v>385</v>
      </c>
      <c r="G114" s="802">
        <f t="shared" ref="G114" si="79">D114+10</f>
        <v>45529</v>
      </c>
      <c r="H114" s="802">
        <f t="shared" ref="H114" si="80">D114+16</f>
        <v>45535</v>
      </c>
      <c r="I114" s="802">
        <f t="shared" ref="I114" si="81">D114+21</f>
        <v>45540</v>
      </c>
      <c r="K114" s="758">
        <f t="shared" si="54"/>
        <v>45515</v>
      </c>
    </row>
    <row r="115" spans="1:11" s="193" customFormat="1" ht="20.100000000000001" hidden="1" customHeight="1" x14ac:dyDescent="0.2">
      <c r="A115" s="805"/>
      <c r="B115" s="955" t="s">
        <v>658</v>
      </c>
      <c r="C115" s="955" t="s">
        <v>1725</v>
      </c>
      <c r="D115" s="955">
        <v>45533</v>
      </c>
      <c r="E115" s="802">
        <f t="shared" ref="E115:E116" si="82">D115+2</f>
        <v>45535</v>
      </c>
      <c r="F115" s="880" t="s">
        <v>385</v>
      </c>
      <c r="G115" s="802">
        <f t="shared" ref="G115:G116" si="83">D115+10</f>
        <v>45543</v>
      </c>
      <c r="H115" s="802">
        <f t="shared" ref="H115:H116" si="84">D115+16</f>
        <v>45549</v>
      </c>
      <c r="I115" s="880" t="s">
        <v>385</v>
      </c>
      <c r="K115" s="758">
        <f t="shared" si="54"/>
        <v>45522</v>
      </c>
    </row>
    <row r="116" spans="1:11" s="193" customFormat="1" ht="20.100000000000001" hidden="1" customHeight="1" x14ac:dyDescent="0.2">
      <c r="A116" s="805"/>
      <c r="B116" s="955" t="s">
        <v>1648</v>
      </c>
      <c r="C116" s="955" t="s">
        <v>1726</v>
      </c>
      <c r="D116" s="955">
        <v>45538</v>
      </c>
      <c r="E116" s="802">
        <f t="shared" si="82"/>
        <v>45540</v>
      </c>
      <c r="F116" s="880" t="s">
        <v>385</v>
      </c>
      <c r="G116" s="802">
        <f t="shared" si="83"/>
        <v>45548</v>
      </c>
      <c r="H116" s="802">
        <f t="shared" si="84"/>
        <v>45554</v>
      </c>
      <c r="I116" s="802">
        <f t="shared" ref="I116" si="85">D116+21</f>
        <v>45559</v>
      </c>
      <c r="K116" s="758">
        <f t="shared" si="54"/>
        <v>45529</v>
      </c>
    </row>
    <row r="117" spans="1:11" s="193" customFormat="1" ht="20.100000000000001" hidden="1" customHeight="1" x14ac:dyDescent="0.2">
      <c r="A117" s="805"/>
      <c r="B117" s="955" t="s">
        <v>651</v>
      </c>
      <c r="C117" s="955" t="s">
        <v>1727</v>
      </c>
      <c r="D117" s="955">
        <v>45539</v>
      </c>
      <c r="E117" s="802">
        <f t="shared" ref="E117" si="86">D117+2</f>
        <v>45541</v>
      </c>
      <c r="F117" s="880" t="s">
        <v>385</v>
      </c>
      <c r="G117" s="802">
        <f t="shared" ref="G117" si="87">D117+10</f>
        <v>45549</v>
      </c>
      <c r="H117" s="802">
        <f t="shared" ref="H117" si="88">D117+16</f>
        <v>45555</v>
      </c>
      <c r="I117" s="802">
        <f t="shared" ref="I117" si="89">D117+21</f>
        <v>45560</v>
      </c>
      <c r="K117" s="758">
        <f t="shared" si="54"/>
        <v>45536</v>
      </c>
    </row>
    <row r="118" spans="1:11" s="193" customFormat="1" ht="20.100000000000001" hidden="1" customHeight="1" x14ac:dyDescent="0.2">
      <c r="A118" s="805"/>
      <c r="B118" s="955" t="s">
        <v>649</v>
      </c>
      <c r="C118" s="955" t="s">
        <v>1728</v>
      </c>
      <c r="D118" s="955">
        <v>45547</v>
      </c>
      <c r="E118" s="802">
        <f t="shared" ref="E118:E123" si="90">D118+2</f>
        <v>45549</v>
      </c>
      <c r="F118" s="880" t="s">
        <v>385</v>
      </c>
      <c r="G118" s="802">
        <f t="shared" ref="G118:G123" si="91">D118+10</f>
        <v>45557</v>
      </c>
      <c r="H118" s="802">
        <f t="shared" ref="H118:H123" si="92">D118+16</f>
        <v>45563</v>
      </c>
      <c r="I118" s="802">
        <f t="shared" ref="I118:I121" si="93">D118+21</f>
        <v>45568</v>
      </c>
      <c r="K118" s="758">
        <f t="shared" si="54"/>
        <v>45543</v>
      </c>
    </row>
    <row r="119" spans="1:11" s="193" customFormat="1" ht="20.100000000000001" hidden="1" customHeight="1" x14ac:dyDescent="0.2">
      <c r="A119" s="805"/>
      <c r="B119" s="955" t="s">
        <v>656</v>
      </c>
      <c r="C119" s="955" t="s">
        <v>1729</v>
      </c>
      <c r="D119" s="955">
        <v>45549</v>
      </c>
      <c r="E119" s="802">
        <f t="shared" si="90"/>
        <v>45551</v>
      </c>
      <c r="F119" s="880" t="s">
        <v>385</v>
      </c>
      <c r="G119" s="802">
        <f t="shared" si="91"/>
        <v>45559</v>
      </c>
      <c r="H119" s="802">
        <f t="shared" si="92"/>
        <v>45565</v>
      </c>
      <c r="I119" s="802">
        <f t="shared" si="93"/>
        <v>45570</v>
      </c>
      <c r="K119" s="758">
        <f t="shared" si="54"/>
        <v>45550</v>
      </c>
    </row>
    <row r="120" spans="1:11" s="193" customFormat="1" ht="20.100000000000001" hidden="1" customHeight="1" x14ac:dyDescent="0.2">
      <c r="A120" s="805"/>
      <c r="B120" s="955" t="s">
        <v>661</v>
      </c>
      <c r="C120" s="955" t="s">
        <v>1730</v>
      </c>
      <c r="D120" s="955">
        <v>45567</v>
      </c>
      <c r="E120" s="880" t="s">
        <v>385</v>
      </c>
      <c r="F120" s="880" t="s">
        <v>385</v>
      </c>
      <c r="G120" s="802">
        <f t="shared" si="91"/>
        <v>45577</v>
      </c>
      <c r="H120" s="880" t="s">
        <v>385</v>
      </c>
      <c r="I120" s="802">
        <f t="shared" si="93"/>
        <v>45588</v>
      </c>
      <c r="K120" s="758">
        <f t="shared" si="54"/>
        <v>45557</v>
      </c>
    </row>
    <row r="121" spans="1:11" s="193" customFormat="1" ht="20.100000000000001" hidden="1" customHeight="1" x14ac:dyDescent="0.2">
      <c r="A121" s="805"/>
      <c r="B121" s="955" t="s">
        <v>654</v>
      </c>
      <c r="C121" s="955" t="s">
        <v>1731</v>
      </c>
      <c r="D121" s="955">
        <v>45570</v>
      </c>
      <c r="E121" s="802">
        <f t="shared" si="90"/>
        <v>45572</v>
      </c>
      <c r="F121" s="880" t="s">
        <v>385</v>
      </c>
      <c r="G121" s="802">
        <f t="shared" si="91"/>
        <v>45580</v>
      </c>
      <c r="H121" s="802">
        <f t="shared" si="92"/>
        <v>45586</v>
      </c>
      <c r="I121" s="802">
        <f t="shared" si="93"/>
        <v>45591</v>
      </c>
      <c r="K121" s="758">
        <f t="shared" si="54"/>
        <v>45564</v>
      </c>
    </row>
    <row r="122" spans="1:11" s="193" customFormat="1" ht="20.100000000000001" hidden="1" customHeight="1" x14ac:dyDescent="0.2">
      <c r="A122" s="805" t="s">
        <v>1732</v>
      </c>
      <c r="B122" s="1026" t="s">
        <v>409</v>
      </c>
      <c r="C122" s="955" t="s">
        <v>1733</v>
      </c>
      <c r="D122" s="800"/>
      <c r="E122" s="853"/>
      <c r="F122" s="984"/>
      <c r="G122" s="853"/>
      <c r="H122" s="853"/>
      <c r="I122" s="853"/>
      <c r="K122" s="758">
        <f t="shared" si="54"/>
        <v>45571</v>
      </c>
    </row>
    <row r="123" spans="1:11" s="193" customFormat="1" ht="20.100000000000001" hidden="1" customHeight="1" x14ac:dyDescent="0.2">
      <c r="A123" s="805" t="s">
        <v>1672</v>
      </c>
      <c r="B123" s="955" t="s">
        <v>1416</v>
      </c>
      <c r="C123" s="955" t="s">
        <v>1734</v>
      </c>
      <c r="D123" s="955">
        <v>45583</v>
      </c>
      <c r="E123" s="802">
        <f t="shared" si="90"/>
        <v>45585</v>
      </c>
      <c r="F123" s="880" t="s">
        <v>385</v>
      </c>
      <c r="G123" s="802">
        <f t="shared" si="91"/>
        <v>45593</v>
      </c>
      <c r="H123" s="802">
        <f t="shared" si="92"/>
        <v>45599</v>
      </c>
      <c r="I123" s="802">
        <f t="shared" ref="I123:I125" si="94">D123+21</f>
        <v>45604</v>
      </c>
      <c r="K123" s="758">
        <f t="shared" si="54"/>
        <v>45578</v>
      </c>
    </row>
    <row r="124" spans="1:11" s="193" customFormat="1" ht="20.100000000000001" hidden="1" customHeight="1" x14ac:dyDescent="0.2">
      <c r="A124" s="805" t="s">
        <v>1735</v>
      </c>
      <c r="B124" s="955" t="s">
        <v>1674</v>
      </c>
      <c r="C124" s="955" t="s">
        <v>1736</v>
      </c>
      <c r="D124" s="880" t="s">
        <v>385</v>
      </c>
      <c r="E124" s="984"/>
      <c r="F124" s="984"/>
      <c r="G124" s="853"/>
      <c r="H124" s="853"/>
      <c r="I124" s="853"/>
      <c r="K124" s="758">
        <f t="shared" si="54"/>
        <v>45585</v>
      </c>
    </row>
    <row r="125" spans="1:11" s="193" customFormat="1" ht="20.100000000000001" hidden="1" customHeight="1" x14ac:dyDescent="0.2">
      <c r="A125" s="805" t="s">
        <v>649</v>
      </c>
      <c r="B125" s="955" t="s">
        <v>651</v>
      </c>
      <c r="C125" s="955" t="s">
        <v>1737</v>
      </c>
      <c r="D125" s="955">
        <v>45594</v>
      </c>
      <c r="E125" s="802">
        <f t="shared" ref="E125" si="95">D125+2</f>
        <v>45596</v>
      </c>
      <c r="F125" s="880" t="s">
        <v>385</v>
      </c>
      <c r="G125" s="802">
        <f t="shared" ref="G125" si="96">D125+10</f>
        <v>45604</v>
      </c>
      <c r="H125" s="802">
        <f t="shared" ref="H125" si="97">D125+16</f>
        <v>45610</v>
      </c>
      <c r="I125" s="802">
        <f t="shared" si="94"/>
        <v>45615</v>
      </c>
      <c r="K125" s="758">
        <f t="shared" si="54"/>
        <v>45592</v>
      </c>
    </row>
    <row r="126" spans="1:11" s="193" customFormat="1" ht="20.100000000000001" hidden="1" customHeight="1" x14ac:dyDescent="0.2">
      <c r="A126" s="805" t="s">
        <v>656</v>
      </c>
      <c r="B126" s="955" t="s">
        <v>649</v>
      </c>
      <c r="C126" s="955" t="s">
        <v>1738</v>
      </c>
      <c r="D126" s="955">
        <v>45598</v>
      </c>
      <c r="E126" s="802">
        <f t="shared" ref="E126:E130" si="98">D126+2</f>
        <v>45600</v>
      </c>
      <c r="F126" s="880" t="s">
        <v>385</v>
      </c>
      <c r="G126" s="802">
        <f t="shared" ref="G126:G129" si="99">D126+10</f>
        <v>45608</v>
      </c>
      <c r="H126" s="802">
        <f t="shared" ref="H126:H129" si="100">D126+16</f>
        <v>45614</v>
      </c>
      <c r="I126" s="802">
        <f t="shared" ref="I126:I129" si="101">D126+21</f>
        <v>45619</v>
      </c>
      <c r="K126" s="758">
        <f t="shared" si="54"/>
        <v>45599</v>
      </c>
    </row>
    <row r="127" spans="1:11" s="193" customFormat="1" ht="20.100000000000001" hidden="1" customHeight="1" x14ac:dyDescent="0.2">
      <c r="A127" s="805"/>
      <c r="B127" s="955" t="s">
        <v>661</v>
      </c>
      <c r="C127" s="955" t="s">
        <v>1739</v>
      </c>
      <c r="D127" s="955">
        <v>45605</v>
      </c>
      <c r="E127" s="802">
        <f t="shared" si="98"/>
        <v>45607</v>
      </c>
      <c r="F127" s="880" t="s">
        <v>385</v>
      </c>
      <c r="G127" s="802">
        <f t="shared" si="99"/>
        <v>45615</v>
      </c>
      <c r="H127" s="802">
        <f t="shared" si="100"/>
        <v>45621</v>
      </c>
      <c r="I127" s="802">
        <f t="shared" si="101"/>
        <v>45626</v>
      </c>
      <c r="K127" s="758">
        <f t="shared" si="54"/>
        <v>45606</v>
      </c>
    </row>
    <row r="128" spans="1:11" s="193" customFormat="1" ht="20.100000000000001" hidden="1" customHeight="1" x14ac:dyDescent="0.2">
      <c r="A128" s="805"/>
      <c r="B128" s="955" t="s">
        <v>654</v>
      </c>
      <c r="C128" s="955" t="s">
        <v>1740</v>
      </c>
      <c r="D128" s="955">
        <v>45616</v>
      </c>
      <c r="E128" s="802">
        <f t="shared" si="98"/>
        <v>45618</v>
      </c>
      <c r="F128" s="880" t="s">
        <v>385</v>
      </c>
      <c r="G128" s="802">
        <f t="shared" si="99"/>
        <v>45626</v>
      </c>
      <c r="H128" s="802">
        <f t="shared" si="100"/>
        <v>45632</v>
      </c>
      <c r="I128" s="802">
        <f t="shared" si="101"/>
        <v>45637</v>
      </c>
      <c r="K128" s="758">
        <f t="shared" si="54"/>
        <v>45613</v>
      </c>
    </row>
    <row r="129" spans="1:12" s="193" customFormat="1" ht="20.100000000000001" hidden="1" customHeight="1" x14ac:dyDescent="0.2">
      <c r="A129" s="805" t="s">
        <v>1648</v>
      </c>
      <c r="B129" s="955" t="s">
        <v>1670</v>
      </c>
      <c r="C129" s="955" t="s">
        <v>1741</v>
      </c>
      <c r="D129" s="955">
        <v>45623</v>
      </c>
      <c r="E129" s="802">
        <f t="shared" si="98"/>
        <v>45625</v>
      </c>
      <c r="F129" s="880" t="s">
        <v>385</v>
      </c>
      <c r="G129" s="802">
        <f t="shared" si="99"/>
        <v>45633</v>
      </c>
      <c r="H129" s="802">
        <f t="shared" si="100"/>
        <v>45639</v>
      </c>
      <c r="I129" s="802">
        <f t="shared" si="101"/>
        <v>45644</v>
      </c>
      <c r="K129" s="758">
        <f t="shared" si="54"/>
        <v>45620</v>
      </c>
    </row>
    <row r="130" spans="1:12" s="193" customFormat="1" ht="20.100000000000001" hidden="1" customHeight="1" x14ac:dyDescent="0.2">
      <c r="A130" s="805" t="s">
        <v>1672</v>
      </c>
      <c r="B130" s="955" t="s">
        <v>1416</v>
      </c>
      <c r="C130" s="955" t="s">
        <v>1742</v>
      </c>
      <c r="D130" s="955">
        <v>45632</v>
      </c>
      <c r="E130" s="802">
        <f t="shared" si="98"/>
        <v>45634</v>
      </c>
      <c r="F130" s="880" t="s">
        <v>385</v>
      </c>
      <c r="G130" s="802">
        <v>45639</v>
      </c>
      <c r="H130" s="802">
        <v>45645</v>
      </c>
      <c r="I130" s="880" t="s">
        <v>385</v>
      </c>
      <c r="K130" s="758">
        <f t="shared" si="54"/>
        <v>45627</v>
      </c>
    </row>
    <row r="131" spans="1:12" s="193" customFormat="1" ht="20.100000000000001" hidden="1" customHeight="1" x14ac:dyDescent="0.2">
      <c r="A131" s="805"/>
      <c r="B131" s="955" t="s">
        <v>1674</v>
      </c>
      <c r="C131" s="955" t="s">
        <v>1743</v>
      </c>
      <c r="D131" s="955">
        <v>45639</v>
      </c>
      <c r="E131" s="802">
        <f t="shared" ref="E131:E136" si="102">D131+2</f>
        <v>45641</v>
      </c>
      <c r="F131" s="880" t="s">
        <v>385</v>
      </c>
      <c r="G131" s="802">
        <f t="shared" ref="G131:G136" si="103">D131+10</f>
        <v>45649</v>
      </c>
      <c r="H131" s="802">
        <f t="shared" ref="H131:H136" si="104">D131+16</f>
        <v>45655</v>
      </c>
      <c r="I131" s="802">
        <f t="shared" ref="I131:I136" si="105">D131+21</f>
        <v>45660</v>
      </c>
      <c r="K131" s="758">
        <f t="shared" si="54"/>
        <v>45634</v>
      </c>
    </row>
    <row r="132" spans="1:12" s="193" customFormat="1" ht="20.100000000000001" hidden="1" customHeight="1" x14ac:dyDescent="0.2">
      <c r="A132" s="805" t="s">
        <v>1676</v>
      </c>
      <c r="B132" s="955" t="s">
        <v>1620</v>
      </c>
      <c r="C132" s="955" t="s">
        <v>1744</v>
      </c>
      <c r="D132" s="955">
        <v>45648</v>
      </c>
      <c r="E132" s="802">
        <f t="shared" si="102"/>
        <v>45650</v>
      </c>
      <c r="F132" s="880" t="s">
        <v>385</v>
      </c>
      <c r="G132" s="802">
        <f t="shared" si="103"/>
        <v>45658</v>
      </c>
      <c r="H132" s="802">
        <f t="shared" si="104"/>
        <v>45664</v>
      </c>
      <c r="I132" s="802">
        <f t="shared" si="105"/>
        <v>45669</v>
      </c>
      <c r="K132" s="758">
        <f t="shared" si="54"/>
        <v>45641</v>
      </c>
    </row>
    <row r="133" spans="1:12" s="193" customFormat="1" ht="20.100000000000001" hidden="1" customHeight="1" x14ac:dyDescent="0.2">
      <c r="A133" s="805" t="s">
        <v>649</v>
      </c>
      <c r="B133" s="955" t="s">
        <v>1651</v>
      </c>
      <c r="C133" s="955" t="s">
        <v>1745</v>
      </c>
      <c r="D133" s="955">
        <v>45653</v>
      </c>
      <c r="E133" s="802">
        <f t="shared" si="102"/>
        <v>45655</v>
      </c>
      <c r="F133" s="880" t="s">
        <v>385</v>
      </c>
      <c r="G133" s="802">
        <f t="shared" si="103"/>
        <v>45663</v>
      </c>
      <c r="H133" s="802">
        <f t="shared" si="104"/>
        <v>45669</v>
      </c>
      <c r="I133" s="802">
        <f t="shared" si="105"/>
        <v>45674</v>
      </c>
      <c r="K133" s="758">
        <f t="shared" si="54"/>
        <v>45648</v>
      </c>
    </row>
    <row r="134" spans="1:12" s="193" customFormat="1" ht="20.100000000000001" hidden="1" customHeight="1" x14ac:dyDescent="0.2">
      <c r="A134" s="805"/>
      <c r="B134" s="955" t="s">
        <v>661</v>
      </c>
      <c r="C134" s="955" t="s">
        <v>1746</v>
      </c>
      <c r="D134" s="955">
        <v>45654</v>
      </c>
      <c r="E134" s="802">
        <f t="shared" si="102"/>
        <v>45656</v>
      </c>
      <c r="F134" s="880" t="s">
        <v>385</v>
      </c>
      <c r="G134" s="802">
        <f t="shared" si="103"/>
        <v>45664</v>
      </c>
      <c r="H134" s="802">
        <f t="shared" si="104"/>
        <v>45670</v>
      </c>
      <c r="I134" s="802">
        <f t="shared" si="105"/>
        <v>45675</v>
      </c>
      <c r="K134" s="758">
        <f t="shared" si="54"/>
        <v>45655</v>
      </c>
    </row>
    <row r="135" spans="1:12" s="193" customFormat="1" ht="20.100000000000001" hidden="1" customHeight="1" x14ac:dyDescent="0.2">
      <c r="A135" s="805"/>
      <c r="B135" s="955" t="s">
        <v>654</v>
      </c>
      <c r="C135" s="955" t="s">
        <v>1747</v>
      </c>
      <c r="D135" s="955">
        <v>45661</v>
      </c>
      <c r="E135" s="802">
        <f t="shared" si="102"/>
        <v>45663</v>
      </c>
      <c r="F135" s="880" t="s">
        <v>385</v>
      </c>
      <c r="G135" s="802">
        <f t="shared" si="103"/>
        <v>45671</v>
      </c>
      <c r="H135" s="802">
        <f t="shared" si="104"/>
        <v>45677</v>
      </c>
      <c r="I135" s="802">
        <f t="shared" si="105"/>
        <v>45682</v>
      </c>
      <c r="K135" s="758">
        <f t="shared" si="54"/>
        <v>45662</v>
      </c>
    </row>
    <row r="136" spans="1:12" s="193" customFormat="1" ht="20.100000000000001" hidden="1" customHeight="1" x14ac:dyDescent="0.2">
      <c r="A136" s="805"/>
      <c r="B136" s="955" t="s">
        <v>1670</v>
      </c>
      <c r="C136" s="955" t="s">
        <v>1748</v>
      </c>
      <c r="D136" s="955">
        <v>45669</v>
      </c>
      <c r="E136" s="802">
        <f t="shared" si="102"/>
        <v>45671</v>
      </c>
      <c r="F136" s="880" t="s">
        <v>385</v>
      </c>
      <c r="G136" s="802">
        <f t="shared" si="103"/>
        <v>45679</v>
      </c>
      <c r="H136" s="802">
        <f t="shared" si="104"/>
        <v>45685</v>
      </c>
      <c r="I136" s="802">
        <f t="shared" si="105"/>
        <v>45690</v>
      </c>
      <c r="K136" s="758">
        <f t="shared" si="54"/>
        <v>45669</v>
      </c>
    </row>
    <row r="137" spans="1:12" s="193" customFormat="1" ht="20.100000000000001" hidden="1" customHeight="1" x14ac:dyDescent="0.2">
      <c r="A137" s="805" t="s">
        <v>1416</v>
      </c>
      <c r="B137" s="955" t="s">
        <v>1682</v>
      </c>
      <c r="C137" s="955" t="s">
        <v>1749</v>
      </c>
      <c r="D137" s="880" t="s">
        <v>385</v>
      </c>
      <c r="E137" s="880" t="s">
        <v>385</v>
      </c>
      <c r="F137" s="880" t="s">
        <v>385</v>
      </c>
      <c r="G137" s="802">
        <v>45685</v>
      </c>
      <c r="H137" s="802">
        <v>45691</v>
      </c>
      <c r="I137" s="802">
        <v>45696</v>
      </c>
      <c r="K137" s="758">
        <f t="shared" si="54"/>
        <v>45676</v>
      </c>
    </row>
    <row r="138" spans="1:12" s="193" customFormat="1" ht="20.100000000000001" hidden="1" customHeight="1" x14ac:dyDescent="0.2">
      <c r="A138" s="805"/>
      <c r="B138" s="955" t="s">
        <v>1674</v>
      </c>
      <c r="C138" s="955" t="s">
        <v>1750</v>
      </c>
      <c r="D138" s="955">
        <v>45688</v>
      </c>
      <c r="E138" s="802">
        <f t="shared" ref="E138:E139" si="106">D138+2</f>
        <v>45690</v>
      </c>
      <c r="F138" s="880" t="s">
        <v>385</v>
      </c>
      <c r="G138" s="802">
        <f t="shared" ref="G138:G141" si="107">D138+10</f>
        <v>45698</v>
      </c>
      <c r="H138" s="802">
        <f t="shared" ref="H138:H141" si="108">D138+16</f>
        <v>45704</v>
      </c>
      <c r="I138" s="802">
        <f t="shared" ref="I138:I141" si="109">D138+21</f>
        <v>45709</v>
      </c>
      <c r="K138" s="758">
        <f t="shared" si="54"/>
        <v>45683</v>
      </c>
    </row>
    <row r="139" spans="1:12" s="193" customFormat="1" ht="20.100000000000001" hidden="1" customHeight="1" x14ac:dyDescent="0.2">
      <c r="A139" s="805"/>
      <c r="B139" s="955" t="s">
        <v>1620</v>
      </c>
      <c r="C139" s="955" t="s">
        <v>1751</v>
      </c>
      <c r="D139" s="955">
        <v>45695</v>
      </c>
      <c r="E139" s="802">
        <f t="shared" si="106"/>
        <v>45697</v>
      </c>
      <c r="F139" s="880" t="s">
        <v>385</v>
      </c>
      <c r="G139" s="802">
        <f t="shared" si="107"/>
        <v>45705</v>
      </c>
      <c r="H139" s="802">
        <f t="shared" si="108"/>
        <v>45711</v>
      </c>
      <c r="I139" s="802">
        <f t="shared" si="109"/>
        <v>45716</v>
      </c>
      <c r="K139" s="758">
        <f t="shared" si="54"/>
        <v>45690</v>
      </c>
    </row>
    <row r="140" spans="1:12" s="193" customFormat="1" ht="20.100000000000001" hidden="1" customHeight="1" x14ac:dyDescent="0.2">
      <c r="A140" s="805"/>
      <c r="B140" s="955" t="s">
        <v>1651</v>
      </c>
      <c r="C140" s="955" t="s">
        <v>1752</v>
      </c>
      <c r="D140" s="955">
        <v>45706</v>
      </c>
      <c r="E140" s="880" t="s">
        <v>385</v>
      </c>
      <c r="F140" s="880" t="s">
        <v>385</v>
      </c>
      <c r="G140" s="802">
        <f t="shared" si="107"/>
        <v>45716</v>
      </c>
      <c r="H140" s="802">
        <f t="shared" si="108"/>
        <v>45722</v>
      </c>
      <c r="I140" s="802">
        <f t="shared" si="109"/>
        <v>45727</v>
      </c>
      <c r="K140" s="758">
        <f t="shared" si="54"/>
        <v>45697</v>
      </c>
    </row>
    <row r="141" spans="1:12" s="193" customFormat="1" ht="20.100000000000001" hidden="1" customHeight="1" x14ac:dyDescent="0.2">
      <c r="A141" s="805"/>
      <c r="B141" s="955" t="s">
        <v>661</v>
      </c>
      <c r="C141" s="955" t="s">
        <v>1753</v>
      </c>
      <c r="D141" s="955">
        <v>45714</v>
      </c>
      <c r="E141" s="880" t="s">
        <v>385</v>
      </c>
      <c r="F141" s="880" t="s">
        <v>385</v>
      </c>
      <c r="G141" s="802">
        <f t="shared" si="107"/>
        <v>45724</v>
      </c>
      <c r="H141" s="802">
        <f t="shared" si="108"/>
        <v>45730</v>
      </c>
      <c r="I141" s="802">
        <f t="shared" si="109"/>
        <v>45735</v>
      </c>
      <c r="K141" s="758">
        <f t="shared" si="54"/>
        <v>45704</v>
      </c>
    </row>
    <row r="142" spans="1:12" s="193" customFormat="1" ht="20.100000000000001" hidden="1" customHeight="1" x14ac:dyDescent="0.2">
      <c r="A142" s="805" t="s">
        <v>654</v>
      </c>
      <c r="B142" s="1026" t="s">
        <v>409</v>
      </c>
      <c r="C142" s="955" t="s">
        <v>1754</v>
      </c>
      <c r="D142" s="800"/>
      <c r="E142" s="853"/>
      <c r="F142" s="984"/>
      <c r="G142" s="853"/>
      <c r="H142" s="853"/>
      <c r="I142" s="853"/>
      <c r="K142" s="758">
        <f t="shared" si="54"/>
        <v>45711</v>
      </c>
    </row>
    <row r="143" spans="1:12" s="193" customFormat="1" ht="20.100000000000001" hidden="1" customHeight="1" x14ac:dyDescent="0.2">
      <c r="A143" s="805" t="s">
        <v>1755</v>
      </c>
      <c r="B143" s="955" t="s">
        <v>654</v>
      </c>
      <c r="C143" s="955" t="s">
        <v>1756</v>
      </c>
      <c r="D143" s="955">
        <v>45720</v>
      </c>
      <c r="E143" s="880" t="s">
        <v>385</v>
      </c>
      <c r="F143" s="880" t="s">
        <v>385</v>
      </c>
      <c r="G143" s="758">
        <f>D143+10</f>
        <v>45730</v>
      </c>
      <c r="H143" s="758">
        <f>D143+16</f>
        <v>45736</v>
      </c>
      <c r="I143" s="758">
        <f>D143+21</f>
        <v>45741</v>
      </c>
      <c r="J143" s="331"/>
      <c r="K143" s="758">
        <f>K142+7</f>
        <v>45718</v>
      </c>
      <c r="L143" s="331"/>
    </row>
    <row r="144" spans="1:12" ht="18" hidden="1" customHeight="1" x14ac:dyDescent="0.2">
      <c r="B144" s="147" t="s">
        <v>516</v>
      </c>
    </row>
    <row r="145" spans="1:12" s="193" customFormat="1" ht="20.100000000000001" customHeight="1" x14ac:dyDescent="0.2">
      <c r="A145" s="805"/>
      <c r="B145" s="764"/>
      <c r="C145" s="764"/>
      <c r="D145" s="764"/>
      <c r="E145" s="764"/>
      <c r="F145" s="1092"/>
      <c r="G145" s="764"/>
      <c r="H145" s="764"/>
      <c r="I145" s="764"/>
      <c r="J145" s="331"/>
      <c r="K145" s="764"/>
      <c r="L145" s="331"/>
    </row>
    <row r="146" spans="1:12" s="193" customFormat="1" ht="33" customHeight="1" x14ac:dyDescent="0.2">
      <c r="A146" s="805"/>
      <c r="B146" s="1134" t="s">
        <v>121</v>
      </c>
      <c r="C146" s="1135"/>
      <c r="D146" s="1136" t="s">
        <v>349</v>
      </c>
      <c r="E146" s="941" t="s">
        <v>204</v>
      </c>
      <c r="F146" s="941" t="s">
        <v>170</v>
      </c>
      <c r="G146" s="941" t="s">
        <v>282</v>
      </c>
      <c r="H146" s="769"/>
      <c r="I146" s="881"/>
    </row>
    <row r="147" spans="1:12" s="193" customFormat="1" ht="20.100000000000001" customHeight="1" x14ac:dyDescent="0.2">
      <c r="A147" s="805"/>
      <c r="B147" s="944" t="s">
        <v>351</v>
      </c>
      <c r="C147" s="944" t="s">
        <v>352</v>
      </c>
      <c r="D147" s="1137"/>
      <c r="E147" s="977" t="s">
        <v>160</v>
      </c>
      <c r="F147" s="977" t="s">
        <v>176</v>
      </c>
      <c r="G147" s="977" t="s">
        <v>285</v>
      </c>
      <c r="H147" s="769"/>
      <c r="I147" s="1047" t="s">
        <v>353</v>
      </c>
    </row>
    <row r="148" spans="1:12" s="193" customFormat="1" ht="20.100000000000001" hidden="1" customHeight="1" x14ac:dyDescent="0.2">
      <c r="A148" s="805" t="s">
        <v>668</v>
      </c>
      <c r="B148" s="978" t="s">
        <v>647</v>
      </c>
      <c r="C148" s="955" t="s">
        <v>678</v>
      </c>
      <c r="D148" s="955">
        <v>45394</v>
      </c>
      <c r="E148" s="802">
        <f t="shared" ref="E148:E172" si="110">D148+10</f>
        <v>45404</v>
      </c>
      <c r="F148" s="802">
        <f t="shared" ref="F148:F170" si="111">D148+16</f>
        <v>45410</v>
      </c>
      <c r="G148" s="802">
        <f t="shared" ref="G148:G154" si="112">D148+21</f>
        <v>45415</v>
      </c>
      <c r="I148" s="758" t="e">
        <f>#REF!+7</f>
        <v>#REF!</v>
      </c>
    </row>
    <row r="149" spans="1:12" s="193" customFormat="1" ht="20.100000000000001" hidden="1" customHeight="1" x14ac:dyDescent="0.2">
      <c r="A149" s="805" t="s">
        <v>658</v>
      </c>
      <c r="B149" s="1027" t="s">
        <v>385</v>
      </c>
      <c r="C149" s="955" t="s">
        <v>679</v>
      </c>
      <c r="D149" s="800">
        <v>45406</v>
      </c>
      <c r="E149" s="853">
        <f t="shared" si="110"/>
        <v>45416</v>
      </c>
      <c r="F149" s="853">
        <f t="shared" si="111"/>
        <v>45422</v>
      </c>
      <c r="G149" s="853">
        <f t="shared" si="112"/>
        <v>45427</v>
      </c>
      <c r="I149" s="758">
        <v>45403</v>
      </c>
    </row>
    <row r="150" spans="1:12" s="193" customFormat="1" ht="20.100000000000001" hidden="1" customHeight="1" x14ac:dyDescent="0.2">
      <c r="A150" s="805" t="s">
        <v>661</v>
      </c>
      <c r="B150" s="978" t="s">
        <v>658</v>
      </c>
      <c r="C150" s="955" t="s">
        <v>680</v>
      </c>
      <c r="D150" s="955">
        <v>45419</v>
      </c>
      <c r="E150" s="802">
        <f t="shared" si="110"/>
        <v>45429</v>
      </c>
      <c r="F150" s="802">
        <f t="shared" si="111"/>
        <v>45435</v>
      </c>
      <c r="G150" s="802">
        <f t="shared" si="112"/>
        <v>45440</v>
      </c>
      <c r="I150" s="758">
        <f t="shared" ref="I150:I193" si="113">I149+7</f>
        <v>45410</v>
      </c>
    </row>
    <row r="151" spans="1:12" s="193" customFormat="1" ht="20.100000000000001" hidden="1" customHeight="1" x14ac:dyDescent="0.2">
      <c r="A151" s="805" t="s">
        <v>681</v>
      </c>
      <c r="B151" s="955" t="s">
        <v>649</v>
      </c>
      <c r="C151" s="955" t="s">
        <v>682</v>
      </c>
      <c r="D151" s="955">
        <v>45426</v>
      </c>
      <c r="E151" s="802">
        <f t="shared" si="110"/>
        <v>45436</v>
      </c>
      <c r="F151" s="802">
        <f t="shared" si="111"/>
        <v>45442</v>
      </c>
      <c r="G151" s="802">
        <f t="shared" si="112"/>
        <v>45447</v>
      </c>
      <c r="I151" s="758">
        <f t="shared" si="113"/>
        <v>45417</v>
      </c>
    </row>
    <row r="152" spans="1:12" s="193" customFormat="1" ht="20.100000000000001" hidden="1" customHeight="1" x14ac:dyDescent="0.2">
      <c r="A152" s="805" t="s">
        <v>651</v>
      </c>
      <c r="B152" s="955" t="s">
        <v>654</v>
      </c>
      <c r="C152" s="955" t="s">
        <v>683</v>
      </c>
      <c r="D152" s="955">
        <v>45423</v>
      </c>
      <c r="E152" s="802">
        <f t="shared" si="110"/>
        <v>45433</v>
      </c>
      <c r="F152" s="802">
        <f t="shared" si="111"/>
        <v>45439</v>
      </c>
      <c r="G152" s="802">
        <f t="shared" si="112"/>
        <v>45444</v>
      </c>
      <c r="I152" s="758">
        <f t="shared" si="113"/>
        <v>45424</v>
      </c>
    </row>
    <row r="153" spans="1:12" s="193" customFormat="1" ht="20.100000000000001" hidden="1" customHeight="1" x14ac:dyDescent="0.2">
      <c r="A153" s="805" t="s">
        <v>654</v>
      </c>
      <c r="B153" s="955" t="s">
        <v>651</v>
      </c>
      <c r="C153" s="955" t="s">
        <v>684</v>
      </c>
      <c r="D153" s="955">
        <f t="shared" ref="D153" si="114">D152+7</f>
        <v>45430</v>
      </c>
      <c r="E153" s="802">
        <f t="shared" si="110"/>
        <v>45440</v>
      </c>
      <c r="F153" s="802">
        <f t="shared" si="111"/>
        <v>45446</v>
      </c>
      <c r="G153" s="802">
        <f t="shared" si="112"/>
        <v>45451</v>
      </c>
      <c r="I153" s="758">
        <f t="shared" si="113"/>
        <v>45431</v>
      </c>
    </row>
    <row r="154" spans="1:12" s="193" customFormat="1" ht="20.100000000000001" hidden="1" customHeight="1" x14ac:dyDescent="0.2">
      <c r="A154" s="805"/>
      <c r="B154" s="955" t="s">
        <v>656</v>
      </c>
      <c r="C154" s="955" t="s">
        <v>685</v>
      </c>
      <c r="D154" s="955">
        <v>45441</v>
      </c>
      <c r="E154" s="802">
        <f t="shared" si="110"/>
        <v>45451</v>
      </c>
      <c r="F154" s="802">
        <f t="shared" si="111"/>
        <v>45457</v>
      </c>
      <c r="G154" s="802">
        <f t="shared" si="112"/>
        <v>45462</v>
      </c>
      <c r="I154" s="758">
        <f t="shared" si="113"/>
        <v>45438</v>
      </c>
    </row>
    <row r="155" spans="1:12" s="193" customFormat="1" ht="20.100000000000001" hidden="1" customHeight="1" x14ac:dyDescent="0.2">
      <c r="A155" s="805" t="s">
        <v>647</v>
      </c>
      <c r="B155" s="955" t="s">
        <v>686</v>
      </c>
      <c r="C155" s="955" t="s">
        <v>687</v>
      </c>
      <c r="D155" s="955">
        <v>45454</v>
      </c>
      <c r="E155" s="802">
        <f t="shared" si="110"/>
        <v>45464</v>
      </c>
      <c r="F155" s="802">
        <f t="shared" si="111"/>
        <v>45470</v>
      </c>
      <c r="G155" s="880" t="s">
        <v>385</v>
      </c>
      <c r="I155" s="758">
        <f t="shared" si="113"/>
        <v>45445</v>
      </c>
    </row>
    <row r="156" spans="1:12" s="193" customFormat="1" ht="20.100000000000001" hidden="1" customHeight="1" x14ac:dyDescent="0.2">
      <c r="A156" s="805" t="s">
        <v>688</v>
      </c>
      <c r="B156" s="955" t="s">
        <v>649</v>
      </c>
      <c r="C156" s="955" t="s">
        <v>689</v>
      </c>
      <c r="D156" s="955">
        <v>45457</v>
      </c>
      <c r="E156" s="802">
        <f t="shared" si="110"/>
        <v>45467</v>
      </c>
      <c r="F156" s="802">
        <f t="shared" si="111"/>
        <v>45473</v>
      </c>
      <c r="G156" s="802">
        <f t="shared" ref="G156:G165" si="115">D156+21</f>
        <v>45478</v>
      </c>
      <c r="I156" s="758">
        <f t="shared" si="113"/>
        <v>45452</v>
      </c>
    </row>
    <row r="157" spans="1:12" s="193" customFormat="1" ht="20.100000000000001" hidden="1" customHeight="1" x14ac:dyDescent="0.2">
      <c r="A157" s="805" t="s">
        <v>690</v>
      </c>
      <c r="B157" s="955" t="s">
        <v>661</v>
      </c>
      <c r="C157" s="955" t="s">
        <v>691</v>
      </c>
      <c r="D157" s="955">
        <v>45461</v>
      </c>
      <c r="E157" s="802">
        <f t="shared" si="110"/>
        <v>45471</v>
      </c>
      <c r="F157" s="802">
        <f t="shared" si="111"/>
        <v>45477</v>
      </c>
      <c r="G157" s="802">
        <f t="shared" si="115"/>
        <v>45482</v>
      </c>
      <c r="I157" s="758">
        <f t="shared" si="113"/>
        <v>45459</v>
      </c>
    </row>
    <row r="158" spans="1:12" s="193" customFormat="1" ht="20.100000000000001" hidden="1" customHeight="1" x14ac:dyDescent="0.2">
      <c r="A158" s="805" t="s">
        <v>1645</v>
      </c>
      <c r="B158" s="955" t="s">
        <v>654</v>
      </c>
      <c r="C158" s="955" t="s">
        <v>1717</v>
      </c>
      <c r="D158" s="955">
        <v>45470</v>
      </c>
      <c r="E158" s="802">
        <f t="shared" si="110"/>
        <v>45480</v>
      </c>
      <c r="F158" s="802">
        <f t="shared" si="111"/>
        <v>45486</v>
      </c>
      <c r="G158" s="802">
        <f t="shared" si="115"/>
        <v>45491</v>
      </c>
      <c r="I158" s="758">
        <f t="shared" si="113"/>
        <v>45466</v>
      </c>
    </row>
    <row r="159" spans="1:12" s="193" customFormat="1" ht="20.100000000000001" hidden="1" customHeight="1" x14ac:dyDescent="0.2">
      <c r="A159" s="805" t="s">
        <v>654</v>
      </c>
      <c r="B159" s="955" t="s">
        <v>658</v>
      </c>
      <c r="C159" s="955" t="s">
        <v>1718</v>
      </c>
      <c r="D159" s="955">
        <v>45478</v>
      </c>
      <c r="E159" s="802">
        <f t="shared" si="110"/>
        <v>45488</v>
      </c>
      <c r="F159" s="802">
        <f t="shared" si="111"/>
        <v>45494</v>
      </c>
      <c r="G159" s="802">
        <f t="shared" si="115"/>
        <v>45499</v>
      </c>
      <c r="I159" s="758">
        <f t="shared" si="113"/>
        <v>45473</v>
      </c>
    </row>
    <row r="160" spans="1:12" s="193" customFormat="1" ht="20.100000000000001" hidden="1" customHeight="1" x14ac:dyDescent="0.2">
      <c r="A160" s="805" t="s">
        <v>651</v>
      </c>
      <c r="B160" s="955" t="s">
        <v>1648</v>
      </c>
      <c r="C160" s="955" t="s">
        <v>1719</v>
      </c>
      <c r="D160" s="955">
        <v>45488</v>
      </c>
      <c r="E160" s="802">
        <f t="shared" si="110"/>
        <v>45498</v>
      </c>
      <c r="F160" s="802">
        <f t="shared" si="111"/>
        <v>45504</v>
      </c>
      <c r="G160" s="802">
        <f t="shared" si="115"/>
        <v>45509</v>
      </c>
      <c r="I160" s="758">
        <f t="shared" si="113"/>
        <v>45480</v>
      </c>
    </row>
    <row r="161" spans="1:9" s="193" customFormat="1" ht="20.100000000000001" hidden="1" customHeight="1" x14ac:dyDescent="0.2">
      <c r="A161" s="805" t="s">
        <v>656</v>
      </c>
      <c r="B161" s="955" t="s">
        <v>651</v>
      </c>
      <c r="C161" s="955" t="s">
        <v>1720</v>
      </c>
      <c r="D161" s="955">
        <v>45492</v>
      </c>
      <c r="E161" s="802">
        <f t="shared" si="110"/>
        <v>45502</v>
      </c>
      <c r="F161" s="802">
        <f t="shared" si="111"/>
        <v>45508</v>
      </c>
      <c r="G161" s="802">
        <f t="shared" si="115"/>
        <v>45513</v>
      </c>
      <c r="I161" s="758">
        <f t="shared" si="113"/>
        <v>45487</v>
      </c>
    </row>
    <row r="162" spans="1:9" s="193" customFormat="1" ht="20.100000000000001" hidden="1" customHeight="1" x14ac:dyDescent="0.2">
      <c r="A162" s="805"/>
      <c r="B162" s="955" t="s">
        <v>649</v>
      </c>
      <c r="C162" s="955" t="s">
        <v>1721</v>
      </c>
      <c r="D162" s="955">
        <v>45493</v>
      </c>
      <c r="E162" s="802">
        <f t="shared" si="110"/>
        <v>45503</v>
      </c>
      <c r="F162" s="802">
        <f t="shared" si="111"/>
        <v>45509</v>
      </c>
      <c r="G162" s="802">
        <f t="shared" si="115"/>
        <v>45514</v>
      </c>
      <c r="I162" s="758">
        <f t="shared" si="113"/>
        <v>45494</v>
      </c>
    </row>
    <row r="163" spans="1:9" s="193" customFormat="1" ht="20.100000000000001" hidden="1" customHeight="1" x14ac:dyDescent="0.2">
      <c r="A163" s="805" t="s">
        <v>649</v>
      </c>
      <c r="B163" s="955" t="s">
        <v>656</v>
      </c>
      <c r="C163" s="955" t="s">
        <v>1722</v>
      </c>
      <c r="D163" s="955">
        <v>45502</v>
      </c>
      <c r="E163" s="802">
        <f t="shared" si="110"/>
        <v>45512</v>
      </c>
      <c r="F163" s="802">
        <f t="shared" si="111"/>
        <v>45518</v>
      </c>
      <c r="G163" s="802">
        <f t="shared" si="115"/>
        <v>45523</v>
      </c>
      <c r="I163" s="758">
        <f t="shared" si="113"/>
        <v>45501</v>
      </c>
    </row>
    <row r="164" spans="1:9" s="193" customFormat="1" ht="20.100000000000001" hidden="1" customHeight="1" x14ac:dyDescent="0.2">
      <c r="A164" s="805"/>
      <c r="B164" s="955" t="s">
        <v>661</v>
      </c>
      <c r="C164" s="955" t="s">
        <v>1723</v>
      </c>
      <c r="D164" s="955">
        <v>45515</v>
      </c>
      <c r="E164" s="802">
        <f t="shared" si="110"/>
        <v>45525</v>
      </c>
      <c r="F164" s="802">
        <f t="shared" si="111"/>
        <v>45531</v>
      </c>
      <c r="G164" s="802">
        <f t="shared" si="115"/>
        <v>45536</v>
      </c>
      <c r="I164" s="758">
        <f t="shared" si="113"/>
        <v>45508</v>
      </c>
    </row>
    <row r="165" spans="1:9" s="193" customFormat="1" ht="20.100000000000001" hidden="1" customHeight="1" x14ac:dyDescent="0.2">
      <c r="A165" s="805"/>
      <c r="B165" s="955" t="s">
        <v>654</v>
      </c>
      <c r="C165" s="955" t="s">
        <v>1724</v>
      </c>
      <c r="D165" s="955">
        <v>45519</v>
      </c>
      <c r="E165" s="802">
        <f t="shared" si="110"/>
        <v>45529</v>
      </c>
      <c r="F165" s="802">
        <f t="shared" si="111"/>
        <v>45535</v>
      </c>
      <c r="G165" s="802">
        <f t="shared" si="115"/>
        <v>45540</v>
      </c>
      <c r="I165" s="758">
        <f t="shared" si="113"/>
        <v>45515</v>
      </c>
    </row>
    <row r="166" spans="1:9" s="193" customFormat="1" ht="20.100000000000001" hidden="1" customHeight="1" x14ac:dyDescent="0.2">
      <c r="A166" s="805"/>
      <c r="B166" s="955" t="s">
        <v>658</v>
      </c>
      <c r="C166" s="955" t="s">
        <v>1725</v>
      </c>
      <c r="D166" s="955">
        <v>45533</v>
      </c>
      <c r="E166" s="802">
        <f t="shared" si="110"/>
        <v>45543</v>
      </c>
      <c r="F166" s="802">
        <f t="shared" si="111"/>
        <v>45549</v>
      </c>
      <c r="G166" s="880" t="s">
        <v>385</v>
      </c>
      <c r="I166" s="758">
        <f t="shared" si="113"/>
        <v>45522</v>
      </c>
    </row>
    <row r="167" spans="1:9" s="193" customFormat="1" ht="20.100000000000001" hidden="1" customHeight="1" x14ac:dyDescent="0.2">
      <c r="A167" s="805"/>
      <c r="B167" s="955" t="s">
        <v>1648</v>
      </c>
      <c r="C167" s="955" t="s">
        <v>1726</v>
      </c>
      <c r="D167" s="955">
        <v>45538</v>
      </c>
      <c r="E167" s="802">
        <f t="shared" si="110"/>
        <v>45548</v>
      </c>
      <c r="F167" s="802">
        <f t="shared" si="111"/>
        <v>45554</v>
      </c>
      <c r="G167" s="802">
        <f t="shared" ref="G167:G172" si="116">D167+21</f>
        <v>45559</v>
      </c>
      <c r="I167" s="758">
        <f t="shared" si="113"/>
        <v>45529</v>
      </c>
    </row>
    <row r="168" spans="1:9" s="193" customFormat="1" ht="20.100000000000001" hidden="1" customHeight="1" x14ac:dyDescent="0.2">
      <c r="A168" s="805"/>
      <c r="B168" s="955" t="s">
        <v>651</v>
      </c>
      <c r="C168" s="955" t="s">
        <v>1727</v>
      </c>
      <c r="D168" s="955">
        <v>45539</v>
      </c>
      <c r="E168" s="802">
        <f t="shared" si="110"/>
        <v>45549</v>
      </c>
      <c r="F168" s="802">
        <f t="shared" si="111"/>
        <v>45555</v>
      </c>
      <c r="G168" s="802">
        <f t="shared" si="116"/>
        <v>45560</v>
      </c>
      <c r="I168" s="758">
        <f t="shared" si="113"/>
        <v>45536</v>
      </c>
    </row>
    <row r="169" spans="1:9" s="193" customFormat="1" ht="20.100000000000001" hidden="1" customHeight="1" x14ac:dyDescent="0.2">
      <c r="A169" s="805"/>
      <c r="B169" s="955" t="s">
        <v>649</v>
      </c>
      <c r="C169" s="955" t="s">
        <v>1728</v>
      </c>
      <c r="D169" s="955">
        <v>45547</v>
      </c>
      <c r="E169" s="802">
        <f t="shared" si="110"/>
        <v>45557</v>
      </c>
      <c r="F169" s="802">
        <f t="shared" si="111"/>
        <v>45563</v>
      </c>
      <c r="G169" s="802">
        <f t="shared" si="116"/>
        <v>45568</v>
      </c>
      <c r="I169" s="758">
        <f t="shared" si="113"/>
        <v>45543</v>
      </c>
    </row>
    <row r="170" spans="1:9" s="193" customFormat="1" ht="20.100000000000001" hidden="1" customHeight="1" x14ac:dyDescent="0.2">
      <c r="A170" s="805"/>
      <c r="B170" s="955" t="s">
        <v>656</v>
      </c>
      <c r="C170" s="955" t="s">
        <v>1729</v>
      </c>
      <c r="D170" s="955">
        <v>45549</v>
      </c>
      <c r="E170" s="802">
        <f t="shared" si="110"/>
        <v>45559</v>
      </c>
      <c r="F170" s="802">
        <f t="shared" si="111"/>
        <v>45565</v>
      </c>
      <c r="G170" s="802">
        <f t="shared" si="116"/>
        <v>45570</v>
      </c>
      <c r="I170" s="758">
        <f t="shared" si="113"/>
        <v>45550</v>
      </c>
    </row>
    <row r="171" spans="1:9" s="193" customFormat="1" ht="20.100000000000001" hidden="1" customHeight="1" x14ac:dyDescent="0.2">
      <c r="A171" s="805"/>
      <c r="B171" s="955" t="s">
        <v>661</v>
      </c>
      <c r="C171" s="955" t="s">
        <v>1730</v>
      </c>
      <c r="D171" s="955">
        <v>45567</v>
      </c>
      <c r="E171" s="802">
        <f t="shared" si="110"/>
        <v>45577</v>
      </c>
      <c r="F171" s="880" t="s">
        <v>385</v>
      </c>
      <c r="G171" s="802">
        <f t="shared" si="116"/>
        <v>45588</v>
      </c>
      <c r="I171" s="758">
        <f t="shared" si="113"/>
        <v>45557</v>
      </c>
    </row>
    <row r="172" spans="1:9" s="193" customFormat="1" ht="20.100000000000001" hidden="1" customHeight="1" x14ac:dyDescent="0.2">
      <c r="A172" s="805"/>
      <c r="B172" s="955" t="s">
        <v>654</v>
      </c>
      <c r="C172" s="955" t="s">
        <v>1731</v>
      </c>
      <c r="D172" s="955">
        <v>45570</v>
      </c>
      <c r="E172" s="802">
        <f t="shared" si="110"/>
        <v>45580</v>
      </c>
      <c r="F172" s="802">
        <f t="shared" ref="F172" si="117">D172+16</f>
        <v>45586</v>
      </c>
      <c r="G172" s="802">
        <f t="shared" si="116"/>
        <v>45591</v>
      </c>
      <c r="I172" s="758">
        <f t="shared" si="113"/>
        <v>45564</v>
      </c>
    </row>
    <row r="173" spans="1:9" s="193" customFormat="1" ht="20.100000000000001" hidden="1" customHeight="1" x14ac:dyDescent="0.2">
      <c r="A173" s="805" t="s">
        <v>1732</v>
      </c>
      <c r="B173" s="1026" t="s">
        <v>409</v>
      </c>
      <c r="C173" s="955" t="s">
        <v>1733</v>
      </c>
      <c r="D173" s="800"/>
      <c r="E173" s="853"/>
      <c r="F173" s="853"/>
      <c r="G173" s="853"/>
      <c r="I173" s="758">
        <f t="shared" si="113"/>
        <v>45571</v>
      </c>
    </row>
    <row r="174" spans="1:9" s="193" customFormat="1" ht="20.100000000000001" hidden="1" customHeight="1" x14ac:dyDescent="0.2">
      <c r="A174" s="805" t="s">
        <v>1672</v>
      </c>
      <c r="B174" s="955" t="s">
        <v>1416</v>
      </c>
      <c r="C174" s="955" t="s">
        <v>1734</v>
      </c>
      <c r="D174" s="955">
        <v>45583</v>
      </c>
      <c r="E174" s="802">
        <f t="shared" ref="E174" si="118">D174+10</f>
        <v>45593</v>
      </c>
      <c r="F174" s="802">
        <f t="shared" ref="F174" si="119">D174+16</f>
        <v>45599</v>
      </c>
      <c r="G174" s="802">
        <f t="shared" ref="G174" si="120">D174+21</f>
        <v>45604</v>
      </c>
      <c r="I174" s="758">
        <f t="shared" si="113"/>
        <v>45578</v>
      </c>
    </row>
    <row r="175" spans="1:9" s="193" customFormat="1" ht="20.100000000000001" hidden="1" customHeight="1" x14ac:dyDescent="0.2">
      <c r="A175" s="805" t="s">
        <v>1735</v>
      </c>
      <c r="B175" s="955" t="s">
        <v>1674</v>
      </c>
      <c r="C175" s="955" t="s">
        <v>1736</v>
      </c>
      <c r="D175" s="880" t="s">
        <v>385</v>
      </c>
      <c r="E175" s="853"/>
      <c r="F175" s="853"/>
      <c r="G175" s="853"/>
      <c r="I175" s="758">
        <f t="shared" si="113"/>
        <v>45585</v>
      </c>
    </row>
    <row r="176" spans="1:9" s="193" customFormat="1" ht="20.100000000000001" hidden="1" customHeight="1" x14ac:dyDescent="0.2">
      <c r="A176" s="805" t="s">
        <v>649</v>
      </c>
      <c r="B176" s="955" t="s">
        <v>651</v>
      </c>
      <c r="C176" s="955" t="s">
        <v>1737</v>
      </c>
      <c r="D176" s="955">
        <v>45594</v>
      </c>
      <c r="E176" s="802">
        <f t="shared" ref="E176:E180" si="121">D176+10</f>
        <v>45604</v>
      </c>
      <c r="F176" s="802">
        <f t="shared" ref="F176:F180" si="122">D176+16</f>
        <v>45610</v>
      </c>
      <c r="G176" s="802">
        <f t="shared" ref="G176:G180" si="123">D176+21</f>
        <v>45615</v>
      </c>
      <c r="I176" s="758">
        <f t="shared" si="113"/>
        <v>45592</v>
      </c>
    </row>
    <row r="177" spans="1:9" s="193" customFormat="1" ht="20.100000000000001" hidden="1" customHeight="1" x14ac:dyDescent="0.2">
      <c r="A177" s="805" t="s">
        <v>656</v>
      </c>
      <c r="B177" s="955" t="s">
        <v>649</v>
      </c>
      <c r="C177" s="955" t="s">
        <v>1738</v>
      </c>
      <c r="D177" s="955">
        <v>45598</v>
      </c>
      <c r="E177" s="802">
        <f t="shared" si="121"/>
        <v>45608</v>
      </c>
      <c r="F177" s="802">
        <f t="shared" si="122"/>
        <v>45614</v>
      </c>
      <c r="G177" s="802">
        <f t="shared" si="123"/>
        <v>45619</v>
      </c>
      <c r="I177" s="758">
        <f t="shared" si="113"/>
        <v>45599</v>
      </c>
    </row>
    <row r="178" spans="1:9" s="193" customFormat="1" ht="20.100000000000001" hidden="1" customHeight="1" x14ac:dyDescent="0.2">
      <c r="A178" s="805"/>
      <c r="B178" s="955" t="s">
        <v>661</v>
      </c>
      <c r="C178" s="955" t="s">
        <v>1739</v>
      </c>
      <c r="D178" s="955">
        <v>45605</v>
      </c>
      <c r="E178" s="802">
        <f t="shared" si="121"/>
        <v>45615</v>
      </c>
      <c r="F178" s="802">
        <f t="shared" si="122"/>
        <v>45621</v>
      </c>
      <c r="G178" s="802">
        <f t="shared" si="123"/>
        <v>45626</v>
      </c>
      <c r="I178" s="758">
        <f t="shared" si="113"/>
        <v>45606</v>
      </c>
    </row>
    <row r="179" spans="1:9" s="193" customFormat="1" ht="20.100000000000001" hidden="1" customHeight="1" x14ac:dyDescent="0.2">
      <c r="A179" s="805"/>
      <c r="B179" s="955" t="s">
        <v>654</v>
      </c>
      <c r="C179" s="955" t="s">
        <v>1740</v>
      </c>
      <c r="D179" s="955">
        <v>45616</v>
      </c>
      <c r="E179" s="802">
        <f t="shared" si="121"/>
        <v>45626</v>
      </c>
      <c r="F179" s="802">
        <f t="shared" si="122"/>
        <v>45632</v>
      </c>
      <c r="G179" s="802">
        <f t="shared" si="123"/>
        <v>45637</v>
      </c>
      <c r="I179" s="758">
        <f t="shared" si="113"/>
        <v>45613</v>
      </c>
    </row>
    <row r="180" spans="1:9" s="193" customFormat="1" ht="20.100000000000001" hidden="1" customHeight="1" x14ac:dyDescent="0.2">
      <c r="A180" s="805" t="s">
        <v>1648</v>
      </c>
      <c r="B180" s="955" t="s">
        <v>1670</v>
      </c>
      <c r="C180" s="955" t="s">
        <v>1741</v>
      </c>
      <c r="D180" s="955">
        <v>45623</v>
      </c>
      <c r="E180" s="802">
        <f t="shared" si="121"/>
        <v>45633</v>
      </c>
      <c r="F180" s="802">
        <f t="shared" si="122"/>
        <v>45639</v>
      </c>
      <c r="G180" s="802">
        <f t="shared" si="123"/>
        <v>45644</v>
      </c>
      <c r="I180" s="758">
        <f t="shared" si="113"/>
        <v>45620</v>
      </c>
    </row>
    <row r="181" spans="1:9" s="193" customFormat="1" ht="20.100000000000001" hidden="1" customHeight="1" x14ac:dyDescent="0.2">
      <c r="A181" s="805" t="s">
        <v>1672</v>
      </c>
      <c r="B181" s="955" t="s">
        <v>1416</v>
      </c>
      <c r="C181" s="955" t="s">
        <v>1742</v>
      </c>
      <c r="D181" s="955">
        <v>45632</v>
      </c>
      <c r="E181" s="802">
        <v>45639</v>
      </c>
      <c r="F181" s="802">
        <v>45645</v>
      </c>
      <c r="G181" s="880" t="s">
        <v>385</v>
      </c>
      <c r="I181" s="758">
        <f t="shared" si="113"/>
        <v>45627</v>
      </c>
    </row>
    <row r="182" spans="1:9" s="193" customFormat="1" ht="20.100000000000001" hidden="1" customHeight="1" x14ac:dyDescent="0.2">
      <c r="A182" s="805"/>
      <c r="B182" s="955" t="s">
        <v>1674</v>
      </c>
      <c r="C182" s="955" t="s">
        <v>1743</v>
      </c>
      <c r="D182" s="955">
        <v>45639</v>
      </c>
      <c r="E182" s="802">
        <f t="shared" ref="E182:E187" si="124">D182+10</f>
        <v>45649</v>
      </c>
      <c r="F182" s="802">
        <f t="shared" ref="F182:F187" si="125">D182+16</f>
        <v>45655</v>
      </c>
      <c r="G182" s="802">
        <f t="shared" ref="G182:G187" si="126">D182+21</f>
        <v>45660</v>
      </c>
      <c r="I182" s="758">
        <f t="shared" si="113"/>
        <v>45634</v>
      </c>
    </row>
    <row r="183" spans="1:9" s="193" customFormat="1" ht="20.100000000000001" hidden="1" customHeight="1" x14ac:dyDescent="0.2">
      <c r="A183" s="805" t="s">
        <v>1676</v>
      </c>
      <c r="B183" s="955" t="s">
        <v>1620</v>
      </c>
      <c r="C183" s="955" t="s">
        <v>1744</v>
      </c>
      <c r="D183" s="955">
        <v>45648</v>
      </c>
      <c r="E183" s="802">
        <f t="shared" si="124"/>
        <v>45658</v>
      </c>
      <c r="F183" s="802">
        <f t="shared" si="125"/>
        <v>45664</v>
      </c>
      <c r="G183" s="802">
        <f t="shared" si="126"/>
        <v>45669</v>
      </c>
      <c r="I183" s="758">
        <f t="shared" si="113"/>
        <v>45641</v>
      </c>
    </row>
    <row r="184" spans="1:9" s="193" customFormat="1" ht="20.100000000000001" hidden="1" customHeight="1" x14ac:dyDescent="0.2">
      <c r="A184" s="805" t="s">
        <v>649</v>
      </c>
      <c r="B184" s="955" t="s">
        <v>1651</v>
      </c>
      <c r="C184" s="955" t="s">
        <v>1745</v>
      </c>
      <c r="D184" s="955">
        <v>45653</v>
      </c>
      <c r="E184" s="802">
        <f t="shared" si="124"/>
        <v>45663</v>
      </c>
      <c r="F184" s="802">
        <f t="shared" si="125"/>
        <v>45669</v>
      </c>
      <c r="G184" s="802">
        <f t="shared" si="126"/>
        <v>45674</v>
      </c>
      <c r="I184" s="758">
        <f t="shared" si="113"/>
        <v>45648</v>
      </c>
    </row>
    <row r="185" spans="1:9" s="193" customFormat="1" ht="20.100000000000001" hidden="1" customHeight="1" x14ac:dyDescent="0.2">
      <c r="A185" s="805"/>
      <c r="B185" s="955" t="s">
        <v>661</v>
      </c>
      <c r="C185" s="955" t="s">
        <v>1746</v>
      </c>
      <c r="D185" s="955">
        <v>45654</v>
      </c>
      <c r="E185" s="802">
        <f t="shared" si="124"/>
        <v>45664</v>
      </c>
      <c r="F185" s="802">
        <f t="shared" si="125"/>
        <v>45670</v>
      </c>
      <c r="G185" s="802">
        <f t="shared" si="126"/>
        <v>45675</v>
      </c>
      <c r="I185" s="758">
        <f t="shared" si="113"/>
        <v>45655</v>
      </c>
    </row>
    <row r="186" spans="1:9" s="193" customFormat="1" ht="20.100000000000001" hidden="1" customHeight="1" x14ac:dyDescent="0.2">
      <c r="A186" s="805"/>
      <c r="B186" s="955" t="s">
        <v>654</v>
      </c>
      <c r="C186" s="955" t="s">
        <v>1747</v>
      </c>
      <c r="D186" s="955">
        <v>45661</v>
      </c>
      <c r="E186" s="802">
        <f t="shared" si="124"/>
        <v>45671</v>
      </c>
      <c r="F186" s="802">
        <f t="shared" si="125"/>
        <v>45677</v>
      </c>
      <c r="G186" s="802">
        <f t="shared" si="126"/>
        <v>45682</v>
      </c>
      <c r="I186" s="758">
        <f t="shared" si="113"/>
        <v>45662</v>
      </c>
    </row>
    <row r="187" spans="1:9" s="193" customFormat="1" ht="20.100000000000001" hidden="1" customHeight="1" x14ac:dyDescent="0.2">
      <c r="A187" s="805"/>
      <c r="B187" s="955" t="s">
        <v>1670</v>
      </c>
      <c r="C187" s="955" t="s">
        <v>1748</v>
      </c>
      <c r="D187" s="955">
        <v>45669</v>
      </c>
      <c r="E187" s="802">
        <f t="shared" si="124"/>
        <v>45679</v>
      </c>
      <c r="F187" s="802">
        <f t="shared" si="125"/>
        <v>45685</v>
      </c>
      <c r="G187" s="802">
        <f t="shared" si="126"/>
        <v>45690</v>
      </c>
      <c r="I187" s="758">
        <f t="shared" si="113"/>
        <v>45669</v>
      </c>
    </row>
    <row r="188" spans="1:9" s="193" customFormat="1" ht="20.100000000000001" hidden="1" customHeight="1" x14ac:dyDescent="0.2">
      <c r="A188" s="805" t="s">
        <v>1416</v>
      </c>
      <c r="B188" s="955" t="s">
        <v>1682</v>
      </c>
      <c r="C188" s="955" t="s">
        <v>1749</v>
      </c>
      <c r="D188" s="880" t="s">
        <v>385</v>
      </c>
      <c r="E188" s="802">
        <v>45685</v>
      </c>
      <c r="F188" s="802">
        <v>45691</v>
      </c>
      <c r="G188" s="802">
        <v>45696</v>
      </c>
      <c r="I188" s="758">
        <f t="shared" si="113"/>
        <v>45676</v>
      </c>
    </row>
    <row r="189" spans="1:9" s="193" customFormat="1" ht="20.100000000000001" hidden="1" customHeight="1" x14ac:dyDescent="0.2">
      <c r="A189" s="805"/>
      <c r="B189" s="955" t="s">
        <v>1674</v>
      </c>
      <c r="C189" s="955" t="s">
        <v>1750</v>
      </c>
      <c r="D189" s="955">
        <v>45688</v>
      </c>
      <c r="E189" s="802">
        <f t="shared" ref="E189:E193" si="127">D189+10</f>
        <v>45698</v>
      </c>
      <c r="F189" s="802">
        <f t="shared" ref="F189:F193" si="128">D189+16</f>
        <v>45704</v>
      </c>
      <c r="G189" s="802">
        <f t="shared" ref="G189:G193" si="129">D189+21</f>
        <v>45709</v>
      </c>
      <c r="I189" s="758">
        <f t="shared" si="113"/>
        <v>45683</v>
      </c>
    </row>
    <row r="190" spans="1:9" s="193" customFormat="1" ht="20.100000000000001" hidden="1" customHeight="1" x14ac:dyDescent="0.2">
      <c r="A190" s="805"/>
      <c r="B190" s="955" t="s">
        <v>1620</v>
      </c>
      <c r="C190" s="955" t="s">
        <v>1751</v>
      </c>
      <c r="D190" s="955">
        <v>45695</v>
      </c>
      <c r="E190" s="802">
        <f t="shared" si="127"/>
        <v>45705</v>
      </c>
      <c r="F190" s="802">
        <f t="shared" si="128"/>
        <v>45711</v>
      </c>
      <c r="G190" s="802">
        <f t="shared" si="129"/>
        <v>45716</v>
      </c>
      <c r="I190" s="758">
        <f t="shared" si="113"/>
        <v>45690</v>
      </c>
    </row>
    <row r="191" spans="1:9" s="193" customFormat="1" ht="20.100000000000001" hidden="1" customHeight="1" x14ac:dyDescent="0.2">
      <c r="A191" s="805"/>
      <c r="B191" s="955" t="s">
        <v>1566</v>
      </c>
      <c r="C191" s="955" t="s">
        <v>1757</v>
      </c>
      <c r="D191" s="955">
        <v>45741</v>
      </c>
      <c r="E191" s="972" t="s">
        <v>385</v>
      </c>
      <c r="F191" s="972" t="s">
        <v>385</v>
      </c>
      <c r="G191" s="972" t="s">
        <v>385</v>
      </c>
      <c r="I191" s="758">
        <v>45725</v>
      </c>
    </row>
    <row r="192" spans="1:9" s="193" customFormat="1" ht="20.100000000000001" hidden="1" customHeight="1" x14ac:dyDescent="0.2">
      <c r="A192" s="805"/>
      <c r="B192" s="955" t="s">
        <v>1674</v>
      </c>
      <c r="C192" s="955" t="s">
        <v>1758</v>
      </c>
      <c r="D192" s="955">
        <v>45734</v>
      </c>
      <c r="E192" s="802">
        <f t="shared" si="127"/>
        <v>45744</v>
      </c>
      <c r="F192" s="802">
        <f t="shared" si="128"/>
        <v>45750</v>
      </c>
      <c r="G192" s="802">
        <f t="shared" si="129"/>
        <v>45755</v>
      </c>
      <c r="I192" s="758">
        <f t="shared" si="113"/>
        <v>45732</v>
      </c>
    </row>
    <row r="193" spans="1:10" s="193" customFormat="1" ht="20.100000000000001" hidden="1" customHeight="1" x14ac:dyDescent="0.2">
      <c r="A193" s="805"/>
      <c r="B193" s="955" t="s">
        <v>1620</v>
      </c>
      <c r="C193" s="955" t="s">
        <v>1759</v>
      </c>
      <c r="D193" s="955">
        <v>45740</v>
      </c>
      <c r="E193" s="802">
        <f t="shared" si="127"/>
        <v>45750</v>
      </c>
      <c r="F193" s="802">
        <f t="shared" si="128"/>
        <v>45756</v>
      </c>
      <c r="G193" s="802">
        <f t="shared" si="129"/>
        <v>45761</v>
      </c>
      <c r="I193" s="758">
        <f t="shared" si="113"/>
        <v>45739</v>
      </c>
    </row>
    <row r="194" spans="1:10" s="193" customFormat="1" ht="20.100000000000001" hidden="1" customHeight="1" x14ac:dyDescent="0.2">
      <c r="A194" s="805"/>
      <c r="B194" s="955" t="s">
        <v>1651</v>
      </c>
      <c r="C194" s="955" t="s">
        <v>1760</v>
      </c>
      <c r="D194" s="955">
        <v>45752</v>
      </c>
      <c r="E194" s="758">
        <f>D194+10</f>
        <v>45762</v>
      </c>
      <c r="F194" s="758">
        <f>D194+16</f>
        <v>45768</v>
      </c>
      <c r="G194" s="758">
        <f>D194+21</f>
        <v>45773</v>
      </c>
      <c r="H194" s="331"/>
      <c r="I194" s="758">
        <f>I193+7</f>
        <v>45746</v>
      </c>
      <c r="J194" s="331"/>
    </row>
    <row r="195" spans="1:10" s="193" customFormat="1" ht="20.100000000000001" hidden="1" customHeight="1" x14ac:dyDescent="0.2">
      <c r="A195" s="805"/>
      <c r="B195" s="955" t="s">
        <v>661</v>
      </c>
      <c r="C195" s="955" t="s">
        <v>1761</v>
      </c>
      <c r="D195" s="955">
        <v>45754</v>
      </c>
      <c r="E195" s="758">
        <f>D195+10</f>
        <v>45764</v>
      </c>
      <c r="F195" s="758">
        <f>D195+16</f>
        <v>45770</v>
      </c>
      <c r="G195" s="758">
        <f>D195+21</f>
        <v>45775</v>
      </c>
      <c r="H195" s="331"/>
      <c r="I195" s="758">
        <f>I194+7</f>
        <v>45753</v>
      </c>
      <c r="J195" s="331"/>
    </row>
    <row r="196" spans="1:10" s="193" customFormat="1" ht="20.100000000000001" hidden="1" customHeight="1" x14ac:dyDescent="0.2">
      <c r="A196" s="805" t="s">
        <v>1416</v>
      </c>
      <c r="B196" s="955" t="s">
        <v>1696</v>
      </c>
      <c r="C196" s="955" t="s">
        <v>1762</v>
      </c>
      <c r="D196" s="955">
        <v>45763</v>
      </c>
      <c r="E196" s="758">
        <f>D196+10</f>
        <v>45773</v>
      </c>
      <c r="F196" s="758">
        <f>D196+16</f>
        <v>45779</v>
      </c>
      <c r="G196" s="758">
        <f>D196+21</f>
        <v>45784</v>
      </c>
      <c r="H196" s="331"/>
      <c r="I196" s="758">
        <f>I195+7</f>
        <v>45760</v>
      </c>
      <c r="J196" s="331"/>
    </row>
    <row r="197" spans="1:10" s="193" customFormat="1" ht="20.100000000000001" hidden="1" customHeight="1" x14ac:dyDescent="0.2">
      <c r="A197" s="805"/>
      <c r="B197" s="955" t="s">
        <v>654</v>
      </c>
      <c r="C197" s="955" t="s">
        <v>1763</v>
      </c>
      <c r="D197" s="955">
        <v>45767</v>
      </c>
      <c r="E197" s="758">
        <f>D197+10</f>
        <v>45777</v>
      </c>
      <c r="F197" s="758">
        <f>D197+16</f>
        <v>45783</v>
      </c>
      <c r="G197" s="758">
        <f>D197+21</f>
        <v>45788</v>
      </c>
      <c r="H197" s="331"/>
      <c r="I197" s="758">
        <f>I196+7</f>
        <v>45767</v>
      </c>
      <c r="J197" s="331"/>
    </row>
    <row r="198" spans="1:10" s="193" customFormat="1" ht="20.100000000000001" hidden="1" customHeight="1" x14ac:dyDescent="0.2">
      <c r="A198" s="805"/>
      <c r="B198" s="955" t="s">
        <v>1566</v>
      </c>
      <c r="C198" s="955" t="s">
        <v>1764</v>
      </c>
      <c r="D198" s="955">
        <v>45779</v>
      </c>
      <c r="E198" s="758">
        <f>D198+10</f>
        <v>45789</v>
      </c>
      <c r="F198" s="758">
        <f>E198+6</f>
        <v>45795</v>
      </c>
      <c r="G198" s="758">
        <f>F198+5</f>
        <v>45800</v>
      </c>
      <c r="H198" s="331"/>
      <c r="I198" s="758">
        <f>I197+7</f>
        <v>45774</v>
      </c>
      <c r="J198" s="331"/>
    </row>
    <row r="199" spans="1:10" s="193" customFormat="1" ht="20.100000000000001" hidden="1" customHeight="1" x14ac:dyDescent="0.2">
      <c r="A199" s="805"/>
      <c r="B199" s="955" t="s">
        <v>1674</v>
      </c>
      <c r="C199" s="955" t="s">
        <v>1765</v>
      </c>
      <c r="D199" s="955">
        <v>45783</v>
      </c>
      <c r="E199" s="802">
        <f t="shared" ref="E199:E200" si="130">D199+10</f>
        <v>45793</v>
      </c>
      <c r="F199" s="758">
        <f t="shared" ref="F199:F207" si="131">E199+6</f>
        <v>45799</v>
      </c>
      <c r="G199" s="758">
        <f t="shared" ref="G199:G207" si="132">F199+5</f>
        <v>45804</v>
      </c>
      <c r="I199" s="758">
        <f t="shared" ref="I199:I200" si="133">I198+7</f>
        <v>45781</v>
      </c>
    </row>
    <row r="200" spans="1:10" s="193" customFormat="1" ht="20.100000000000001" hidden="1" customHeight="1" x14ac:dyDescent="0.2">
      <c r="A200" s="805"/>
      <c r="B200" s="955" t="s">
        <v>1620</v>
      </c>
      <c r="C200" s="955" t="s">
        <v>1766</v>
      </c>
      <c r="D200" s="955">
        <v>45790</v>
      </c>
      <c r="E200" s="802">
        <f t="shared" si="130"/>
        <v>45800</v>
      </c>
      <c r="F200" s="758">
        <f t="shared" si="131"/>
        <v>45806</v>
      </c>
      <c r="G200" s="758">
        <f t="shared" si="132"/>
        <v>45811</v>
      </c>
      <c r="I200" s="758">
        <f t="shared" si="133"/>
        <v>45788</v>
      </c>
    </row>
    <row r="201" spans="1:10" s="193" customFormat="1" ht="20.100000000000001" hidden="1" customHeight="1" x14ac:dyDescent="0.2">
      <c r="A201" s="805"/>
      <c r="B201" s="955" t="s">
        <v>1702</v>
      </c>
      <c r="C201" s="955" t="s">
        <v>1767</v>
      </c>
      <c r="D201" s="955">
        <v>45797</v>
      </c>
      <c r="E201" s="758">
        <f>D201+10</f>
        <v>45807</v>
      </c>
      <c r="F201" s="758">
        <f t="shared" si="131"/>
        <v>45813</v>
      </c>
      <c r="G201" s="758">
        <f t="shared" si="132"/>
        <v>45818</v>
      </c>
      <c r="H201" s="331"/>
      <c r="I201" s="758">
        <f>I200+7</f>
        <v>45795</v>
      </c>
      <c r="J201" s="331"/>
    </row>
    <row r="202" spans="1:10" s="193" customFormat="1" ht="20.100000000000001" hidden="1" customHeight="1" x14ac:dyDescent="0.2">
      <c r="A202" s="805"/>
      <c r="B202" s="955" t="s">
        <v>661</v>
      </c>
      <c r="C202" s="955" t="s">
        <v>1768</v>
      </c>
      <c r="D202" s="955">
        <v>45809</v>
      </c>
      <c r="E202" s="758">
        <f>D202+10</f>
        <v>45819</v>
      </c>
      <c r="F202" s="758">
        <f t="shared" si="131"/>
        <v>45825</v>
      </c>
      <c r="G202" s="758">
        <f t="shared" si="132"/>
        <v>45830</v>
      </c>
      <c r="H202" s="331"/>
      <c r="I202" s="758">
        <f>I201+7</f>
        <v>45802</v>
      </c>
      <c r="J202" s="331"/>
    </row>
    <row r="203" spans="1:10" s="193" customFormat="1" ht="20.100000000000001" hidden="1" customHeight="1" x14ac:dyDescent="0.2">
      <c r="A203" s="805"/>
      <c r="B203" s="955" t="s">
        <v>1696</v>
      </c>
      <c r="C203" s="955" t="s">
        <v>1769</v>
      </c>
      <c r="D203" s="955">
        <v>45814</v>
      </c>
      <c r="E203" s="758">
        <f>D203+10</f>
        <v>45824</v>
      </c>
      <c r="F203" s="758">
        <f t="shared" si="131"/>
        <v>45830</v>
      </c>
      <c r="G203" s="758">
        <f t="shared" si="132"/>
        <v>45835</v>
      </c>
      <c r="H203" s="331"/>
      <c r="I203" s="758">
        <f>I202+7</f>
        <v>45809</v>
      </c>
      <c r="J203" s="331"/>
    </row>
    <row r="204" spans="1:10" s="193" customFormat="1" ht="20.100000000000001" hidden="1" customHeight="1" x14ac:dyDescent="0.2">
      <c r="A204" s="805"/>
      <c r="B204" s="955" t="s">
        <v>654</v>
      </c>
      <c r="C204" s="955" t="s">
        <v>1770</v>
      </c>
      <c r="D204" s="955">
        <v>45816</v>
      </c>
      <c r="E204" s="758">
        <f>D204+10</f>
        <v>45826</v>
      </c>
      <c r="F204" s="758">
        <f t="shared" si="131"/>
        <v>45832</v>
      </c>
      <c r="G204" s="758">
        <f t="shared" si="132"/>
        <v>45837</v>
      </c>
      <c r="H204" s="331"/>
      <c r="I204" s="758">
        <f>I203+7</f>
        <v>45816</v>
      </c>
      <c r="J204" s="331"/>
    </row>
    <row r="205" spans="1:10" s="193" customFormat="1" ht="20.100000000000001" hidden="1" customHeight="1" x14ac:dyDescent="0.2">
      <c r="A205" s="805"/>
      <c r="B205" s="955" t="s">
        <v>1566</v>
      </c>
      <c r="C205" s="955" t="s">
        <v>1771</v>
      </c>
      <c r="D205" s="955">
        <v>45819</v>
      </c>
      <c r="E205" s="758">
        <f>D205+10</f>
        <v>45829</v>
      </c>
      <c r="F205" s="758">
        <f t="shared" si="131"/>
        <v>45835</v>
      </c>
      <c r="G205" s="758">
        <f t="shared" si="132"/>
        <v>45840</v>
      </c>
      <c r="H205" s="331"/>
      <c r="I205" s="758">
        <f>I204+7</f>
        <v>45823</v>
      </c>
      <c r="J205" s="331"/>
    </row>
    <row r="206" spans="1:10" s="193" customFormat="1" ht="20.100000000000001" hidden="1" customHeight="1" x14ac:dyDescent="0.2">
      <c r="A206" s="805"/>
      <c r="B206" s="955" t="s">
        <v>1674</v>
      </c>
      <c r="C206" s="955" t="s">
        <v>1772</v>
      </c>
      <c r="D206" s="955">
        <v>45831</v>
      </c>
      <c r="E206" s="802">
        <f t="shared" ref="E206:E207" si="134">D206+10</f>
        <v>45841</v>
      </c>
      <c r="F206" s="758">
        <f t="shared" si="131"/>
        <v>45847</v>
      </c>
      <c r="G206" s="758">
        <f t="shared" si="132"/>
        <v>45852</v>
      </c>
      <c r="I206" s="758">
        <f t="shared" ref="I206:I208" si="135">I205+7</f>
        <v>45830</v>
      </c>
    </row>
    <row r="207" spans="1:10" s="193" customFormat="1" ht="20.100000000000001" hidden="1" customHeight="1" x14ac:dyDescent="0.2">
      <c r="A207" s="805"/>
      <c r="B207" s="955" t="s">
        <v>1620</v>
      </c>
      <c r="C207" s="955" t="s">
        <v>1773</v>
      </c>
      <c r="D207" s="955">
        <v>45839</v>
      </c>
      <c r="E207" s="802">
        <f t="shared" si="134"/>
        <v>45849</v>
      </c>
      <c r="F207" s="758">
        <f t="shared" si="131"/>
        <v>45855</v>
      </c>
      <c r="G207" s="758">
        <f t="shared" si="132"/>
        <v>45860</v>
      </c>
      <c r="I207" s="758">
        <f t="shared" si="135"/>
        <v>45837</v>
      </c>
    </row>
    <row r="208" spans="1:10" s="193" customFormat="1" ht="20.100000000000001" hidden="1" customHeight="1" x14ac:dyDescent="0.2">
      <c r="A208" s="805"/>
      <c r="B208" s="955" t="s">
        <v>1702</v>
      </c>
      <c r="C208" s="955" t="s">
        <v>1774</v>
      </c>
      <c r="D208" s="955">
        <v>45847</v>
      </c>
      <c r="E208" s="802">
        <f t="shared" ref="E208" si="136">D208+10</f>
        <v>45857</v>
      </c>
      <c r="F208" s="758">
        <f t="shared" ref="F208:F211" si="137">E208+6</f>
        <v>45863</v>
      </c>
      <c r="G208" s="758">
        <f t="shared" ref="G208:G211" si="138">F208+5</f>
        <v>45868</v>
      </c>
      <c r="I208" s="758">
        <f t="shared" si="135"/>
        <v>45844</v>
      </c>
    </row>
    <row r="209" spans="1:10" s="193" customFormat="1" ht="20.100000000000001" hidden="1" customHeight="1" x14ac:dyDescent="0.2">
      <c r="A209" s="805"/>
      <c r="B209" s="955" t="s">
        <v>661</v>
      </c>
      <c r="C209" s="955" t="s">
        <v>1775</v>
      </c>
      <c r="D209" s="955">
        <v>45851</v>
      </c>
      <c r="E209" s="758">
        <f>D209+10</f>
        <v>45861</v>
      </c>
      <c r="F209" s="758">
        <f t="shared" si="137"/>
        <v>45867</v>
      </c>
      <c r="G209" s="758">
        <f t="shared" si="138"/>
        <v>45872</v>
      </c>
      <c r="H209" s="331"/>
      <c r="I209" s="758">
        <f>I208+7</f>
        <v>45851</v>
      </c>
      <c r="J209" s="331"/>
    </row>
    <row r="210" spans="1:10" s="193" customFormat="1" ht="20.100000000000001" hidden="1" customHeight="1" x14ac:dyDescent="0.2">
      <c r="A210" s="805"/>
      <c r="B210" s="955" t="s">
        <v>1696</v>
      </c>
      <c r="C210" s="955" t="s">
        <v>1776</v>
      </c>
      <c r="D210" s="955">
        <v>45859</v>
      </c>
      <c r="E210" s="758">
        <f>D210+10</f>
        <v>45869</v>
      </c>
      <c r="F210" s="972" t="s">
        <v>385</v>
      </c>
      <c r="G210" s="972" t="s">
        <v>385</v>
      </c>
      <c r="H210" s="331"/>
      <c r="I210" s="758">
        <f>I209+7</f>
        <v>45858</v>
      </c>
      <c r="J210" s="331"/>
    </row>
    <row r="211" spans="1:10" s="193" customFormat="1" ht="20.100000000000001" hidden="1" customHeight="1" x14ac:dyDescent="0.2">
      <c r="A211" s="805"/>
      <c r="B211" s="955" t="s">
        <v>654</v>
      </c>
      <c r="C211" s="955" t="s">
        <v>1777</v>
      </c>
      <c r="D211" s="955">
        <v>45873</v>
      </c>
      <c r="E211" s="758">
        <f>D211+10</f>
        <v>45883</v>
      </c>
      <c r="F211" s="758">
        <f t="shared" si="137"/>
        <v>45889</v>
      </c>
      <c r="G211" s="758">
        <f t="shared" si="138"/>
        <v>45894</v>
      </c>
      <c r="H211" s="331"/>
      <c r="I211" s="758">
        <f>I210+7</f>
        <v>45865</v>
      </c>
      <c r="J211" s="331"/>
    </row>
    <row r="212" spans="1:10" s="193" customFormat="1" ht="20.100000000000001" customHeight="1" x14ac:dyDescent="0.2">
      <c r="A212" s="805"/>
      <c r="B212" s="955" t="s">
        <v>1566</v>
      </c>
      <c r="C212" s="955" t="s">
        <v>4864</v>
      </c>
      <c r="D212" s="955">
        <v>45878</v>
      </c>
      <c r="E212" s="758">
        <f>D212+10</f>
        <v>45888</v>
      </c>
      <c r="F212" s="758">
        <f t="shared" ref="F212:F216" si="139">E212+6</f>
        <v>45894</v>
      </c>
      <c r="G212" s="758">
        <f t="shared" ref="G212:G216" si="140">F212+5</f>
        <v>45899</v>
      </c>
      <c r="H212" s="331"/>
      <c r="I212" s="758">
        <f>I211+7</f>
        <v>45872</v>
      </c>
      <c r="J212" s="331"/>
    </row>
    <row r="213" spans="1:10" s="193" customFormat="1" ht="20.100000000000001" customHeight="1" x14ac:dyDescent="0.2">
      <c r="A213" s="805"/>
      <c r="B213" s="955" t="s">
        <v>1674</v>
      </c>
      <c r="C213" s="955" t="s">
        <v>4865</v>
      </c>
      <c r="D213" s="955">
        <v>45880</v>
      </c>
      <c r="E213" s="802">
        <f t="shared" ref="E213:E215" si="141">D213+10</f>
        <v>45890</v>
      </c>
      <c r="F213" s="758">
        <f t="shared" si="139"/>
        <v>45896</v>
      </c>
      <c r="G213" s="758">
        <f t="shared" si="140"/>
        <v>45901</v>
      </c>
      <c r="I213" s="758">
        <f t="shared" ref="I213:I215" si="142">I212+7</f>
        <v>45879</v>
      </c>
    </row>
    <row r="214" spans="1:10" s="193" customFormat="1" ht="20.100000000000001" customHeight="1" x14ac:dyDescent="0.2">
      <c r="A214" s="805"/>
      <c r="B214" s="955" t="s">
        <v>1620</v>
      </c>
      <c r="C214" s="955" t="s">
        <v>4866</v>
      </c>
      <c r="D214" s="955">
        <v>45885</v>
      </c>
      <c r="E214" s="802">
        <f t="shared" si="141"/>
        <v>45895</v>
      </c>
      <c r="F214" s="758">
        <f t="shared" si="139"/>
        <v>45901</v>
      </c>
      <c r="G214" s="758">
        <f t="shared" si="140"/>
        <v>45906</v>
      </c>
      <c r="I214" s="758">
        <f t="shared" si="142"/>
        <v>45886</v>
      </c>
    </row>
    <row r="215" spans="1:10" s="193" customFormat="1" ht="20.100000000000001" customHeight="1" x14ac:dyDescent="0.2">
      <c r="A215" s="805"/>
      <c r="B215" s="955" t="s">
        <v>1702</v>
      </c>
      <c r="C215" s="955" t="s">
        <v>4867</v>
      </c>
      <c r="D215" s="955">
        <v>45892</v>
      </c>
      <c r="E215" s="802">
        <f t="shared" si="141"/>
        <v>45902</v>
      </c>
      <c r="F215" s="758">
        <f t="shared" si="139"/>
        <v>45908</v>
      </c>
      <c r="G215" s="758">
        <f t="shared" si="140"/>
        <v>45913</v>
      </c>
      <c r="I215" s="758">
        <f t="shared" si="142"/>
        <v>45893</v>
      </c>
    </row>
    <row r="216" spans="1:10" s="193" customFormat="1" ht="20.100000000000001" customHeight="1" x14ac:dyDescent="0.2">
      <c r="A216" s="805"/>
      <c r="B216" s="955" t="s">
        <v>661</v>
      </c>
      <c r="C216" s="955" t="s">
        <v>4868</v>
      </c>
      <c r="D216" s="955">
        <v>45899</v>
      </c>
      <c r="E216" s="758">
        <f>D216+10</f>
        <v>45909</v>
      </c>
      <c r="F216" s="758">
        <f t="shared" si="139"/>
        <v>45915</v>
      </c>
      <c r="G216" s="758">
        <f t="shared" si="140"/>
        <v>45920</v>
      </c>
      <c r="H216" s="331"/>
      <c r="I216" s="758">
        <f>I215+7</f>
        <v>45900</v>
      </c>
      <c r="J216" s="331"/>
    </row>
    <row r="217" spans="1:10" s="193" customFormat="1" ht="20.100000000000001" customHeight="1" x14ac:dyDescent="0.2">
      <c r="A217" s="805"/>
      <c r="B217" s="955" t="s">
        <v>1696</v>
      </c>
      <c r="C217" s="955" t="s">
        <v>4937</v>
      </c>
      <c r="D217" s="955">
        <v>45906</v>
      </c>
      <c r="E217" s="758">
        <f>D217+10</f>
        <v>45916</v>
      </c>
      <c r="F217" s="758">
        <f t="shared" ref="F217" si="143">E217+6</f>
        <v>45922</v>
      </c>
      <c r="G217" s="758">
        <f t="shared" ref="G217" si="144">F217+5</f>
        <v>45927</v>
      </c>
      <c r="H217" s="331"/>
      <c r="I217" s="758">
        <f>I216+7</f>
        <v>45907</v>
      </c>
      <c r="J217" s="331"/>
    </row>
    <row r="218" spans="1:10" s="193" customFormat="1" ht="20.100000000000001" customHeight="1" x14ac:dyDescent="0.2">
      <c r="A218" s="805"/>
      <c r="B218" s="955" t="s">
        <v>654</v>
      </c>
      <c r="C218" s="955" t="s">
        <v>4938</v>
      </c>
      <c r="D218" s="955">
        <v>45913</v>
      </c>
      <c r="E218" s="758">
        <f>D218+10</f>
        <v>45923</v>
      </c>
      <c r="F218" s="758">
        <f t="shared" ref="F218:F220" si="145">E218+6</f>
        <v>45929</v>
      </c>
      <c r="G218" s="758">
        <f t="shared" ref="G218:G220" si="146">F218+5</f>
        <v>45934</v>
      </c>
      <c r="H218" s="331"/>
      <c r="I218" s="758">
        <f>I217+7</f>
        <v>45914</v>
      </c>
      <c r="J218" s="331"/>
    </row>
    <row r="219" spans="1:10" s="193" customFormat="1" ht="20.100000000000001" customHeight="1" x14ac:dyDescent="0.2">
      <c r="A219" s="805"/>
      <c r="B219" s="955" t="s">
        <v>1566</v>
      </c>
      <c r="C219" s="955" t="s">
        <v>4939</v>
      </c>
      <c r="D219" s="955">
        <v>45920</v>
      </c>
      <c r="E219" s="758">
        <f>D219+10</f>
        <v>45930</v>
      </c>
      <c r="F219" s="758">
        <f t="shared" si="145"/>
        <v>45936</v>
      </c>
      <c r="G219" s="758">
        <f t="shared" si="146"/>
        <v>45941</v>
      </c>
      <c r="H219" s="331"/>
      <c r="I219" s="758">
        <f>I218+7</f>
        <v>45921</v>
      </c>
      <c r="J219" s="331"/>
    </row>
    <row r="220" spans="1:10" s="193" customFormat="1" ht="20.100000000000001" customHeight="1" x14ac:dyDescent="0.2">
      <c r="A220" s="805"/>
      <c r="B220" s="955" t="s">
        <v>1674</v>
      </c>
      <c r="C220" s="955" t="s">
        <v>4940</v>
      </c>
      <c r="D220" s="955">
        <v>45927</v>
      </c>
      <c r="E220" s="802">
        <f t="shared" ref="E220" si="147">D220+10</f>
        <v>45937</v>
      </c>
      <c r="F220" s="758">
        <f t="shared" si="145"/>
        <v>45943</v>
      </c>
      <c r="G220" s="758">
        <f t="shared" si="146"/>
        <v>45948</v>
      </c>
      <c r="I220" s="758">
        <f t="shared" ref="I220" si="148">I219+7</f>
        <v>45928</v>
      </c>
    </row>
    <row r="221" spans="1:10" s="193" customFormat="1" ht="18" customHeight="1" x14ac:dyDescent="0.2">
      <c r="A221" s="805"/>
      <c r="B221" s="147" t="s">
        <v>516</v>
      </c>
      <c r="C221" s="801"/>
      <c r="D221" s="752"/>
      <c r="E221" s="801"/>
      <c r="F221" s="801"/>
      <c r="G221" s="801"/>
      <c r="H221" s="801"/>
      <c r="J221" s="769"/>
    </row>
    <row r="222" spans="1:10" s="149" customFormat="1" ht="18" customHeight="1" x14ac:dyDescent="0.2">
      <c r="A222" s="805"/>
      <c r="B222" s="422"/>
      <c r="C222" s="155"/>
      <c r="D222" s="162"/>
      <c r="E222" s="155"/>
      <c r="F222" s="155"/>
      <c r="G222" s="155"/>
      <c r="H222" s="155"/>
      <c r="J222" s="490"/>
    </row>
    <row r="223" spans="1:10" s="149" customFormat="1" ht="18" customHeight="1" x14ac:dyDescent="0.2">
      <c r="A223" s="805"/>
      <c r="B223" s="422"/>
      <c r="C223" s="155"/>
      <c r="D223" s="162"/>
      <c r="E223" s="155"/>
      <c r="F223" s="155"/>
      <c r="G223" s="155"/>
      <c r="H223" s="155"/>
      <c r="J223" s="490"/>
    </row>
    <row r="224" spans="1:10" ht="18" customHeight="1" thickBot="1" x14ac:dyDescent="0.25">
      <c r="B224" s="3"/>
      <c r="C224" s="9"/>
      <c r="D224" s="9"/>
      <c r="E224" s="9"/>
    </row>
    <row r="225" spans="1:15" s="147" customFormat="1" ht="18.75" customHeight="1" x14ac:dyDescent="0.2">
      <c r="B225" s="771"/>
      <c r="C225" s="772"/>
      <c r="D225" s="773"/>
      <c r="E225" s="774"/>
      <c r="F225" s="775"/>
      <c r="G225" s="776"/>
      <c r="H225" s="777"/>
    </row>
    <row r="226" spans="1:15" s="147" customFormat="1" ht="18.75" customHeight="1" x14ac:dyDescent="0.2">
      <c r="B226" s="778" t="s">
        <v>517</v>
      </c>
      <c r="C226" s="145"/>
      <c r="D226" s="147" t="s">
        <v>518</v>
      </c>
      <c r="G226" s="147" t="s">
        <v>519</v>
      </c>
      <c r="H226" s="779"/>
    </row>
    <row r="227" spans="1:15" s="147" customFormat="1" ht="18.75" customHeight="1" x14ac:dyDescent="0.2">
      <c r="B227" s="780" t="s">
        <v>520</v>
      </c>
      <c r="C227" s="1099" t="s">
        <v>521</v>
      </c>
      <c r="D227" s="133" t="s">
        <v>522</v>
      </c>
      <c r="F227" s="1099" t="s">
        <v>523</v>
      </c>
      <c r="G227" s="145" t="s">
        <v>524</v>
      </c>
      <c r="H227" s="1100" t="s">
        <v>525</v>
      </c>
    </row>
    <row r="228" spans="1:15" s="147" customFormat="1" ht="18.75" customHeight="1" x14ac:dyDescent="0.2">
      <c r="B228" s="780" t="s">
        <v>526</v>
      </c>
      <c r="C228" s="1099" t="s">
        <v>527</v>
      </c>
      <c r="D228" s="133" t="s">
        <v>528</v>
      </c>
      <c r="E228" s="148" t="s">
        <v>529</v>
      </c>
      <c r="F228" s="1101" t="s">
        <v>530</v>
      </c>
      <c r="G228" s="145" t="s">
        <v>531</v>
      </c>
      <c r="H228" s="1100" t="s">
        <v>532</v>
      </c>
    </row>
    <row r="229" spans="1:15" s="147" customFormat="1" ht="18.75" customHeight="1" x14ac:dyDescent="0.2">
      <c r="B229" s="783" t="s">
        <v>533</v>
      </c>
      <c r="C229" s="1102" t="s">
        <v>534</v>
      </c>
      <c r="D229" s="133" t="s">
        <v>535</v>
      </c>
      <c r="E229" s="148" t="s">
        <v>536</v>
      </c>
      <c r="F229" s="1101" t="s">
        <v>537</v>
      </c>
      <c r="G229" s="588" t="s">
        <v>538</v>
      </c>
      <c r="H229" s="1103" t="s">
        <v>539</v>
      </c>
    </row>
    <row r="230" spans="1:15" s="147" customFormat="1" ht="18.75" customHeight="1" x14ac:dyDescent="0.2">
      <c r="B230" s="783" t="s">
        <v>540</v>
      </c>
      <c r="C230" s="1102" t="s">
        <v>541</v>
      </c>
      <c r="D230" s="133" t="s">
        <v>542</v>
      </c>
      <c r="E230" s="148" t="s">
        <v>543</v>
      </c>
      <c r="F230" s="1101" t="s">
        <v>544</v>
      </c>
      <c r="G230" s="588" t="s">
        <v>545</v>
      </c>
      <c r="H230" s="1103" t="s">
        <v>546</v>
      </c>
      <c r="N230" s="149"/>
      <c r="O230" s="149"/>
    </row>
    <row r="231" spans="1:15" s="147" customFormat="1" ht="18.75" customHeight="1" x14ac:dyDescent="0.2">
      <c r="B231" s="783" t="s">
        <v>760</v>
      </c>
      <c r="C231" s="1102" t="s">
        <v>548</v>
      </c>
      <c r="D231" s="133" t="s">
        <v>549</v>
      </c>
      <c r="E231" s="148" t="s">
        <v>550</v>
      </c>
      <c r="F231" s="1101" t="s">
        <v>551</v>
      </c>
      <c r="G231" s="588" t="s">
        <v>552</v>
      </c>
      <c r="H231" s="1103" t="s">
        <v>553</v>
      </c>
      <c r="N231" s="149"/>
      <c r="O231" s="149"/>
    </row>
    <row r="232" spans="1:15" s="147" customFormat="1" ht="18.75" customHeight="1" x14ac:dyDescent="0.2">
      <c r="B232" s="783" t="s">
        <v>554</v>
      </c>
      <c r="C232" s="1102" t="s">
        <v>555</v>
      </c>
      <c r="D232" s="133" t="s">
        <v>556</v>
      </c>
      <c r="E232" s="148" t="s">
        <v>557</v>
      </c>
      <c r="F232" s="1101" t="s">
        <v>558</v>
      </c>
      <c r="G232" s="588" t="s">
        <v>559</v>
      </c>
      <c r="H232" s="1103" t="s">
        <v>560</v>
      </c>
      <c r="N232" s="149"/>
      <c r="O232" s="149"/>
    </row>
    <row r="233" spans="1:15" s="147" customFormat="1" ht="18.75" customHeight="1" x14ac:dyDescent="0.2">
      <c r="B233" s="783" t="s">
        <v>561</v>
      </c>
      <c r="C233" s="1102" t="s">
        <v>562</v>
      </c>
      <c r="D233" s="133" t="s">
        <v>563</v>
      </c>
      <c r="E233" s="148" t="s">
        <v>564</v>
      </c>
      <c r="F233" s="1099" t="s">
        <v>565</v>
      </c>
      <c r="G233" s="588" t="s">
        <v>566</v>
      </c>
      <c r="H233" s="787" t="s">
        <v>567</v>
      </c>
      <c r="N233" s="149"/>
      <c r="O233" s="149"/>
    </row>
    <row r="234" spans="1:15" s="149" customFormat="1" ht="18.75" customHeight="1" x14ac:dyDescent="0.2">
      <c r="A234" s="1033"/>
      <c r="B234" s="783" t="s">
        <v>568</v>
      </c>
      <c r="C234" s="1102" t="s">
        <v>569</v>
      </c>
      <c r="D234" s="133"/>
      <c r="E234" s="145"/>
      <c r="F234" s="588"/>
      <c r="G234" s="147"/>
      <c r="H234" s="788"/>
      <c r="I234" s="145"/>
      <c r="J234" s="145"/>
      <c r="K234" s="145"/>
    </row>
    <row r="235" spans="1:15" s="149" customFormat="1" ht="18.75" customHeight="1" thickBot="1" x14ac:dyDescent="0.25">
      <c r="A235" s="1033"/>
      <c r="B235" s="789"/>
      <c r="C235" s="790"/>
      <c r="D235" s="790"/>
      <c r="E235" s="791"/>
      <c r="F235" s="791"/>
      <c r="G235" s="791"/>
      <c r="H235" s="792"/>
      <c r="I235" s="145"/>
      <c r="J235" s="145"/>
      <c r="K235" s="145"/>
    </row>
    <row r="236" spans="1:15" s="331" customFormat="1" ht="18.75" customHeight="1" x14ac:dyDescent="0.2">
      <c r="A236" s="861"/>
      <c r="B236" s="11"/>
      <c r="C236" s="11"/>
      <c r="D236" s="11"/>
      <c r="E236" s="11"/>
      <c r="F236" s="11"/>
      <c r="G236" s="11"/>
      <c r="H236" s="11"/>
      <c r="I236" s="11"/>
      <c r="J236" s="11"/>
    </row>
  </sheetData>
  <mergeCells count="12">
    <mergeCell ref="B146:C146"/>
    <mergeCell ref="D146:D147"/>
    <mergeCell ref="D95:D96"/>
    <mergeCell ref="B4:F4"/>
    <mergeCell ref="B2:F2"/>
    <mergeCell ref="E15:F15"/>
    <mergeCell ref="D8:D9"/>
    <mergeCell ref="B95:C95"/>
    <mergeCell ref="B8:C8"/>
    <mergeCell ref="E40:F40"/>
    <mergeCell ref="B93:G93"/>
    <mergeCell ref="B6:F6"/>
  </mergeCells>
  <phoneticPr fontId="81" type="noConversion"/>
  <hyperlinks>
    <hyperlink ref="H2" location="HOME!Print_Area" display="HOME" xr:uid="{FF8ECA58-D7DD-4971-A407-55A1ECF132D5}"/>
    <hyperlink ref="H227" r:id="rId1" xr:uid="{E8F458CD-6AFE-49E7-A7ED-41CB02C4EEAA}"/>
    <hyperlink ref="C227" r:id="rId2" xr:uid="{A158CA61-AD8F-4172-AAA9-477A48F4AF61}"/>
    <hyperlink ref="H232" r:id="rId3" xr:uid="{692369D6-5B5A-420E-BF50-6382E8E8F9ED}"/>
    <hyperlink ref="H231" r:id="rId4" xr:uid="{67C218D9-33F9-446C-AF03-41FD2EB85111}"/>
    <hyperlink ref="C230" r:id="rId5" xr:uid="{9D053B7F-1265-4086-B4C1-9EF719BB1D07}"/>
    <hyperlink ref="C228" r:id="rId6" xr:uid="{50CE4654-87D7-4234-9A04-0BA9B1DC07BD}"/>
    <hyperlink ref="C234" r:id="rId7" xr:uid="{C5404A4C-2455-473D-9F65-C48AACF83BE2}"/>
    <hyperlink ref="H230" r:id="rId8" xr:uid="{268B3BE2-9813-4DC0-9256-2E504655F845}"/>
    <hyperlink ref="H233" r:id="rId9" xr:uid="{5B79DD80-7263-4740-A166-945601926E14}"/>
    <hyperlink ref="F227" r:id="rId10" xr:uid="{BC46F011-3795-456E-8FA6-C051DBCD17E9}"/>
    <hyperlink ref="F232" r:id="rId11" xr:uid="{B05016FC-6F5A-43C9-AD95-30F926FBA2B8}"/>
    <hyperlink ref="F228" r:id="rId12" xr:uid="{B767A102-68B5-4EE1-8CCD-729D9E604781}"/>
    <hyperlink ref="F229" r:id="rId13" xr:uid="{FEC11313-0433-40C8-A31C-555AC6C38A24}"/>
    <hyperlink ref="F230" r:id="rId14" xr:uid="{A8BBEC84-FF4F-49F5-B02C-CE00DEE1E791}"/>
    <hyperlink ref="F231" r:id="rId15" xr:uid="{2653B2F2-F1EB-4B71-AA5B-11498930D532}"/>
    <hyperlink ref="H228" r:id="rId16" xr:uid="{A90C3CB2-F972-4480-833D-0CAE08E9A841}"/>
    <hyperlink ref="H229" r:id="rId17" xr:uid="{FFB74343-2C6B-4EE2-93CB-D30A7AC8A2FA}"/>
    <hyperlink ref="F233" r:id="rId18" xr:uid="{42EE037D-027C-4F0F-8A5F-C6005D90763A}"/>
    <hyperlink ref="C229" r:id="rId19" xr:uid="{147D6221-E870-42B9-8A5B-65A56B135078}"/>
    <hyperlink ref="C231" r:id="rId20" xr:uid="{FBB02197-0C07-440B-9628-5FC21934FAAE}"/>
    <hyperlink ref="C232" r:id="rId21" xr:uid="{CED64735-0BF7-488B-BB68-A4442B82F2E1}"/>
    <hyperlink ref="C233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9" t="s">
        <v>116</v>
      </c>
      <c r="C2" s="1139"/>
      <c r="D2" s="1139"/>
      <c r="E2" s="1139"/>
      <c r="F2" s="1139"/>
      <c r="H2" s="980" t="s">
        <v>346</v>
      </c>
    </row>
    <row r="3" spans="1:9" ht="15.75" customHeight="1" thickBot="1" x14ac:dyDescent="0.25"/>
    <row r="4" spans="1:9" ht="30" customHeight="1" thickBot="1" x14ac:dyDescent="0.25">
      <c r="B4" s="1140" t="s">
        <v>1778</v>
      </c>
      <c r="C4" s="1141"/>
      <c r="D4" s="1141"/>
      <c r="E4" s="1141"/>
      <c r="F4" s="1142"/>
    </row>
    <row r="5" spans="1:9" ht="20.100000000000001" customHeight="1" x14ac:dyDescent="0.2">
      <c r="B5" s="1143"/>
      <c r="C5" s="1143"/>
      <c r="D5" s="1143"/>
      <c r="E5" s="1143"/>
      <c r="F5" s="1143"/>
    </row>
    <row r="6" spans="1:9" ht="20.100000000000001" customHeight="1" x14ac:dyDescent="0.2">
      <c r="B6" s="1132" t="s">
        <v>347</v>
      </c>
      <c r="C6" s="1132"/>
      <c r="D6" s="1132"/>
      <c r="E6" s="1132"/>
      <c r="F6" s="1132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19"/>
      <c r="B8" s="1134" t="s">
        <v>1779</v>
      </c>
      <c r="C8" s="1135"/>
      <c r="D8" s="1136" t="s">
        <v>349</v>
      </c>
      <c r="E8" s="941" t="s">
        <v>308</v>
      </c>
      <c r="F8" s="944" t="s">
        <v>350</v>
      </c>
      <c r="G8" s="331"/>
      <c r="H8" s="883" t="s">
        <v>1780</v>
      </c>
      <c r="I8" s="1"/>
    </row>
    <row r="9" spans="1:9" ht="20.100000000000001" customHeight="1" x14ac:dyDescent="0.2">
      <c r="A9" s="819"/>
      <c r="B9" s="944" t="s">
        <v>351</v>
      </c>
      <c r="C9" s="944" t="s">
        <v>352</v>
      </c>
      <c r="D9" s="1137"/>
      <c r="E9" s="940" t="s">
        <v>166</v>
      </c>
      <c r="F9" s="940" t="s">
        <v>245</v>
      </c>
      <c r="G9" s="331"/>
      <c r="H9" s="943" t="s">
        <v>353</v>
      </c>
      <c r="I9" s="943" t="s">
        <v>354</v>
      </c>
    </row>
    <row r="10" spans="1:9" ht="15.75" hidden="1" customHeight="1" x14ac:dyDescent="0.2">
      <c r="A10" s="819"/>
      <c r="B10" s="810" t="s">
        <v>355</v>
      </c>
      <c r="C10" s="817" t="s">
        <v>356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 x14ac:dyDescent="0.2">
      <c r="A11" s="819"/>
      <c r="B11" s="810" t="s">
        <v>357</v>
      </c>
      <c r="C11" s="817" t="s">
        <v>358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 x14ac:dyDescent="0.2">
      <c r="A12" s="819"/>
      <c r="B12" s="810" t="s">
        <v>359</v>
      </c>
      <c r="C12" s="817" t="s">
        <v>360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 x14ac:dyDescent="0.2">
      <c r="A13" s="819"/>
      <c r="B13" s="810" t="s">
        <v>361</v>
      </c>
      <c r="C13" s="817" t="s">
        <v>362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 x14ac:dyDescent="0.2">
      <c r="A14" s="819"/>
      <c r="B14" s="810" t="s">
        <v>363</v>
      </c>
      <c r="C14" s="817" t="s">
        <v>364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 x14ac:dyDescent="0.2">
      <c r="A15" s="819" t="s">
        <v>365</v>
      </c>
      <c r="B15" s="810" t="s">
        <v>366</v>
      </c>
      <c r="C15" s="817" t="s">
        <v>367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 x14ac:dyDescent="0.2">
      <c r="A16" s="819" t="s">
        <v>368</v>
      </c>
      <c r="B16" s="810" t="s">
        <v>369</v>
      </c>
      <c r="C16" s="817" t="s">
        <v>370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 x14ac:dyDescent="0.2">
      <c r="A17" s="819"/>
      <c r="B17" s="810" t="s">
        <v>357</v>
      </c>
      <c r="C17" s="817" t="s">
        <v>371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 x14ac:dyDescent="0.2">
      <c r="A18" s="819"/>
      <c r="B18" s="810" t="s">
        <v>359</v>
      </c>
      <c r="C18" s="817" t="s">
        <v>372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 x14ac:dyDescent="0.2">
      <c r="A19" s="819"/>
      <c r="B19" s="904" t="s">
        <v>361</v>
      </c>
      <c r="C19" s="903" t="s">
        <v>373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 x14ac:dyDescent="0.2">
      <c r="A20" s="819"/>
      <c r="B20" s="904" t="s">
        <v>363</v>
      </c>
      <c r="C20" s="903" t="s">
        <v>374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 x14ac:dyDescent="0.2">
      <c r="A21" s="819"/>
      <c r="B21" s="904" t="s">
        <v>375</v>
      </c>
      <c r="C21" s="903" t="s">
        <v>376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 x14ac:dyDescent="0.2">
      <c r="A22" s="819"/>
      <c r="B22" s="962" t="s">
        <v>369</v>
      </c>
      <c r="C22" s="955" t="s">
        <v>377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 x14ac:dyDescent="0.2">
      <c r="A23" s="819"/>
      <c r="B23" s="962" t="s">
        <v>357</v>
      </c>
      <c r="C23" s="955" t="s">
        <v>378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 x14ac:dyDescent="0.2">
      <c r="A24" s="819"/>
      <c r="B24" s="962" t="s">
        <v>359</v>
      </c>
      <c r="C24" s="955" t="s">
        <v>379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 x14ac:dyDescent="0.2">
      <c r="A25" s="819"/>
      <c r="B25" s="962" t="s">
        <v>361</v>
      </c>
      <c r="C25" s="955" t="s">
        <v>380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 x14ac:dyDescent="0.2">
      <c r="A26" s="819" t="s">
        <v>381</v>
      </c>
      <c r="B26" s="962" t="s">
        <v>375</v>
      </c>
      <c r="C26" s="955" t="s">
        <v>382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 x14ac:dyDescent="0.2">
      <c r="A27" s="819"/>
      <c r="B27" s="962" t="s">
        <v>363</v>
      </c>
      <c r="C27" s="955" t="s">
        <v>383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 x14ac:dyDescent="0.2">
      <c r="A28" s="819"/>
      <c r="B28" s="1026" t="s">
        <v>369</v>
      </c>
      <c r="C28" s="955" t="s">
        <v>384</v>
      </c>
      <c r="D28" s="955">
        <v>45436</v>
      </c>
      <c r="E28" s="758">
        <f t="shared" si="12"/>
        <v>45438</v>
      </c>
      <c r="F28" s="880" t="s">
        <v>385</v>
      </c>
      <c r="G28" s="331"/>
      <c r="H28" s="758">
        <f t="shared" si="1"/>
        <v>45431</v>
      </c>
      <c r="I28" s="155"/>
    </row>
    <row r="29" spans="1:9" ht="17.25" hidden="1" customHeight="1" x14ac:dyDescent="0.2">
      <c r="A29" s="819" t="s">
        <v>386</v>
      </c>
      <c r="B29" s="955" t="s">
        <v>375</v>
      </c>
      <c r="C29" s="955" t="s">
        <v>387</v>
      </c>
      <c r="D29" s="955">
        <v>45446</v>
      </c>
      <c r="E29" s="758">
        <f t="shared" si="12"/>
        <v>45448</v>
      </c>
      <c r="F29" s="880" t="s">
        <v>385</v>
      </c>
      <c r="G29" s="331"/>
      <c r="H29" s="758">
        <f t="shared" si="1"/>
        <v>45438</v>
      </c>
      <c r="I29" s="155"/>
    </row>
    <row r="30" spans="1:9" ht="17.25" hidden="1" customHeight="1" x14ac:dyDescent="0.2">
      <c r="A30" s="819" t="s">
        <v>388</v>
      </c>
      <c r="B30" s="955" t="s">
        <v>357</v>
      </c>
      <c r="C30" s="955" t="s">
        <v>389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 x14ac:dyDescent="0.2">
      <c r="A31" s="819" t="s">
        <v>361</v>
      </c>
      <c r="B31" s="955" t="s">
        <v>390</v>
      </c>
      <c r="C31" s="955" t="s">
        <v>391</v>
      </c>
      <c r="D31" s="955">
        <v>45460</v>
      </c>
      <c r="E31" s="758">
        <f t="shared" si="12"/>
        <v>45462</v>
      </c>
      <c r="F31" s="880" t="s">
        <v>385</v>
      </c>
      <c r="G31" s="331"/>
      <c r="H31" s="758">
        <f t="shared" si="1"/>
        <v>45452</v>
      </c>
      <c r="I31" s="745"/>
    </row>
    <row r="32" spans="1:9" ht="17.25" hidden="1" customHeight="1" x14ac:dyDescent="0.2">
      <c r="A32" s="819" t="s">
        <v>392</v>
      </c>
      <c r="B32" s="1062" t="s">
        <v>361</v>
      </c>
      <c r="C32" s="955" t="s">
        <v>393</v>
      </c>
      <c r="D32" s="955">
        <v>45464</v>
      </c>
      <c r="E32" s="758">
        <f>D32+2</f>
        <v>45466</v>
      </c>
      <c r="F32" s="880" t="s">
        <v>385</v>
      </c>
      <c r="G32" s="331"/>
      <c r="H32" s="758">
        <f t="shared" si="1"/>
        <v>45459</v>
      </c>
      <c r="I32" s="155"/>
    </row>
    <row r="33" spans="1:9" ht="17.25" hidden="1" customHeight="1" x14ac:dyDescent="0.2">
      <c r="A33" s="819" t="s">
        <v>363</v>
      </c>
      <c r="B33" s="1062" t="s">
        <v>369</v>
      </c>
      <c r="C33" s="955" t="s">
        <v>394</v>
      </c>
      <c r="D33" s="955">
        <v>45473</v>
      </c>
      <c r="E33" s="758">
        <f t="shared" ref="E33:E37" si="14">D33+2</f>
        <v>45475</v>
      </c>
      <c r="F33" s="880" t="s">
        <v>385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 x14ac:dyDescent="0.2">
      <c r="A34" s="819" t="s">
        <v>369</v>
      </c>
      <c r="B34" s="955" t="s">
        <v>363</v>
      </c>
      <c r="C34" s="955" t="s">
        <v>395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 x14ac:dyDescent="0.2">
      <c r="A35" s="819"/>
      <c r="B35" s="955" t="s">
        <v>375</v>
      </c>
      <c r="C35" s="955" t="s">
        <v>396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 x14ac:dyDescent="0.2">
      <c r="A36" s="819"/>
      <c r="B36" s="955" t="s">
        <v>397</v>
      </c>
      <c r="C36" s="955" t="s">
        <v>398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 x14ac:dyDescent="0.2">
      <c r="A37" s="819"/>
      <c r="B37" s="955" t="s">
        <v>390</v>
      </c>
      <c r="C37" s="955" t="s">
        <v>399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 x14ac:dyDescent="0.2">
      <c r="A38" s="819"/>
      <c r="B38" s="955" t="s">
        <v>361</v>
      </c>
      <c r="C38" s="955" t="s">
        <v>400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 x14ac:dyDescent="0.2">
      <c r="A39" s="819"/>
      <c r="B39" s="955" t="s">
        <v>401</v>
      </c>
      <c r="C39" s="955" t="s">
        <v>402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 x14ac:dyDescent="0.2">
      <c r="A40" s="819"/>
      <c r="B40" s="955" t="s">
        <v>375</v>
      </c>
      <c r="C40" s="955" t="s">
        <v>403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 x14ac:dyDescent="0.2">
      <c r="A41" s="819" t="s">
        <v>363</v>
      </c>
      <c r="B41" s="955" t="s">
        <v>363</v>
      </c>
      <c r="C41" s="955" t="s">
        <v>404</v>
      </c>
      <c r="D41" s="955">
        <v>45531</v>
      </c>
      <c r="E41" s="758">
        <f>D41+2</f>
        <v>45533</v>
      </c>
      <c r="F41" s="880" t="s">
        <v>385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 x14ac:dyDescent="0.2">
      <c r="A42" s="819" t="s">
        <v>397</v>
      </c>
      <c r="B42" s="955" t="s">
        <v>390</v>
      </c>
      <c r="C42" s="955" t="s">
        <v>405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 x14ac:dyDescent="0.2">
      <c r="A43" s="819" t="s">
        <v>390</v>
      </c>
      <c r="B43" s="955" t="s">
        <v>397</v>
      </c>
      <c r="C43" s="955" t="s">
        <v>406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 x14ac:dyDescent="0.2">
      <c r="A44" s="819"/>
      <c r="B44" s="955" t="s">
        <v>361</v>
      </c>
      <c r="C44" s="955" t="s">
        <v>407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 x14ac:dyDescent="0.2">
      <c r="A45" s="819"/>
      <c r="B45" s="955" t="s">
        <v>401</v>
      </c>
      <c r="C45" s="955" t="s">
        <v>408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 x14ac:dyDescent="0.2">
      <c r="A46" s="819" t="s">
        <v>375</v>
      </c>
      <c r="B46" s="1026" t="s">
        <v>409</v>
      </c>
      <c r="C46" s="955" t="s">
        <v>410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 x14ac:dyDescent="0.2">
      <c r="A47" s="819"/>
      <c r="B47" s="955" t="s">
        <v>363</v>
      </c>
      <c r="C47" s="955" t="s">
        <v>411</v>
      </c>
      <c r="D47" s="955">
        <v>45572</v>
      </c>
      <c r="E47" s="758">
        <f>D47+2</f>
        <v>45574</v>
      </c>
      <c r="F47" s="880" t="s">
        <v>385</v>
      </c>
      <c r="G47" s="331"/>
      <c r="H47" s="758">
        <v>45564</v>
      </c>
      <c r="I47" s="1005">
        <f t="shared" si="20"/>
        <v>40</v>
      </c>
    </row>
    <row r="48" spans="1:9" ht="17.25" hidden="1" customHeight="1" x14ac:dyDescent="0.2">
      <c r="A48" s="819"/>
      <c r="B48" s="1026" t="s">
        <v>409</v>
      </c>
      <c r="C48" s="955" t="s">
        <v>412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 x14ac:dyDescent="0.2">
      <c r="A49" s="819" t="s">
        <v>413</v>
      </c>
      <c r="B49" s="955" t="s">
        <v>361</v>
      </c>
      <c r="C49" s="955" t="s">
        <v>414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 x14ac:dyDescent="0.2">
      <c r="A50" s="819" t="s">
        <v>361</v>
      </c>
      <c r="B50" s="955" t="s">
        <v>413</v>
      </c>
      <c r="C50" s="955" t="s">
        <v>415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 x14ac:dyDescent="0.2">
      <c r="A51" s="819" t="s">
        <v>416</v>
      </c>
      <c r="B51" s="955" t="s">
        <v>363</v>
      </c>
      <c r="C51" s="955" t="s">
        <v>417</v>
      </c>
      <c r="D51" s="955">
        <v>45594</v>
      </c>
      <c r="E51" s="880" t="s">
        <v>385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 x14ac:dyDescent="0.2">
      <c r="A52" s="819" t="s">
        <v>418</v>
      </c>
      <c r="B52" s="955" t="s">
        <v>401</v>
      </c>
      <c r="C52" s="955" t="s">
        <v>419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 x14ac:dyDescent="0.2">
      <c r="A53" s="819" t="s">
        <v>390</v>
      </c>
      <c r="B53" s="955" t="s">
        <v>357</v>
      </c>
      <c r="C53" s="955" t="s">
        <v>420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 x14ac:dyDescent="0.2">
      <c r="A54" s="819" t="s">
        <v>421</v>
      </c>
      <c r="B54" s="955" t="s">
        <v>422</v>
      </c>
      <c r="C54" s="955" t="s">
        <v>423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 x14ac:dyDescent="0.2">
      <c r="A55" s="819" t="s">
        <v>413</v>
      </c>
      <c r="B55" s="955" t="s">
        <v>361</v>
      </c>
      <c r="C55" s="955" t="s">
        <v>424</v>
      </c>
      <c r="D55" s="880" t="s">
        <v>385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 x14ac:dyDescent="0.2">
      <c r="A56" s="819" t="s">
        <v>361</v>
      </c>
      <c r="B56" s="955" t="s">
        <v>413</v>
      </c>
      <c r="C56" s="955" t="s">
        <v>425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 x14ac:dyDescent="0.2">
      <c r="A57" s="819" t="s">
        <v>363</v>
      </c>
      <c r="B57" s="955" t="s">
        <v>401</v>
      </c>
      <c r="C57" s="955" t="s">
        <v>426</v>
      </c>
      <c r="D57" s="880" t="s">
        <v>385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 x14ac:dyDescent="0.2">
      <c r="A58" s="819" t="s">
        <v>401</v>
      </c>
      <c r="B58" s="955" t="s">
        <v>363</v>
      </c>
      <c r="C58" s="955" t="s">
        <v>427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 x14ac:dyDescent="0.2">
      <c r="A59" s="819"/>
      <c r="B59" s="955" t="s">
        <v>357</v>
      </c>
      <c r="C59" s="955" t="s">
        <v>1781</v>
      </c>
      <c r="D59" s="880" t="s">
        <v>385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 x14ac:dyDescent="0.2">
      <c r="A60" s="819" t="s">
        <v>422</v>
      </c>
      <c r="B60" s="955" t="s">
        <v>361</v>
      </c>
      <c r="C60" s="955" t="s">
        <v>1782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 x14ac:dyDescent="0.2">
      <c r="A61" s="819"/>
      <c r="B61" s="955" t="s">
        <v>422</v>
      </c>
      <c r="C61" s="955" t="s">
        <v>1783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 x14ac:dyDescent="0.2">
      <c r="A62" s="819"/>
      <c r="B62" s="955" t="s">
        <v>413</v>
      </c>
      <c r="C62" s="955" t="s">
        <v>1784</v>
      </c>
      <c r="D62" s="880" t="s">
        <v>385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 x14ac:dyDescent="0.25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2" t="s">
        <v>433</v>
      </c>
      <c r="C65" s="1132"/>
      <c r="D65" s="1132"/>
      <c r="E65" s="1132"/>
      <c r="F65" s="1132"/>
      <c r="G65" s="217"/>
      <c r="H65" s="217"/>
      <c r="I65" s="217"/>
    </row>
    <row r="66" spans="1:17" ht="15.75" customHeight="1" x14ac:dyDescent="0.2">
      <c r="B66" s="164"/>
      <c r="C66" s="155"/>
      <c r="D66" s="1165"/>
      <c r="E66" s="1165"/>
      <c r="F66" s="1165"/>
      <c r="G66" s="1165"/>
      <c r="H66" s="1165"/>
      <c r="I66" s="1165"/>
      <c r="J66" s="1165"/>
      <c r="K66" s="1165"/>
      <c r="L66" s="1165"/>
      <c r="M66" s="1165"/>
      <c r="N66" s="745"/>
    </row>
    <row r="67" spans="1:17" ht="30" customHeight="1" x14ac:dyDescent="0.2">
      <c r="A67" s="819"/>
      <c r="B67" s="1134" t="s">
        <v>1778</v>
      </c>
      <c r="C67" s="1135"/>
      <c r="D67" s="1136" t="s">
        <v>349</v>
      </c>
      <c r="E67" s="950" t="s">
        <v>229</v>
      </c>
      <c r="F67" s="944" t="s">
        <v>158</v>
      </c>
      <c r="G67" s="944" t="s">
        <v>435</v>
      </c>
      <c r="H67" s="941" t="s">
        <v>195</v>
      </c>
      <c r="I67" s="944" t="s">
        <v>299</v>
      </c>
      <c r="J67" s="944" t="s">
        <v>337</v>
      </c>
      <c r="K67" s="944" t="s">
        <v>208</v>
      </c>
      <c r="L67" s="944" t="s">
        <v>258</v>
      </c>
      <c r="M67" s="944" t="s">
        <v>1785</v>
      </c>
      <c r="N67" s="944" t="s">
        <v>1786</v>
      </c>
      <c r="O67" s="331"/>
      <c r="P67" s="883" t="s">
        <v>1787</v>
      </c>
    </row>
    <row r="68" spans="1:17" ht="20.100000000000001" customHeight="1" x14ac:dyDescent="0.2">
      <c r="A68" s="819"/>
      <c r="B68" s="944" t="s">
        <v>351</v>
      </c>
      <c r="C68" s="944" t="s">
        <v>352</v>
      </c>
      <c r="D68" s="1137"/>
      <c r="E68" s="940" t="s">
        <v>245</v>
      </c>
      <c r="F68" s="940" t="s">
        <v>252</v>
      </c>
      <c r="G68" s="940" t="s">
        <v>436</v>
      </c>
      <c r="H68" s="940" t="s">
        <v>175</v>
      </c>
      <c r="I68" s="940" t="s">
        <v>438</v>
      </c>
      <c r="J68" s="940" t="s">
        <v>285</v>
      </c>
      <c r="K68" s="940" t="s">
        <v>255</v>
      </c>
      <c r="L68" s="940" t="s">
        <v>227</v>
      </c>
      <c r="M68" s="940" t="s">
        <v>286</v>
      </c>
      <c r="N68" s="940" t="s">
        <v>300</v>
      </c>
      <c r="O68" s="331"/>
      <c r="P68" s="943" t="s">
        <v>353</v>
      </c>
      <c r="Q68" s="943" t="s">
        <v>439</v>
      </c>
    </row>
    <row r="69" spans="1:17" ht="17.25" hidden="1" customHeight="1" x14ac:dyDescent="0.2">
      <c r="A69" s="819"/>
      <c r="B69" s="962" t="s">
        <v>375</v>
      </c>
      <c r="C69" s="955" t="s">
        <v>440</v>
      </c>
      <c r="D69" s="955">
        <v>45393</v>
      </c>
      <c r="E69" s="1130" t="s">
        <v>385</v>
      </c>
      <c r="F69" s="1131"/>
      <c r="G69" s="1131"/>
      <c r="H69" s="1131"/>
      <c r="I69" s="1131"/>
      <c r="J69" s="1131"/>
      <c r="K69" s="1131"/>
      <c r="L69" s="1138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 x14ac:dyDescent="0.2">
      <c r="A70" s="819"/>
      <c r="B70" s="962" t="s">
        <v>369</v>
      </c>
      <c r="C70" s="955" t="s">
        <v>441</v>
      </c>
      <c r="D70" s="955">
        <v>45400</v>
      </c>
      <c r="E70" s="758">
        <f t="shared" ref="E70:E72" si="34">D70+3</f>
        <v>45403</v>
      </c>
      <c r="F70" s="1130" t="s">
        <v>385</v>
      </c>
      <c r="G70" s="1131"/>
      <c r="H70" s="1131"/>
      <c r="I70" s="1131"/>
      <c r="J70" s="1131"/>
      <c r="K70" s="1138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 x14ac:dyDescent="0.2">
      <c r="A71" s="819"/>
      <c r="B71" s="962" t="s">
        <v>357</v>
      </c>
      <c r="C71" s="955" t="s">
        <v>442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 x14ac:dyDescent="0.2">
      <c r="A72" s="819" t="s">
        <v>359</v>
      </c>
      <c r="B72" s="962" t="s">
        <v>390</v>
      </c>
      <c r="C72" s="955" t="s">
        <v>443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 x14ac:dyDescent="0.2">
      <c r="A73" s="819"/>
      <c r="B73" s="962" t="s">
        <v>361</v>
      </c>
      <c r="C73" s="955" t="s">
        <v>444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 x14ac:dyDescent="0.2">
      <c r="A74" s="819" t="s">
        <v>445</v>
      </c>
      <c r="B74" s="962" t="s">
        <v>375</v>
      </c>
      <c r="C74" s="955" t="s">
        <v>446</v>
      </c>
      <c r="D74" s="955">
        <v>45425</v>
      </c>
      <c r="E74" s="880" t="s">
        <v>385</v>
      </c>
      <c r="F74" s="880" t="s">
        <v>385</v>
      </c>
      <c r="G74" s="880" t="s">
        <v>385</v>
      </c>
      <c r="H74" s="880" t="s">
        <v>385</v>
      </c>
      <c r="I74" s="880" t="s">
        <v>385</v>
      </c>
      <c r="J74" s="880" t="s">
        <v>385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 x14ac:dyDescent="0.2">
      <c r="A75" s="819" t="s">
        <v>375</v>
      </c>
      <c r="B75" s="955" t="s">
        <v>363</v>
      </c>
      <c r="C75" s="955" t="s">
        <v>447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 x14ac:dyDescent="0.2">
      <c r="A76" s="819"/>
      <c r="B76" s="955" t="s">
        <v>369</v>
      </c>
      <c r="C76" s="955" t="s">
        <v>448</v>
      </c>
      <c r="D76" s="955">
        <v>45447</v>
      </c>
      <c r="E76" s="758">
        <f t="shared" ref="E76:E81" si="53">D76+3</f>
        <v>45450</v>
      </c>
      <c r="F76" s="880" t="s">
        <v>385</v>
      </c>
      <c r="G76" s="880" t="s">
        <v>385</v>
      </c>
      <c r="H76" s="880" t="s">
        <v>385</v>
      </c>
      <c r="I76" s="880" t="s">
        <v>385</v>
      </c>
      <c r="J76" s="880" t="s">
        <v>385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 x14ac:dyDescent="0.2">
      <c r="A77" s="819" t="s">
        <v>449</v>
      </c>
      <c r="B77" s="880" t="s">
        <v>385</v>
      </c>
      <c r="C77" s="955" t="s">
        <v>450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 x14ac:dyDescent="0.2">
      <c r="A78" s="819" t="s">
        <v>388</v>
      </c>
      <c r="B78" s="955" t="s">
        <v>357</v>
      </c>
      <c r="C78" s="955" t="s">
        <v>451</v>
      </c>
      <c r="D78" s="955">
        <v>45459</v>
      </c>
      <c r="E78" s="758">
        <f t="shared" si="53"/>
        <v>45462</v>
      </c>
      <c r="F78" s="880" t="s">
        <v>385</v>
      </c>
      <c r="G78" s="880" t="s">
        <v>385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 x14ac:dyDescent="0.2">
      <c r="A79" s="819" t="s">
        <v>452</v>
      </c>
      <c r="B79" s="955" t="s">
        <v>390</v>
      </c>
      <c r="C79" s="955" t="s">
        <v>453</v>
      </c>
      <c r="D79" s="880" t="s">
        <v>385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7">
        <f>WEEKNUM(P79)</f>
        <v>24</v>
      </c>
    </row>
    <row r="80" spans="1:17" ht="17.25" hidden="1" customHeight="1" x14ac:dyDescent="0.2">
      <c r="A80" s="819" t="s">
        <v>454</v>
      </c>
      <c r="B80" s="955" t="s">
        <v>361</v>
      </c>
      <c r="C80" s="955" t="s">
        <v>455</v>
      </c>
      <c r="D80" s="880" t="s">
        <v>385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7">
        <f>WEEKNUM(P80)</f>
        <v>25</v>
      </c>
    </row>
    <row r="81" spans="1:17" ht="17.25" hidden="1" customHeight="1" x14ac:dyDescent="0.2">
      <c r="A81" s="819" t="s">
        <v>456</v>
      </c>
      <c r="B81" s="1062" t="s">
        <v>369</v>
      </c>
      <c r="C81" s="955" t="s">
        <v>457</v>
      </c>
      <c r="D81" s="880" t="s">
        <v>385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7">
        <f t="shared" ref="Q81:Q85" si="62">WEEKNUM(P81)</f>
        <v>26</v>
      </c>
    </row>
    <row r="82" spans="1:17" ht="17.25" hidden="1" customHeight="1" x14ac:dyDescent="0.2">
      <c r="A82" s="819"/>
      <c r="B82" s="955" t="s">
        <v>363</v>
      </c>
      <c r="C82" s="955" t="s">
        <v>458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7">
        <f t="shared" si="62"/>
        <v>27</v>
      </c>
    </row>
    <row r="83" spans="1:17" ht="17.25" hidden="1" customHeight="1" x14ac:dyDescent="0.2">
      <c r="A83" s="819"/>
      <c r="B83" s="1003" t="s">
        <v>375</v>
      </c>
      <c r="C83" s="955" t="s">
        <v>459</v>
      </c>
      <c r="D83" s="955">
        <v>45490</v>
      </c>
      <c r="E83" s="758">
        <f t="shared" si="63"/>
        <v>45493</v>
      </c>
      <c r="F83" s="880" t="s">
        <v>385</v>
      </c>
      <c r="G83" s="880" t="s">
        <v>385</v>
      </c>
      <c r="H83" s="880" t="s">
        <v>385</v>
      </c>
      <c r="I83" s="880" t="s">
        <v>385</v>
      </c>
      <c r="J83" s="880" t="s">
        <v>385</v>
      </c>
      <c r="K83" s="880" t="s">
        <v>385</v>
      </c>
      <c r="L83" s="880" t="s">
        <v>385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7">
        <f t="shared" si="62"/>
        <v>28</v>
      </c>
    </row>
    <row r="84" spans="1:17" ht="17.25" hidden="1" customHeight="1" x14ac:dyDescent="0.2">
      <c r="A84" s="819" t="s">
        <v>357</v>
      </c>
      <c r="B84" s="955" t="s">
        <v>397</v>
      </c>
      <c r="C84" s="955" t="s">
        <v>460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7">
        <f t="shared" si="62"/>
        <v>29</v>
      </c>
    </row>
    <row r="85" spans="1:17" ht="17.25" hidden="1" customHeight="1" x14ac:dyDescent="0.2">
      <c r="A85" s="819"/>
      <c r="B85" s="955" t="s">
        <v>390</v>
      </c>
      <c r="C85" s="955" t="s">
        <v>461</v>
      </c>
      <c r="D85" s="955">
        <v>45511</v>
      </c>
      <c r="E85" s="880" t="s">
        <v>385</v>
      </c>
      <c r="F85" s="880" t="s">
        <v>385</v>
      </c>
      <c r="G85" s="880" t="s">
        <v>385</v>
      </c>
      <c r="H85" s="880" t="s">
        <v>385</v>
      </c>
      <c r="I85" s="880" t="s">
        <v>385</v>
      </c>
      <c r="J85" s="880" t="s">
        <v>385</v>
      </c>
      <c r="K85" s="880" t="s">
        <v>385</v>
      </c>
      <c r="L85" s="880" t="s">
        <v>385</v>
      </c>
      <c r="M85" s="758">
        <v>45517</v>
      </c>
      <c r="N85" s="758">
        <v>45519</v>
      </c>
      <c r="O85" s="331"/>
      <c r="P85" s="758">
        <f t="shared" si="37"/>
        <v>45499</v>
      </c>
      <c r="Q85" s="1067">
        <f t="shared" si="62"/>
        <v>30</v>
      </c>
    </row>
    <row r="86" spans="1:17" ht="17.25" hidden="1" customHeight="1" x14ac:dyDescent="0.2">
      <c r="A86" s="819" t="s">
        <v>357</v>
      </c>
      <c r="B86" s="955" t="s">
        <v>361</v>
      </c>
      <c r="C86" s="955" t="s">
        <v>462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7">
        <f t="shared" ref="Q86:Q91" si="82">WEEKNUM(P86)</f>
        <v>31</v>
      </c>
    </row>
    <row r="87" spans="1:17" ht="17.25" hidden="1" customHeight="1" x14ac:dyDescent="0.2">
      <c r="A87" s="819"/>
      <c r="B87" s="955" t="s">
        <v>401</v>
      </c>
      <c r="C87" s="955" t="s">
        <v>463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7">
        <f t="shared" si="82"/>
        <v>32</v>
      </c>
    </row>
    <row r="88" spans="1:17" ht="17.25" hidden="1" customHeight="1" x14ac:dyDescent="0.2">
      <c r="A88" s="819" t="s">
        <v>363</v>
      </c>
      <c r="B88" s="955" t="s">
        <v>375</v>
      </c>
      <c r="C88" s="955" t="s">
        <v>464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7">
        <f t="shared" si="82"/>
        <v>33</v>
      </c>
    </row>
    <row r="89" spans="1:17" ht="17.25" hidden="1" customHeight="1" x14ac:dyDescent="0.2">
      <c r="A89" s="819" t="s">
        <v>375</v>
      </c>
      <c r="B89" s="1003" t="s">
        <v>363</v>
      </c>
      <c r="C89" s="955" t="s">
        <v>465</v>
      </c>
      <c r="D89" s="880" t="s">
        <v>385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7">
        <f t="shared" si="82"/>
        <v>34</v>
      </c>
    </row>
    <row r="90" spans="1:17" ht="17.25" hidden="1" customHeight="1" x14ac:dyDescent="0.2">
      <c r="A90" s="819" t="s">
        <v>390</v>
      </c>
      <c r="B90" s="955" t="s">
        <v>390</v>
      </c>
      <c r="C90" s="955" t="s">
        <v>466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7">
        <f t="shared" si="82"/>
        <v>35</v>
      </c>
    </row>
    <row r="91" spans="1:17" ht="17.25" hidden="1" customHeight="1" x14ac:dyDescent="0.2">
      <c r="A91" s="819" t="s">
        <v>397</v>
      </c>
      <c r="B91" s="955" t="s">
        <v>397</v>
      </c>
      <c r="C91" s="955" t="s">
        <v>467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7">
        <f t="shared" si="82"/>
        <v>36</v>
      </c>
    </row>
    <row r="92" spans="1:17" ht="17.25" hidden="1" customHeight="1" x14ac:dyDescent="0.2">
      <c r="A92" s="819"/>
      <c r="B92" s="955" t="s">
        <v>361</v>
      </c>
      <c r="C92" s="955" t="s">
        <v>468</v>
      </c>
      <c r="D92" s="955">
        <v>45561</v>
      </c>
      <c r="E92" s="1130" t="s">
        <v>385</v>
      </c>
      <c r="F92" s="1131"/>
      <c r="G92" s="1131"/>
      <c r="H92" s="1131"/>
      <c r="I92" s="1131"/>
      <c r="J92" s="1131"/>
      <c r="K92" s="1131"/>
      <c r="L92" s="1138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7">
        <f t="shared" ref="Q92:Q94" si="101">WEEKNUM(P92)</f>
        <v>37</v>
      </c>
    </row>
    <row r="93" spans="1:17" ht="17.25" hidden="1" customHeight="1" x14ac:dyDescent="0.2">
      <c r="A93" s="819"/>
      <c r="B93" s="955" t="s">
        <v>401</v>
      </c>
      <c r="C93" s="955" t="s">
        <v>469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7">
        <f t="shared" si="101"/>
        <v>38</v>
      </c>
    </row>
    <row r="94" spans="1:17" ht="17.25" hidden="1" customHeight="1" x14ac:dyDescent="0.2">
      <c r="A94" s="819"/>
      <c r="B94" s="955" t="s">
        <v>375</v>
      </c>
      <c r="C94" s="955" t="s">
        <v>470</v>
      </c>
      <c r="D94" s="880" t="s">
        <v>385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7">
        <f t="shared" si="101"/>
        <v>39</v>
      </c>
    </row>
    <row r="95" spans="1:17" ht="17.25" hidden="1" customHeight="1" x14ac:dyDescent="0.2">
      <c r="A95" s="819"/>
      <c r="B95" s="955" t="s">
        <v>390</v>
      </c>
      <c r="C95" s="955" t="s">
        <v>471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7">
        <f t="shared" ref="Q95:Q100" si="120">WEEKNUM(P95)</f>
        <v>40</v>
      </c>
    </row>
    <row r="96" spans="1:17" ht="17.25" hidden="1" customHeight="1" x14ac:dyDescent="0.2">
      <c r="A96" s="819" t="s">
        <v>357</v>
      </c>
      <c r="B96" s="1026" t="s">
        <v>409</v>
      </c>
      <c r="C96" s="955" t="s">
        <v>472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7">
        <f t="shared" si="120"/>
        <v>41</v>
      </c>
    </row>
    <row r="97" spans="1:17" ht="17.25" hidden="1" customHeight="1" x14ac:dyDescent="0.2">
      <c r="A97" s="819" t="s">
        <v>361</v>
      </c>
      <c r="B97" s="955" t="s">
        <v>361</v>
      </c>
      <c r="C97" s="955" t="s">
        <v>473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8" t="s">
        <v>385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7">
        <f t="shared" si="120"/>
        <v>42</v>
      </c>
    </row>
    <row r="98" spans="1:17" ht="17.25" hidden="1" customHeight="1" x14ac:dyDescent="0.2">
      <c r="A98" s="819"/>
      <c r="B98" s="955" t="s">
        <v>413</v>
      </c>
      <c r="C98" s="955" t="s">
        <v>474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9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7">
        <f t="shared" si="120"/>
        <v>43</v>
      </c>
    </row>
    <row r="99" spans="1:17" ht="17.25" hidden="1" customHeight="1" x14ac:dyDescent="0.2">
      <c r="A99" s="819" t="s">
        <v>401</v>
      </c>
      <c r="B99" s="955" t="s">
        <v>363</v>
      </c>
      <c r="C99" s="955" t="s">
        <v>475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9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7">
        <f t="shared" si="120"/>
        <v>44</v>
      </c>
    </row>
    <row r="100" spans="1:17" ht="17.25" hidden="1" customHeight="1" x14ac:dyDescent="0.2">
      <c r="A100" s="819" t="s">
        <v>363</v>
      </c>
      <c r="B100" s="955" t="s">
        <v>401</v>
      </c>
      <c r="C100" s="955" t="s">
        <v>476</v>
      </c>
      <c r="D100" s="955">
        <v>45610</v>
      </c>
      <c r="E100" s="880" t="s">
        <v>385</v>
      </c>
      <c r="F100" s="880" t="s">
        <v>385</v>
      </c>
      <c r="G100" s="880" t="s">
        <v>385</v>
      </c>
      <c r="H100" s="880" t="s">
        <v>385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163" t="s">
        <v>385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7">
        <f t="shared" si="120"/>
        <v>45</v>
      </c>
    </row>
    <row r="101" spans="1:17" ht="17.25" hidden="1" customHeight="1" x14ac:dyDescent="0.2">
      <c r="A101" s="819" t="s">
        <v>390</v>
      </c>
      <c r="B101" s="955" t="s">
        <v>357</v>
      </c>
      <c r="C101" s="955" t="s">
        <v>477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164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7">
        <f t="shared" ref="Q101:Q103" si="140">WEEKNUM(P101)</f>
        <v>46</v>
      </c>
    </row>
    <row r="102" spans="1:17" ht="20.100000000000001" hidden="1" customHeight="1" x14ac:dyDescent="0.2">
      <c r="A102" s="819" t="s">
        <v>421</v>
      </c>
      <c r="B102" s="955" t="s">
        <v>422</v>
      </c>
      <c r="C102" s="955" t="s">
        <v>478</v>
      </c>
      <c r="D102" s="955">
        <v>45625</v>
      </c>
      <c r="E102" s="880" t="s">
        <v>385</v>
      </c>
      <c r="F102" s="880" t="s">
        <v>385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7">
        <f t="shared" si="140"/>
        <v>47</v>
      </c>
    </row>
    <row r="103" spans="1:17" ht="20.100000000000001" hidden="1" customHeight="1" x14ac:dyDescent="0.2">
      <c r="A103" s="819" t="s">
        <v>413</v>
      </c>
      <c r="B103" s="955" t="s">
        <v>361</v>
      </c>
      <c r="C103" s="955" t="s">
        <v>479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162" t="s">
        <v>385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7">
        <f t="shared" si="140"/>
        <v>48</v>
      </c>
    </row>
    <row r="104" spans="1:17" ht="20.100000000000001" hidden="1" customHeight="1" x14ac:dyDescent="0.2">
      <c r="A104" s="819"/>
      <c r="B104" s="955" t="s">
        <v>413</v>
      </c>
      <c r="C104" s="955" t="s">
        <v>480</v>
      </c>
      <c r="D104" s="955">
        <v>45637</v>
      </c>
      <c r="E104" s="880" t="s">
        <v>385</v>
      </c>
      <c r="F104" s="880" t="s">
        <v>385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163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7">
        <f t="shared" ref="Q104:Q109" si="149">WEEKNUM(P104)</f>
        <v>49</v>
      </c>
    </row>
    <row r="105" spans="1:17" ht="20.100000000000001" hidden="1" customHeight="1" x14ac:dyDescent="0.2">
      <c r="A105" s="819" t="s">
        <v>363</v>
      </c>
      <c r="B105" s="955" t="s">
        <v>401</v>
      </c>
      <c r="C105" s="955" t="s">
        <v>481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163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7">
        <f t="shared" si="149"/>
        <v>50</v>
      </c>
    </row>
    <row r="106" spans="1:17" ht="20.100000000000001" hidden="1" customHeight="1" x14ac:dyDescent="0.2">
      <c r="A106" s="819" t="s">
        <v>401</v>
      </c>
      <c r="B106" s="955" t="s">
        <v>363</v>
      </c>
      <c r="C106" s="955" t="s">
        <v>482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163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7">
        <f t="shared" si="149"/>
        <v>51</v>
      </c>
    </row>
    <row r="107" spans="1:17" ht="20.100000000000001" hidden="1" customHeight="1" x14ac:dyDescent="0.2">
      <c r="A107" s="819"/>
      <c r="B107" s="955" t="s">
        <v>357</v>
      </c>
      <c r="C107" s="955" t="s">
        <v>1788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163"/>
      <c r="M107" s="1162" t="s">
        <v>385</v>
      </c>
      <c r="N107" s="1162" t="s">
        <v>385</v>
      </c>
      <c r="O107" s="331"/>
      <c r="P107" s="758">
        <f t="shared" si="37"/>
        <v>45653</v>
      </c>
      <c r="Q107" s="1067">
        <f t="shared" si="149"/>
        <v>52</v>
      </c>
    </row>
    <row r="108" spans="1:17" ht="20.100000000000001" customHeight="1" x14ac:dyDescent="0.2">
      <c r="A108" s="819" t="s">
        <v>422</v>
      </c>
      <c r="B108" s="955" t="s">
        <v>361</v>
      </c>
      <c r="C108" s="955" t="s">
        <v>1789</v>
      </c>
      <c r="D108" s="955">
        <v>45666</v>
      </c>
      <c r="E108" s="880" t="s">
        <v>385</v>
      </c>
      <c r="F108" s="880" t="s">
        <v>385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163"/>
      <c r="M108" s="1163"/>
      <c r="N108" s="1163"/>
      <c r="O108" s="331"/>
      <c r="P108" s="758">
        <f t="shared" si="37"/>
        <v>45660</v>
      </c>
      <c r="Q108" s="1067">
        <f t="shared" si="149"/>
        <v>1</v>
      </c>
    </row>
    <row r="109" spans="1:17" ht="20.100000000000001" customHeight="1" x14ac:dyDescent="0.2">
      <c r="A109" s="819"/>
      <c r="B109" s="955" t="s">
        <v>422</v>
      </c>
      <c r="C109" s="955" t="s">
        <v>1790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163"/>
      <c r="M109" s="1163"/>
      <c r="N109" s="1163"/>
      <c r="O109" s="331"/>
      <c r="P109" s="758">
        <f t="shared" si="37"/>
        <v>45667</v>
      </c>
      <c r="Q109" s="1067">
        <f t="shared" si="149"/>
        <v>2</v>
      </c>
    </row>
    <row r="110" spans="1:17" ht="20.100000000000001" customHeight="1" x14ac:dyDescent="0.2">
      <c r="A110" s="819"/>
      <c r="B110" s="955" t="s">
        <v>413</v>
      </c>
      <c r="C110" s="955" t="s">
        <v>1791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164"/>
      <c r="M110" s="1164"/>
      <c r="N110" s="1164"/>
      <c r="O110" s="331"/>
      <c r="P110" s="758">
        <f t="shared" si="37"/>
        <v>45674</v>
      </c>
      <c r="Q110" s="1067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 x14ac:dyDescent="0.2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 x14ac:dyDescent="0.2">
      <c r="B116" s="778" t="s">
        <v>517</v>
      </c>
      <c r="C116" s="145"/>
      <c r="D116" s="147" t="s">
        <v>518</v>
      </c>
      <c r="G116" s="147" t="s">
        <v>519</v>
      </c>
      <c r="H116" s="779"/>
    </row>
    <row r="117" spans="2:14" s="147" customFormat="1" ht="18.75" customHeight="1" x14ac:dyDescent="0.2">
      <c r="B117" s="780" t="s">
        <v>520</v>
      </c>
      <c r="C117" s="781" t="s">
        <v>521</v>
      </c>
      <c r="D117" s="133" t="s">
        <v>522</v>
      </c>
      <c r="F117" s="781" t="s">
        <v>523</v>
      </c>
      <c r="G117" s="145" t="s">
        <v>524</v>
      </c>
      <c r="H117" s="782" t="s">
        <v>525</v>
      </c>
    </row>
    <row r="118" spans="2:14" s="147" customFormat="1" ht="18.75" customHeight="1" x14ac:dyDescent="0.2">
      <c r="B118" s="780" t="s">
        <v>526</v>
      </c>
      <c r="C118" s="781" t="s">
        <v>527</v>
      </c>
      <c r="D118" s="133" t="s">
        <v>528</v>
      </c>
      <c r="E118" s="148" t="s">
        <v>529</v>
      </c>
      <c r="F118" s="785" t="s">
        <v>530</v>
      </c>
      <c r="G118" s="145" t="s">
        <v>531</v>
      </c>
      <c r="H118" s="782" t="s">
        <v>532</v>
      </c>
    </row>
    <row r="119" spans="2:14" s="147" customFormat="1" ht="18.75" customHeight="1" x14ac:dyDescent="0.2">
      <c r="B119" s="783" t="s">
        <v>540</v>
      </c>
      <c r="C119" s="784" t="s">
        <v>541</v>
      </c>
      <c r="D119" s="133" t="s">
        <v>535</v>
      </c>
      <c r="E119" s="148" t="s">
        <v>536</v>
      </c>
      <c r="F119" s="785" t="s">
        <v>537</v>
      </c>
      <c r="G119" s="588" t="s">
        <v>538</v>
      </c>
      <c r="H119" s="786" t="s">
        <v>539</v>
      </c>
    </row>
    <row r="120" spans="2:14" s="147" customFormat="1" ht="18.75" customHeight="1" x14ac:dyDescent="0.2">
      <c r="B120" s="783" t="s">
        <v>1626</v>
      </c>
      <c r="C120" s="784" t="s">
        <v>1627</v>
      </c>
      <c r="D120" s="133" t="s">
        <v>542</v>
      </c>
      <c r="E120" s="148" t="s">
        <v>543</v>
      </c>
      <c r="F120" s="785" t="s">
        <v>544</v>
      </c>
      <c r="G120" s="588" t="s">
        <v>545</v>
      </c>
      <c r="H120" s="786" t="s">
        <v>546</v>
      </c>
      <c r="M120" s="149"/>
      <c r="N120" s="149"/>
    </row>
    <row r="121" spans="2:14" s="147" customFormat="1" ht="18.75" customHeight="1" x14ac:dyDescent="0.2">
      <c r="B121" s="783" t="s">
        <v>533</v>
      </c>
      <c r="C121" s="784" t="s">
        <v>534</v>
      </c>
      <c r="D121" s="133" t="s">
        <v>549</v>
      </c>
      <c r="E121" s="148" t="s">
        <v>550</v>
      </c>
      <c r="F121" s="785" t="s">
        <v>551</v>
      </c>
      <c r="G121" s="588" t="s">
        <v>552</v>
      </c>
      <c r="H121" s="786" t="s">
        <v>553</v>
      </c>
      <c r="M121" s="149"/>
      <c r="N121" s="149"/>
    </row>
    <row r="122" spans="2:14" s="147" customFormat="1" ht="18.75" customHeight="1" x14ac:dyDescent="0.2">
      <c r="B122" s="783" t="s">
        <v>760</v>
      </c>
      <c r="C122" s="784" t="s">
        <v>548</v>
      </c>
      <c r="D122" s="133" t="s">
        <v>556</v>
      </c>
      <c r="E122" s="148" t="s">
        <v>557</v>
      </c>
      <c r="F122" s="785" t="s">
        <v>558</v>
      </c>
      <c r="G122" s="588" t="s">
        <v>559</v>
      </c>
      <c r="H122" s="786" t="s">
        <v>560</v>
      </c>
      <c r="M122" s="149"/>
      <c r="N122" s="149"/>
    </row>
    <row r="123" spans="2:14" s="147" customFormat="1" ht="18.75" customHeight="1" x14ac:dyDescent="0.2">
      <c r="B123" s="783" t="s">
        <v>1628</v>
      </c>
      <c r="C123" s="784" t="s">
        <v>1629</v>
      </c>
      <c r="D123" s="133" t="s">
        <v>563</v>
      </c>
      <c r="E123" s="148" t="s">
        <v>564</v>
      </c>
      <c r="F123" s="739" t="s">
        <v>565</v>
      </c>
      <c r="G123" s="588" t="s">
        <v>566</v>
      </c>
      <c r="H123" s="787" t="s">
        <v>567</v>
      </c>
      <c r="M123" s="149"/>
      <c r="N123" s="149"/>
    </row>
    <row r="124" spans="2:14" x14ac:dyDescent="0.2">
      <c r="B124" s="783" t="s">
        <v>554</v>
      </c>
      <c r="C124" s="784" t="s">
        <v>555</v>
      </c>
      <c r="D124" s="133"/>
      <c r="F124" s="588"/>
      <c r="G124" s="147"/>
      <c r="H124" s="788"/>
    </row>
    <row r="125" spans="2:14" ht="15" thickBot="1" x14ac:dyDescent="0.25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98"/>
  <sheetViews>
    <sheetView showGridLines="0" zoomScale="145" zoomScaleNormal="145" zoomScaleSheetLayoutView="85" workbookViewId="0">
      <selection activeCell="E178" sqref="E178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18" customHeight="1" thickBot="1" x14ac:dyDescent="0.25">
      <c r="A2" s="861"/>
      <c r="B2" s="1145" t="s">
        <v>116</v>
      </c>
      <c r="C2" s="1145"/>
      <c r="D2" s="1145"/>
      <c r="E2" s="1145"/>
      <c r="F2" s="1145"/>
      <c r="H2" s="956" t="s">
        <v>346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40" t="s">
        <v>163</v>
      </c>
      <c r="C4" s="1141"/>
      <c r="D4" s="1141"/>
      <c r="E4" s="1141"/>
      <c r="F4" s="1142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 x14ac:dyDescent="0.2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 x14ac:dyDescent="0.2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 x14ac:dyDescent="0.2">
      <c r="A8" s="805"/>
      <c r="B8" s="881"/>
      <c r="C8" s="615"/>
      <c r="D8" s="1136" t="s">
        <v>349</v>
      </c>
      <c r="E8" s="941" t="s">
        <v>164</v>
      </c>
      <c r="F8" s="195"/>
      <c r="G8" s="881"/>
      <c r="J8" s="145"/>
      <c r="K8" s="145"/>
    </row>
    <row r="9" spans="1:11" s="145" customFormat="1" ht="18" hidden="1" customHeight="1" x14ac:dyDescent="0.2">
      <c r="A9" s="805"/>
      <c r="B9" s="944" t="s">
        <v>351</v>
      </c>
      <c r="C9" s="944" t="s">
        <v>352</v>
      </c>
      <c r="D9" s="1137"/>
      <c r="E9" s="940" t="s">
        <v>166</v>
      </c>
      <c r="F9" s="331"/>
      <c r="G9" s="943" t="s">
        <v>353</v>
      </c>
      <c r="I9" s="430"/>
    </row>
    <row r="10" spans="1:11" ht="18" hidden="1" customHeight="1" x14ac:dyDescent="0.2">
      <c r="B10" s="618" t="s">
        <v>763</v>
      </c>
      <c r="C10" s="758" t="s">
        <v>764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 x14ac:dyDescent="0.2">
      <c r="B11" s="742" t="s">
        <v>766</v>
      </c>
      <c r="C11" s="758" t="s">
        <v>767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 x14ac:dyDescent="0.2">
      <c r="B12" s="795" t="s">
        <v>769</v>
      </c>
      <c r="C12" s="758" t="s">
        <v>770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 x14ac:dyDescent="0.2">
      <c r="B13" s="742" t="s">
        <v>763</v>
      </c>
      <c r="C13" s="758" t="s">
        <v>772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 x14ac:dyDescent="0.2">
      <c r="B14" s="618" t="s">
        <v>763</v>
      </c>
      <c r="C14" s="758" t="s">
        <v>863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 x14ac:dyDescent="0.2">
      <c r="B15" s="795" t="s">
        <v>766</v>
      </c>
      <c r="C15" s="758" t="s">
        <v>864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 x14ac:dyDescent="0.2">
      <c r="B16" s="742" t="s">
        <v>769</v>
      </c>
      <c r="C16" s="758" t="s">
        <v>865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 x14ac:dyDescent="0.2">
      <c r="B17" s="618" t="s">
        <v>763</v>
      </c>
      <c r="C17" s="758" t="s">
        <v>866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 x14ac:dyDescent="0.2">
      <c r="B18" s="795" t="s">
        <v>766</v>
      </c>
      <c r="C18" s="758" t="s">
        <v>867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 x14ac:dyDescent="0.2">
      <c r="B19" s="742" t="s">
        <v>769</v>
      </c>
      <c r="C19" s="758" t="s">
        <v>868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 x14ac:dyDescent="0.2">
      <c r="B20" s="618" t="s">
        <v>763</v>
      </c>
      <c r="C20" s="758" t="s">
        <v>869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 x14ac:dyDescent="0.2">
      <c r="B21" s="795" t="s">
        <v>766</v>
      </c>
      <c r="C21" s="758" t="s">
        <v>870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 x14ac:dyDescent="0.2">
      <c r="B22" s="742" t="s">
        <v>769</v>
      </c>
      <c r="C22" s="758" t="s">
        <v>871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 x14ac:dyDescent="0.2">
      <c r="B23" s="618" t="s">
        <v>763</v>
      </c>
      <c r="C23" s="758" t="s">
        <v>872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 x14ac:dyDescent="0.2">
      <c r="B24" s="795" t="s">
        <v>766</v>
      </c>
      <c r="C24" s="758" t="s">
        <v>873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 x14ac:dyDescent="0.2">
      <c r="B25" s="742" t="s">
        <v>769</v>
      </c>
      <c r="C25" s="758" t="s">
        <v>874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 x14ac:dyDescent="0.2">
      <c r="B26" s="618" t="s">
        <v>763</v>
      </c>
      <c r="C26" s="758" t="s">
        <v>875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 x14ac:dyDescent="0.2">
      <c r="B27" s="795" t="s">
        <v>766</v>
      </c>
      <c r="C27" s="758" t="s">
        <v>876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 x14ac:dyDescent="0.2">
      <c r="B28" s="742" t="s">
        <v>769</v>
      </c>
      <c r="C28" s="758" t="s">
        <v>877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 x14ac:dyDescent="0.2">
      <c r="B29" s="618" t="s">
        <v>763</v>
      </c>
      <c r="C29" s="758" t="s">
        <v>878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 x14ac:dyDescent="0.2">
      <c r="B30" s="795" t="s">
        <v>766</v>
      </c>
      <c r="C30" s="758" t="s">
        <v>879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 x14ac:dyDescent="0.2">
      <c r="B31" s="742" t="s">
        <v>769</v>
      </c>
      <c r="C31" s="758" t="s">
        <v>880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 x14ac:dyDescent="0.2">
      <c r="B32" s="618" t="s">
        <v>763</v>
      </c>
      <c r="C32" s="758" t="s">
        <v>881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 x14ac:dyDescent="0.2">
      <c r="B33" s="795" t="s">
        <v>766</v>
      </c>
      <c r="C33" s="758" t="s">
        <v>882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 x14ac:dyDescent="0.2">
      <c r="B34" s="742" t="s">
        <v>769</v>
      </c>
      <c r="C34" s="758" t="s">
        <v>883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 x14ac:dyDescent="0.2">
      <c r="B35" s="955" t="s">
        <v>763</v>
      </c>
      <c r="C35" s="955" t="s">
        <v>884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 x14ac:dyDescent="0.2">
      <c r="B36" s="880" t="s">
        <v>385</v>
      </c>
      <c r="C36" s="955" t="s">
        <v>885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 x14ac:dyDescent="0.2">
      <c r="A37" s="861" t="s">
        <v>886</v>
      </c>
      <c r="B37" s="955" t="s">
        <v>769</v>
      </c>
      <c r="C37" s="955" t="s">
        <v>887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 x14ac:dyDescent="0.2">
      <c r="B38" s="955" t="s">
        <v>763</v>
      </c>
      <c r="C38" s="955" t="s">
        <v>888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 x14ac:dyDescent="0.2">
      <c r="A39" s="861" t="s">
        <v>889</v>
      </c>
      <c r="B39" s="955" t="s">
        <v>766</v>
      </c>
      <c r="C39" s="955" t="s">
        <v>890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 x14ac:dyDescent="0.2">
      <c r="B40" s="955" t="s">
        <v>769</v>
      </c>
      <c r="C40" s="955" t="s">
        <v>891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 x14ac:dyDescent="0.2">
      <c r="A41" s="861" t="s">
        <v>763</v>
      </c>
      <c r="B41" s="880" t="s">
        <v>385</v>
      </c>
      <c r="C41" s="955" t="s">
        <v>892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 x14ac:dyDescent="0.2">
      <c r="B42" s="955" t="s">
        <v>766</v>
      </c>
      <c r="C42" s="955" t="s">
        <v>893</v>
      </c>
      <c r="D42" s="955">
        <v>45436</v>
      </c>
      <c r="E42" s="880" t="s">
        <v>385</v>
      </c>
      <c r="F42" s="331"/>
      <c r="G42" s="758">
        <f t="shared" si="3"/>
        <v>45435</v>
      </c>
      <c r="J42" s="331"/>
    </row>
    <row r="43" spans="1:10" ht="18" hidden="1" customHeight="1" x14ac:dyDescent="0.2">
      <c r="B43" s="955" t="s">
        <v>769</v>
      </c>
      <c r="C43" s="955" t="s">
        <v>894</v>
      </c>
      <c r="D43" s="955">
        <v>45444</v>
      </c>
      <c r="E43" s="880" t="s">
        <v>385</v>
      </c>
      <c r="F43" s="331"/>
      <c r="G43" s="758">
        <f t="shared" si="3"/>
        <v>45442</v>
      </c>
      <c r="J43" s="331"/>
    </row>
    <row r="44" spans="1:10" ht="18" hidden="1" customHeight="1" x14ac:dyDescent="0.2">
      <c r="B44" s="955" t="s">
        <v>763</v>
      </c>
      <c r="C44" s="955" t="s">
        <v>895</v>
      </c>
      <c r="D44" s="955">
        <v>45450</v>
      </c>
      <c r="E44" s="880" t="s">
        <v>385</v>
      </c>
      <c r="F44" s="331"/>
      <c r="G44" s="758">
        <f t="shared" si="3"/>
        <v>45449</v>
      </c>
      <c r="J44" s="331"/>
    </row>
    <row r="45" spans="1:10" ht="18" hidden="1" customHeight="1" x14ac:dyDescent="0.2">
      <c r="B45" s="955" t="s">
        <v>766</v>
      </c>
      <c r="C45" s="955" t="s">
        <v>896</v>
      </c>
      <c r="D45" s="955">
        <v>45455</v>
      </c>
      <c r="E45" s="880" t="s">
        <v>385</v>
      </c>
      <c r="F45" s="331"/>
      <c r="G45" s="758">
        <f t="shared" si="3"/>
        <v>45456</v>
      </c>
      <c r="J45" s="331"/>
    </row>
    <row r="46" spans="1:10" ht="18" hidden="1" customHeight="1" x14ac:dyDescent="0.2">
      <c r="B46" s="955" t="s">
        <v>769</v>
      </c>
      <c r="C46" s="955" t="s">
        <v>897</v>
      </c>
      <c r="D46" s="955">
        <v>45462</v>
      </c>
      <c r="E46" s="880" t="s">
        <v>385</v>
      </c>
      <c r="F46" s="331"/>
      <c r="G46" s="758">
        <f t="shared" si="3"/>
        <v>45463</v>
      </c>
      <c r="J46" s="331"/>
    </row>
    <row r="47" spans="1:10" ht="18" hidden="1" customHeight="1" x14ac:dyDescent="0.2">
      <c r="B47" s="955" t="s">
        <v>763</v>
      </c>
      <c r="C47" s="955" t="s">
        <v>898</v>
      </c>
      <c r="D47" s="955">
        <v>45471</v>
      </c>
      <c r="E47" s="880" t="s">
        <v>385</v>
      </c>
      <c r="F47" s="331"/>
      <c r="G47" s="758">
        <f t="shared" si="3"/>
        <v>45470</v>
      </c>
      <c r="J47" s="331"/>
    </row>
    <row r="48" spans="1:10" ht="18" hidden="1" customHeight="1" x14ac:dyDescent="0.2">
      <c r="B48" s="955" t="s">
        <v>766</v>
      </c>
      <c r="C48" s="955" t="s">
        <v>899</v>
      </c>
      <c r="D48" s="955">
        <v>45476</v>
      </c>
      <c r="E48" s="880" t="s">
        <v>385</v>
      </c>
      <c r="F48" s="331"/>
      <c r="G48" s="758">
        <f t="shared" si="3"/>
        <v>45477</v>
      </c>
      <c r="J48" s="331"/>
    </row>
    <row r="49" spans="1:10" ht="18" hidden="1" customHeight="1" x14ac:dyDescent="0.2">
      <c r="B49" s="955" t="s">
        <v>769</v>
      </c>
      <c r="C49" s="955" t="s">
        <v>900</v>
      </c>
      <c r="D49" s="955">
        <v>45483</v>
      </c>
      <c r="E49" s="880" t="s">
        <v>385</v>
      </c>
      <c r="F49" s="331"/>
      <c r="G49" s="758">
        <f t="shared" si="3"/>
        <v>45484</v>
      </c>
      <c r="J49" s="331"/>
    </row>
    <row r="50" spans="1:10" ht="18" hidden="1" customHeight="1" x14ac:dyDescent="0.2">
      <c r="B50" s="955" t="s">
        <v>763</v>
      </c>
      <c r="C50" s="955" t="s">
        <v>901</v>
      </c>
      <c r="D50" s="955">
        <v>45490</v>
      </c>
      <c r="E50" s="880" t="s">
        <v>385</v>
      </c>
      <c r="F50" s="331"/>
      <c r="G50" s="758">
        <f t="shared" si="3"/>
        <v>45491</v>
      </c>
      <c r="J50" s="331"/>
    </row>
    <row r="51" spans="1:10" ht="18" hidden="1" customHeight="1" x14ac:dyDescent="0.2">
      <c r="B51" s="955" t="s">
        <v>766</v>
      </c>
      <c r="C51" s="955" t="s">
        <v>902</v>
      </c>
      <c r="D51" s="955">
        <v>45497</v>
      </c>
      <c r="E51" s="880" t="s">
        <v>385</v>
      </c>
      <c r="F51" s="331"/>
      <c r="G51" s="758">
        <f t="shared" si="3"/>
        <v>45498</v>
      </c>
      <c r="J51" s="331"/>
    </row>
    <row r="52" spans="1:10" ht="18" hidden="1" customHeight="1" x14ac:dyDescent="0.2">
      <c r="B52" s="955" t="s">
        <v>769</v>
      </c>
      <c r="C52" s="955" t="s">
        <v>903</v>
      </c>
      <c r="D52" s="955">
        <v>45504</v>
      </c>
      <c r="E52" s="880" t="s">
        <v>385</v>
      </c>
      <c r="F52" s="331"/>
      <c r="G52" s="758">
        <f t="shared" si="3"/>
        <v>45505</v>
      </c>
      <c r="J52" s="331"/>
    </row>
    <row r="53" spans="1:10" ht="18" hidden="1" customHeight="1" x14ac:dyDescent="0.2">
      <c r="B53" s="955" t="s">
        <v>763</v>
      </c>
      <c r="C53" s="955" t="s">
        <v>904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 x14ac:dyDescent="0.2">
      <c r="B54" s="955" t="s">
        <v>766</v>
      </c>
      <c r="C54" s="955" t="s">
        <v>905</v>
      </c>
      <c r="D54" s="955">
        <v>45519</v>
      </c>
      <c r="E54" s="880" t="s">
        <v>385</v>
      </c>
      <c r="F54" s="331"/>
      <c r="G54" s="758">
        <f t="shared" si="3"/>
        <v>45519</v>
      </c>
      <c r="J54" s="331"/>
    </row>
    <row r="55" spans="1:10" ht="18" hidden="1" customHeight="1" x14ac:dyDescent="0.2">
      <c r="B55" s="955" t="s">
        <v>769</v>
      </c>
      <c r="C55" s="955" t="s">
        <v>906</v>
      </c>
      <c r="D55" s="955">
        <v>45525</v>
      </c>
      <c r="E55" s="880" t="s">
        <v>385</v>
      </c>
      <c r="F55" s="331"/>
      <c r="G55" s="758">
        <f t="shared" si="3"/>
        <v>45526</v>
      </c>
      <c r="J55" s="331"/>
    </row>
    <row r="56" spans="1:10" ht="18" hidden="1" customHeight="1" x14ac:dyDescent="0.2">
      <c r="B56" s="955" t="s">
        <v>763</v>
      </c>
      <c r="C56" s="955" t="s">
        <v>907</v>
      </c>
      <c r="D56" s="955">
        <v>45534</v>
      </c>
      <c r="E56" s="880" t="s">
        <v>385</v>
      </c>
      <c r="F56" s="331"/>
      <c r="G56" s="758">
        <f t="shared" si="3"/>
        <v>45533</v>
      </c>
      <c r="J56" s="331"/>
    </row>
    <row r="57" spans="1:10" ht="18" hidden="1" customHeight="1" x14ac:dyDescent="0.2">
      <c r="B57" s="955" t="s">
        <v>766</v>
      </c>
      <c r="C57" s="955" t="s">
        <v>908</v>
      </c>
      <c r="D57" s="955">
        <v>45542</v>
      </c>
      <c r="E57" s="880" t="s">
        <v>385</v>
      </c>
      <c r="F57" s="331"/>
      <c r="G57" s="758">
        <f t="shared" si="3"/>
        <v>45540</v>
      </c>
      <c r="J57" s="331"/>
    </row>
    <row r="58" spans="1:10" ht="18" hidden="1" customHeight="1" x14ac:dyDescent="0.2">
      <c r="B58" s="955" t="s">
        <v>763</v>
      </c>
      <c r="C58" s="955" t="s">
        <v>909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 x14ac:dyDescent="0.2">
      <c r="B59" s="1026" t="s">
        <v>409</v>
      </c>
      <c r="C59" s="955" t="s">
        <v>910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 x14ac:dyDescent="0.2">
      <c r="B60" s="955" t="s">
        <v>824</v>
      </c>
      <c r="C60" s="955" t="s">
        <v>911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 x14ac:dyDescent="0.2">
      <c r="A61" s="861" t="s">
        <v>763</v>
      </c>
      <c r="B61" s="955" t="s">
        <v>830</v>
      </c>
      <c r="C61" s="955" t="s">
        <v>912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 x14ac:dyDescent="0.2">
      <c r="B62" s="955" t="s">
        <v>766</v>
      </c>
      <c r="C62" s="955" t="s">
        <v>913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 x14ac:dyDescent="0.2">
      <c r="B63" s="955" t="s">
        <v>824</v>
      </c>
      <c r="C63" s="955" t="s">
        <v>914</v>
      </c>
      <c r="D63" s="955">
        <v>45581</v>
      </c>
      <c r="E63" s="880" t="s">
        <v>385</v>
      </c>
      <c r="F63" s="331"/>
      <c r="G63" s="758">
        <f t="shared" si="3"/>
        <v>45582</v>
      </c>
      <c r="J63" s="331"/>
    </row>
    <row r="64" spans="1:10" ht="18" hidden="1" customHeight="1" x14ac:dyDescent="0.2">
      <c r="A64" s="861" t="s">
        <v>763</v>
      </c>
      <c r="B64" s="955" t="s">
        <v>830</v>
      </c>
      <c r="C64" s="955" t="s">
        <v>915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 x14ac:dyDescent="0.2">
      <c r="B65" s="955" t="s">
        <v>766</v>
      </c>
      <c r="C65" s="955" t="s">
        <v>916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 x14ac:dyDescent="0.2">
      <c r="B66" s="1026" t="s">
        <v>409</v>
      </c>
      <c r="C66" s="955" t="s">
        <v>917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 x14ac:dyDescent="0.2">
      <c r="A67" s="861" t="s">
        <v>918</v>
      </c>
      <c r="B67" s="955" t="s">
        <v>390</v>
      </c>
      <c r="C67" s="955" t="s">
        <v>919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 x14ac:dyDescent="0.2">
      <c r="A68" s="861" t="s">
        <v>766</v>
      </c>
      <c r="B68" s="955" t="s">
        <v>390</v>
      </c>
      <c r="C68" s="955" t="s">
        <v>920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 x14ac:dyDescent="0.2">
      <c r="B69" s="955" t="s">
        <v>390</v>
      </c>
      <c r="C69" s="955" t="s">
        <v>921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 x14ac:dyDescent="0.2">
      <c r="B70" s="955" t="s">
        <v>390</v>
      </c>
      <c r="C70" s="955" t="s">
        <v>922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 x14ac:dyDescent="0.2">
      <c r="A71" s="861" t="s">
        <v>390</v>
      </c>
      <c r="B71" s="955" t="s">
        <v>390</v>
      </c>
      <c r="C71" s="955" t="s">
        <v>923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 x14ac:dyDescent="0.2">
      <c r="A72" s="861" t="s">
        <v>390</v>
      </c>
      <c r="B72" s="955" t="s">
        <v>390</v>
      </c>
      <c r="C72" s="955" t="s">
        <v>924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 x14ac:dyDescent="0.2">
      <c r="B73" s="955" t="s">
        <v>390</v>
      </c>
      <c r="C73" s="955" t="s">
        <v>925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 x14ac:dyDescent="0.2">
      <c r="B74" s="955" t="s">
        <v>390</v>
      </c>
      <c r="C74" s="955" t="s">
        <v>926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 x14ac:dyDescent="0.2">
      <c r="B75" s="955" t="s">
        <v>390</v>
      </c>
      <c r="C75" s="955" t="s">
        <v>927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 x14ac:dyDescent="0.2">
      <c r="B76" s="955" t="s">
        <v>390</v>
      </c>
      <c r="C76" s="955" t="s">
        <v>928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 x14ac:dyDescent="0.2">
      <c r="B77" s="955" t="s">
        <v>390</v>
      </c>
      <c r="C77" s="955" t="s">
        <v>929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 x14ac:dyDescent="0.2">
      <c r="B78" s="955" t="s">
        <v>390</v>
      </c>
      <c r="C78" s="955" t="s">
        <v>930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 x14ac:dyDescent="0.2">
      <c r="B79" s="955" t="s">
        <v>390</v>
      </c>
      <c r="C79" s="955" t="s">
        <v>931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 x14ac:dyDescent="0.2">
      <c r="B80" s="955" t="s">
        <v>932</v>
      </c>
      <c r="C80" s="955" t="s">
        <v>933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 x14ac:dyDescent="0.2">
      <c r="B81" s="955" t="s">
        <v>934</v>
      </c>
      <c r="C81" s="955" t="s">
        <v>935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 x14ac:dyDescent="0.2">
      <c r="B82" s="955" t="s">
        <v>708</v>
      </c>
      <c r="C82" s="955" t="s">
        <v>1792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 x14ac:dyDescent="0.2">
      <c r="B83" s="955" t="s">
        <v>708</v>
      </c>
      <c r="C83" s="955" t="s">
        <v>1793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 x14ac:dyDescent="0.2">
      <c r="B84" s="955" t="s">
        <v>708</v>
      </c>
      <c r="C84" s="955" t="s">
        <v>1794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 x14ac:dyDescent="0.2">
      <c r="B85" s="955" t="s">
        <v>708</v>
      </c>
      <c r="C85" s="955" t="s">
        <v>1795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 x14ac:dyDescent="0.2">
      <c r="B86" s="955" t="s">
        <v>708</v>
      </c>
      <c r="C86" s="955" t="s">
        <v>1796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 x14ac:dyDescent="0.2">
      <c r="B87" s="955" t="s">
        <v>708</v>
      </c>
      <c r="C87" s="955" t="s">
        <v>1797</v>
      </c>
      <c r="D87" s="972" t="s">
        <v>385</v>
      </c>
      <c r="E87" s="972" t="s">
        <v>385</v>
      </c>
      <c r="F87" s="331"/>
      <c r="G87" s="758">
        <f t="shared" si="6"/>
        <v>45748</v>
      </c>
      <c r="J87" s="331"/>
    </row>
    <row r="88" spans="1:10" ht="18" hidden="1" customHeight="1" x14ac:dyDescent="0.2">
      <c r="B88" s="955" t="s">
        <v>708</v>
      </c>
      <c r="C88" s="955" t="s">
        <v>1798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 x14ac:dyDescent="0.2">
      <c r="B89" s="955" t="s">
        <v>708</v>
      </c>
      <c r="C89" s="955" t="s">
        <v>1799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 x14ac:dyDescent="0.2">
      <c r="B90" s="955" t="s">
        <v>708</v>
      </c>
      <c r="C90" s="955" t="s">
        <v>1800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 x14ac:dyDescent="0.2">
      <c r="B91" s="955" t="s">
        <v>708</v>
      </c>
      <c r="C91" s="955" t="s">
        <v>1801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 x14ac:dyDescent="0.2">
      <c r="B92" s="955" t="s">
        <v>708</v>
      </c>
      <c r="C92" s="955" t="s">
        <v>1802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 x14ac:dyDescent="0.2">
      <c r="B93" s="955" t="s">
        <v>708</v>
      </c>
      <c r="C93" s="955" t="s">
        <v>1803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 x14ac:dyDescent="0.2">
      <c r="B94" s="955" t="s">
        <v>708</v>
      </c>
      <c r="C94" s="955" t="s">
        <v>1804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 x14ac:dyDescent="0.2">
      <c r="A95" s="805"/>
      <c r="B95" s="147" t="s">
        <v>516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 x14ac:dyDescent="0.2">
      <c r="A97" s="805"/>
      <c r="B97" s="1134" t="s">
        <v>163</v>
      </c>
      <c r="C97" s="1135"/>
      <c r="D97" s="1136" t="s">
        <v>349</v>
      </c>
      <c r="E97" s="941" t="s">
        <v>164</v>
      </c>
      <c r="F97" s="195"/>
      <c r="G97" s="881"/>
      <c r="J97" s="145"/>
      <c r="K97" s="145"/>
    </row>
    <row r="98" spans="1:11" s="145" customFormat="1" ht="18" customHeight="1" x14ac:dyDescent="0.2">
      <c r="A98" s="805"/>
      <c r="B98" s="944" t="s">
        <v>351</v>
      </c>
      <c r="C98" s="944" t="s">
        <v>352</v>
      </c>
      <c r="D98" s="1137"/>
      <c r="E98" s="940" t="s">
        <v>166</v>
      </c>
      <c r="F98" s="331"/>
      <c r="G98" s="943" t="s">
        <v>353</v>
      </c>
      <c r="I98" s="430"/>
    </row>
    <row r="99" spans="1:11" ht="18" hidden="1" customHeight="1" x14ac:dyDescent="0.2">
      <c r="B99" s="618" t="s">
        <v>763</v>
      </c>
      <c r="C99" s="758" t="s">
        <v>764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 x14ac:dyDescent="0.2">
      <c r="B100" s="742" t="s">
        <v>766</v>
      </c>
      <c r="C100" s="758" t="s">
        <v>767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 x14ac:dyDescent="0.2">
      <c r="B101" s="795" t="s">
        <v>769</v>
      </c>
      <c r="C101" s="758" t="s">
        <v>770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 x14ac:dyDescent="0.2">
      <c r="B102" s="742" t="s">
        <v>763</v>
      </c>
      <c r="C102" s="758" t="s">
        <v>772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 x14ac:dyDescent="0.2">
      <c r="B103" s="618" t="s">
        <v>763</v>
      </c>
      <c r="C103" s="758" t="s">
        <v>863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 x14ac:dyDescent="0.2">
      <c r="B104" s="795" t="s">
        <v>766</v>
      </c>
      <c r="C104" s="758" t="s">
        <v>864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 x14ac:dyDescent="0.2">
      <c r="B105" s="742" t="s">
        <v>769</v>
      </c>
      <c r="C105" s="758" t="s">
        <v>865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 x14ac:dyDescent="0.2">
      <c r="B106" s="618" t="s">
        <v>763</v>
      </c>
      <c r="C106" s="758" t="s">
        <v>866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 x14ac:dyDescent="0.2">
      <c r="B107" s="795" t="s">
        <v>766</v>
      </c>
      <c r="C107" s="758" t="s">
        <v>867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 x14ac:dyDescent="0.2">
      <c r="B108" s="742" t="s">
        <v>769</v>
      </c>
      <c r="C108" s="758" t="s">
        <v>868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 x14ac:dyDescent="0.2">
      <c r="B109" s="618" t="s">
        <v>763</v>
      </c>
      <c r="C109" s="758" t="s">
        <v>869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 x14ac:dyDescent="0.2">
      <c r="B110" s="795" t="s">
        <v>766</v>
      </c>
      <c r="C110" s="758" t="s">
        <v>870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 x14ac:dyDescent="0.2">
      <c r="B111" s="742" t="s">
        <v>769</v>
      </c>
      <c r="C111" s="758" t="s">
        <v>871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 x14ac:dyDescent="0.2">
      <c r="B112" s="618" t="s">
        <v>763</v>
      </c>
      <c r="C112" s="758" t="s">
        <v>872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 x14ac:dyDescent="0.2">
      <c r="B113" s="795" t="s">
        <v>766</v>
      </c>
      <c r="C113" s="758" t="s">
        <v>873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 x14ac:dyDescent="0.2">
      <c r="B114" s="742" t="s">
        <v>769</v>
      </c>
      <c r="C114" s="758" t="s">
        <v>874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 x14ac:dyDescent="0.2">
      <c r="B115" s="618" t="s">
        <v>763</v>
      </c>
      <c r="C115" s="758" t="s">
        <v>875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 x14ac:dyDescent="0.2">
      <c r="B116" s="795" t="s">
        <v>766</v>
      </c>
      <c r="C116" s="758" t="s">
        <v>876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 x14ac:dyDescent="0.2">
      <c r="B117" s="742" t="s">
        <v>769</v>
      </c>
      <c r="C117" s="758" t="s">
        <v>877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 x14ac:dyDescent="0.2">
      <c r="B118" s="618" t="s">
        <v>763</v>
      </c>
      <c r="C118" s="758" t="s">
        <v>878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 x14ac:dyDescent="0.2">
      <c r="B119" s="795" t="s">
        <v>766</v>
      </c>
      <c r="C119" s="758" t="s">
        <v>879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 x14ac:dyDescent="0.2">
      <c r="B120" s="742" t="s">
        <v>769</v>
      </c>
      <c r="C120" s="758" t="s">
        <v>880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 x14ac:dyDescent="0.2">
      <c r="B121" s="618" t="s">
        <v>763</v>
      </c>
      <c r="C121" s="758" t="s">
        <v>881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 x14ac:dyDescent="0.2">
      <c r="B122" s="795" t="s">
        <v>766</v>
      </c>
      <c r="C122" s="758" t="s">
        <v>882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 x14ac:dyDescent="0.2">
      <c r="B123" s="742" t="s">
        <v>769</v>
      </c>
      <c r="C123" s="758" t="s">
        <v>883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 x14ac:dyDescent="0.2">
      <c r="B124" s="955" t="s">
        <v>763</v>
      </c>
      <c r="C124" s="955" t="s">
        <v>884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 x14ac:dyDescent="0.2">
      <c r="B125" s="880" t="s">
        <v>385</v>
      </c>
      <c r="C125" s="955" t="s">
        <v>885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 x14ac:dyDescent="0.2">
      <c r="A126" s="861" t="s">
        <v>886</v>
      </c>
      <c r="B126" s="955" t="s">
        <v>769</v>
      </c>
      <c r="C126" s="955" t="s">
        <v>887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 x14ac:dyDescent="0.2">
      <c r="B127" s="955" t="s">
        <v>763</v>
      </c>
      <c r="C127" s="955" t="s">
        <v>888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 x14ac:dyDescent="0.2">
      <c r="A128" s="861" t="s">
        <v>889</v>
      </c>
      <c r="B128" s="955" t="s">
        <v>766</v>
      </c>
      <c r="C128" s="955" t="s">
        <v>890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 x14ac:dyDescent="0.2">
      <c r="B129" s="955" t="s">
        <v>769</v>
      </c>
      <c r="C129" s="955" t="s">
        <v>891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 x14ac:dyDescent="0.2">
      <c r="A130" s="861" t="s">
        <v>763</v>
      </c>
      <c r="B130" s="880" t="s">
        <v>385</v>
      </c>
      <c r="C130" s="955" t="s">
        <v>892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 x14ac:dyDescent="0.2">
      <c r="B131" s="955" t="s">
        <v>766</v>
      </c>
      <c r="C131" s="955" t="s">
        <v>893</v>
      </c>
      <c r="D131" s="955">
        <v>45436</v>
      </c>
      <c r="E131" s="880" t="s">
        <v>385</v>
      </c>
      <c r="F131" s="331"/>
      <c r="G131" s="758">
        <f t="shared" si="12"/>
        <v>45435</v>
      </c>
      <c r="J131" s="331"/>
    </row>
    <row r="132" spans="1:10" ht="18" hidden="1" customHeight="1" x14ac:dyDescent="0.2">
      <c r="B132" s="955" t="s">
        <v>769</v>
      </c>
      <c r="C132" s="955" t="s">
        <v>894</v>
      </c>
      <c r="D132" s="955">
        <v>45444</v>
      </c>
      <c r="E132" s="880" t="s">
        <v>385</v>
      </c>
      <c r="F132" s="331"/>
      <c r="G132" s="758">
        <f t="shared" si="12"/>
        <v>45442</v>
      </c>
      <c r="J132" s="331"/>
    </row>
    <row r="133" spans="1:10" ht="18" hidden="1" customHeight="1" x14ac:dyDescent="0.2">
      <c r="B133" s="955" t="s">
        <v>763</v>
      </c>
      <c r="C133" s="955" t="s">
        <v>895</v>
      </c>
      <c r="D133" s="955">
        <v>45450</v>
      </c>
      <c r="E133" s="880" t="s">
        <v>385</v>
      </c>
      <c r="F133" s="331"/>
      <c r="G133" s="758">
        <f t="shared" si="12"/>
        <v>45449</v>
      </c>
      <c r="J133" s="331"/>
    </row>
    <row r="134" spans="1:10" ht="18" hidden="1" customHeight="1" x14ac:dyDescent="0.2">
      <c r="B134" s="955" t="s">
        <v>766</v>
      </c>
      <c r="C134" s="955" t="s">
        <v>896</v>
      </c>
      <c r="D134" s="955">
        <v>45455</v>
      </c>
      <c r="E134" s="880" t="s">
        <v>385</v>
      </c>
      <c r="F134" s="331"/>
      <c r="G134" s="758">
        <f t="shared" si="12"/>
        <v>45456</v>
      </c>
      <c r="J134" s="331"/>
    </row>
    <row r="135" spans="1:10" ht="18" hidden="1" customHeight="1" x14ac:dyDescent="0.2">
      <c r="B135" s="955" t="s">
        <v>769</v>
      </c>
      <c r="C135" s="955" t="s">
        <v>897</v>
      </c>
      <c r="D135" s="955">
        <v>45462</v>
      </c>
      <c r="E135" s="880" t="s">
        <v>385</v>
      </c>
      <c r="F135" s="331"/>
      <c r="G135" s="758">
        <f t="shared" si="12"/>
        <v>45463</v>
      </c>
      <c r="J135" s="331"/>
    </row>
    <row r="136" spans="1:10" ht="18" hidden="1" customHeight="1" x14ac:dyDescent="0.2">
      <c r="B136" s="955" t="s">
        <v>763</v>
      </c>
      <c r="C136" s="955" t="s">
        <v>898</v>
      </c>
      <c r="D136" s="955">
        <v>45471</v>
      </c>
      <c r="E136" s="880" t="s">
        <v>385</v>
      </c>
      <c r="F136" s="331"/>
      <c r="G136" s="758">
        <f t="shared" si="12"/>
        <v>45470</v>
      </c>
      <c r="J136" s="331"/>
    </row>
    <row r="137" spans="1:10" ht="18" hidden="1" customHeight="1" x14ac:dyDescent="0.2">
      <c r="B137" s="955" t="s">
        <v>766</v>
      </c>
      <c r="C137" s="955" t="s">
        <v>899</v>
      </c>
      <c r="D137" s="955">
        <v>45476</v>
      </c>
      <c r="E137" s="880" t="s">
        <v>385</v>
      </c>
      <c r="F137" s="331"/>
      <c r="G137" s="758">
        <f t="shared" si="12"/>
        <v>45477</v>
      </c>
      <c r="J137" s="331"/>
    </row>
    <row r="138" spans="1:10" ht="18" hidden="1" customHeight="1" x14ac:dyDescent="0.2">
      <c r="B138" s="955" t="s">
        <v>769</v>
      </c>
      <c r="C138" s="955" t="s">
        <v>900</v>
      </c>
      <c r="D138" s="955">
        <v>45483</v>
      </c>
      <c r="E138" s="880" t="s">
        <v>385</v>
      </c>
      <c r="F138" s="331"/>
      <c r="G138" s="758">
        <f t="shared" si="12"/>
        <v>45484</v>
      </c>
      <c r="J138" s="331"/>
    </row>
    <row r="139" spans="1:10" ht="18" hidden="1" customHeight="1" x14ac:dyDescent="0.2">
      <c r="B139" s="955" t="s">
        <v>763</v>
      </c>
      <c r="C139" s="955" t="s">
        <v>901</v>
      </c>
      <c r="D139" s="955">
        <v>45490</v>
      </c>
      <c r="E139" s="880" t="s">
        <v>385</v>
      </c>
      <c r="F139" s="331"/>
      <c r="G139" s="758">
        <f t="shared" si="12"/>
        <v>45491</v>
      </c>
      <c r="J139" s="331"/>
    </row>
    <row r="140" spans="1:10" ht="18" hidden="1" customHeight="1" x14ac:dyDescent="0.2">
      <c r="B140" s="955" t="s">
        <v>766</v>
      </c>
      <c r="C140" s="955" t="s">
        <v>902</v>
      </c>
      <c r="D140" s="955">
        <v>45497</v>
      </c>
      <c r="E140" s="880" t="s">
        <v>385</v>
      </c>
      <c r="F140" s="331"/>
      <c r="G140" s="758">
        <f t="shared" si="12"/>
        <v>45498</v>
      </c>
      <c r="J140" s="331"/>
    </row>
    <row r="141" spans="1:10" ht="18" hidden="1" customHeight="1" x14ac:dyDescent="0.2">
      <c r="B141" s="955" t="s">
        <v>769</v>
      </c>
      <c r="C141" s="955" t="s">
        <v>903</v>
      </c>
      <c r="D141" s="955">
        <v>45504</v>
      </c>
      <c r="E141" s="880" t="s">
        <v>385</v>
      </c>
      <c r="F141" s="331"/>
      <c r="G141" s="758">
        <f t="shared" si="12"/>
        <v>45505</v>
      </c>
      <c r="J141" s="331"/>
    </row>
    <row r="142" spans="1:10" ht="18" hidden="1" customHeight="1" x14ac:dyDescent="0.2">
      <c r="B142" s="955" t="s">
        <v>763</v>
      </c>
      <c r="C142" s="955" t="s">
        <v>904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 x14ac:dyDescent="0.2">
      <c r="B143" s="955" t="s">
        <v>766</v>
      </c>
      <c r="C143" s="955" t="s">
        <v>905</v>
      </c>
      <c r="D143" s="955">
        <v>45519</v>
      </c>
      <c r="E143" s="880" t="s">
        <v>385</v>
      </c>
      <c r="F143" s="331"/>
      <c r="G143" s="758">
        <f t="shared" si="12"/>
        <v>45519</v>
      </c>
      <c r="J143" s="331"/>
    </row>
    <row r="144" spans="1:10" ht="18" hidden="1" customHeight="1" x14ac:dyDescent="0.2">
      <c r="B144" s="955" t="s">
        <v>769</v>
      </c>
      <c r="C144" s="955" t="s">
        <v>906</v>
      </c>
      <c r="D144" s="955">
        <v>45525</v>
      </c>
      <c r="E144" s="880" t="s">
        <v>385</v>
      </c>
      <c r="F144" s="331"/>
      <c r="G144" s="758">
        <f t="shared" si="12"/>
        <v>45526</v>
      </c>
      <c r="J144" s="331"/>
    </row>
    <row r="145" spans="1:10" ht="18" hidden="1" customHeight="1" x14ac:dyDescent="0.2">
      <c r="B145" s="955" t="s">
        <v>763</v>
      </c>
      <c r="C145" s="955" t="s">
        <v>907</v>
      </c>
      <c r="D145" s="955">
        <v>45534</v>
      </c>
      <c r="E145" s="880" t="s">
        <v>385</v>
      </c>
      <c r="F145" s="331"/>
      <c r="G145" s="758">
        <f t="shared" si="12"/>
        <v>45533</v>
      </c>
      <c r="J145" s="331"/>
    </row>
    <row r="146" spans="1:10" ht="18" hidden="1" customHeight="1" x14ac:dyDescent="0.2">
      <c r="B146" s="955" t="s">
        <v>766</v>
      </c>
      <c r="C146" s="955" t="s">
        <v>908</v>
      </c>
      <c r="D146" s="955">
        <v>45542</v>
      </c>
      <c r="E146" s="880" t="s">
        <v>385</v>
      </c>
      <c r="F146" s="331"/>
      <c r="G146" s="758">
        <f t="shared" si="12"/>
        <v>45540</v>
      </c>
      <c r="J146" s="331"/>
    </row>
    <row r="147" spans="1:10" ht="18" hidden="1" customHeight="1" x14ac:dyDescent="0.2">
      <c r="B147" s="955" t="s">
        <v>763</v>
      </c>
      <c r="C147" s="955" t="s">
        <v>909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 x14ac:dyDescent="0.2">
      <c r="B148" s="1026" t="s">
        <v>409</v>
      </c>
      <c r="C148" s="955" t="s">
        <v>910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 x14ac:dyDescent="0.2">
      <c r="B149" s="955" t="s">
        <v>824</v>
      </c>
      <c r="C149" s="955" t="s">
        <v>911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 x14ac:dyDescent="0.2">
      <c r="A150" s="861" t="s">
        <v>763</v>
      </c>
      <c r="B150" s="955" t="s">
        <v>830</v>
      </c>
      <c r="C150" s="955" t="s">
        <v>912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 x14ac:dyDescent="0.2">
      <c r="B151" s="955" t="s">
        <v>766</v>
      </c>
      <c r="C151" s="955" t="s">
        <v>913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 x14ac:dyDescent="0.2">
      <c r="B152" s="955" t="s">
        <v>824</v>
      </c>
      <c r="C152" s="955" t="s">
        <v>914</v>
      </c>
      <c r="D152" s="955">
        <v>45581</v>
      </c>
      <c r="E152" s="880" t="s">
        <v>385</v>
      </c>
      <c r="F152" s="331"/>
      <c r="G152" s="758">
        <f t="shared" si="12"/>
        <v>45582</v>
      </c>
      <c r="J152" s="331"/>
    </row>
    <row r="153" spans="1:10" ht="18" hidden="1" customHeight="1" x14ac:dyDescent="0.2">
      <c r="A153" s="861" t="s">
        <v>763</v>
      </c>
      <c r="B153" s="955" t="s">
        <v>830</v>
      </c>
      <c r="C153" s="955" t="s">
        <v>915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 x14ac:dyDescent="0.2">
      <c r="B154" s="955" t="s">
        <v>766</v>
      </c>
      <c r="C154" s="955" t="s">
        <v>916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 x14ac:dyDescent="0.2">
      <c r="B155" s="1026" t="s">
        <v>409</v>
      </c>
      <c r="C155" s="955" t="s">
        <v>917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 x14ac:dyDescent="0.2">
      <c r="A156" s="861" t="s">
        <v>918</v>
      </c>
      <c r="B156" s="955" t="s">
        <v>390</v>
      </c>
      <c r="C156" s="955" t="s">
        <v>919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 x14ac:dyDescent="0.2">
      <c r="A157" s="861" t="s">
        <v>766</v>
      </c>
      <c r="B157" s="955" t="s">
        <v>390</v>
      </c>
      <c r="C157" s="955" t="s">
        <v>920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 x14ac:dyDescent="0.2">
      <c r="B158" s="955" t="s">
        <v>390</v>
      </c>
      <c r="C158" s="955" t="s">
        <v>921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 x14ac:dyDescent="0.2">
      <c r="B159" s="955" t="s">
        <v>390</v>
      </c>
      <c r="C159" s="955" t="s">
        <v>922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 x14ac:dyDescent="0.2">
      <c r="A160" s="861" t="s">
        <v>390</v>
      </c>
      <c r="B160" s="955" t="s">
        <v>390</v>
      </c>
      <c r="C160" s="955" t="s">
        <v>923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 x14ac:dyDescent="0.2">
      <c r="A161" s="861" t="s">
        <v>390</v>
      </c>
      <c r="B161" s="955" t="s">
        <v>390</v>
      </c>
      <c r="C161" s="955" t="s">
        <v>924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 x14ac:dyDescent="0.2">
      <c r="B162" s="955" t="s">
        <v>390</v>
      </c>
      <c r="C162" s="955" t="s">
        <v>925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 x14ac:dyDescent="0.2">
      <c r="B163" s="955" t="s">
        <v>390</v>
      </c>
      <c r="C163" s="955" t="s">
        <v>926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 x14ac:dyDescent="0.2">
      <c r="B164" s="955" t="s">
        <v>390</v>
      </c>
      <c r="C164" s="955" t="s">
        <v>927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 x14ac:dyDescent="0.2">
      <c r="B165" s="955" t="s">
        <v>390</v>
      </c>
      <c r="C165" s="955" t="s">
        <v>928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 x14ac:dyDescent="0.2">
      <c r="B166" s="955" t="s">
        <v>390</v>
      </c>
      <c r="C166" s="955" t="s">
        <v>929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 x14ac:dyDescent="0.2">
      <c r="B167" s="955" t="s">
        <v>390</v>
      </c>
      <c r="C167" s="955" t="s">
        <v>930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 x14ac:dyDescent="0.2">
      <c r="B168" s="955" t="s">
        <v>390</v>
      </c>
      <c r="C168" s="955" t="s">
        <v>931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 x14ac:dyDescent="0.2">
      <c r="B169" s="955" t="s">
        <v>932</v>
      </c>
      <c r="C169" s="955" t="s">
        <v>933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 x14ac:dyDescent="0.2">
      <c r="B170" s="955" t="s">
        <v>934</v>
      </c>
      <c r="C170" s="955" t="s">
        <v>935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 x14ac:dyDescent="0.2">
      <c r="B171" s="955" t="s">
        <v>708</v>
      </c>
      <c r="C171" s="955" t="s">
        <v>1792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 x14ac:dyDescent="0.2">
      <c r="B172" s="955" t="s">
        <v>708</v>
      </c>
      <c r="C172" s="955" t="s">
        <v>1793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 x14ac:dyDescent="0.2">
      <c r="B173" s="955" t="s">
        <v>708</v>
      </c>
      <c r="C173" s="955" t="s">
        <v>1794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 x14ac:dyDescent="0.2">
      <c r="B174" s="955" t="s">
        <v>708</v>
      </c>
      <c r="C174" s="955" t="s">
        <v>1795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 x14ac:dyDescent="0.2">
      <c r="B175" s="955" t="s">
        <v>2488</v>
      </c>
      <c r="C175" s="955" t="s">
        <v>2391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 x14ac:dyDescent="0.2">
      <c r="B176" s="955" t="s">
        <v>4987</v>
      </c>
      <c r="C176" s="955" t="s">
        <v>4986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 x14ac:dyDescent="0.2">
      <c r="B177" s="955" t="s">
        <v>4987</v>
      </c>
      <c r="C177" s="955" t="s">
        <v>4988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customHeight="1" x14ac:dyDescent="0.2">
      <c r="B178" s="955" t="s">
        <v>4987</v>
      </c>
      <c r="C178" s="955" t="s">
        <v>4989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customHeight="1" x14ac:dyDescent="0.2">
      <c r="B179" s="955" t="s">
        <v>4987</v>
      </c>
      <c r="C179" s="955" t="s">
        <v>4990</v>
      </c>
      <c r="D179" s="955">
        <v>45883</v>
      </c>
      <c r="E179" s="758">
        <f t="shared" ref="E179" si="18">D179+2</f>
        <v>45885</v>
      </c>
      <c r="F179" s="331"/>
      <c r="G179" s="758">
        <f t="shared" si="15"/>
        <v>45882</v>
      </c>
      <c r="J179" s="331"/>
    </row>
    <row r="180" spans="1:11" ht="18" customHeight="1" x14ac:dyDescent="0.2">
      <c r="B180" s="955" t="s">
        <v>4987</v>
      </c>
      <c r="C180" s="955" t="s">
        <v>4991</v>
      </c>
      <c r="D180" s="955">
        <v>45888</v>
      </c>
      <c r="E180" s="758">
        <f t="shared" ref="E180:E185" si="19">D180+2</f>
        <v>45890</v>
      </c>
      <c r="F180" s="331"/>
      <c r="G180" s="758">
        <f t="shared" ref="G180:G185" si="20">G179+7</f>
        <v>45889</v>
      </c>
      <c r="J180" s="331"/>
    </row>
    <row r="181" spans="1:11" ht="18" customHeight="1" x14ac:dyDescent="0.2">
      <c r="B181" s="955" t="s">
        <v>4987</v>
      </c>
      <c r="C181" s="955" t="s">
        <v>4992</v>
      </c>
      <c r="D181" s="955">
        <v>45895</v>
      </c>
      <c r="E181" s="758">
        <f t="shared" si="19"/>
        <v>45897</v>
      </c>
      <c r="F181" s="331"/>
      <c r="G181" s="758">
        <f t="shared" si="20"/>
        <v>45896</v>
      </c>
      <c r="J181" s="331"/>
    </row>
    <row r="182" spans="1:11" ht="18" customHeight="1" x14ac:dyDescent="0.2">
      <c r="B182" s="955" t="s">
        <v>4987</v>
      </c>
      <c r="C182" s="955" t="s">
        <v>4993</v>
      </c>
      <c r="D182" s="955">
        <v>45902</v>
      </c>
      <c r="E182" s="758">
        <f t="shared" si="19"/>
        <v>45904</v>
      </c>
      <c r="F182" s="331"/>
      <c r="G182" s="758">
        <f t="shared" si="20"/>
        <v>45903</v>
      </c>
      <c r="J182" s="331"/>
    </row>
    <row r="183" spans="1:11" ht="18" customHeight="1" x14ac:dyDescent="0.2">
      <c r="B183" s="955" t="s">
        <v>4987</v>
      </c>
      <c r="C183" s="955" t="s">
        <v>4994</v>
      </c>
      <c r="D183" s="955">
        <v>45909</v>
      </c>
      <c r="E183" s="758">
        <f t="shared" si="19"/>
        <v>45911</v>
      </c>
      <c r="F183" s="331"/>
      <c r="G183" s="758">
        <f t="shared" si="20"/>
        <v>45910</v>
      </c>
      <c r="J183" s="331"/>
    </row>
    <row r="184" spans="1:11" ht="18" customHeight="1" x14ac:dyDescent="0.2">
      <c r="B184" s="955" t="s">
        <v>4987</v>
      </c>
      <c r="C184" s="955" t="s">
        <v>4996</v>
      </c>
      <c r="D184" s="955">
        <v>45916</v>
      </c>
      <c r="E184" s="758">
        <f t="shared" si="19"/>
        <v>45918</v>
      </c>
      <c r="F184" s="331"/>
      <c r="G184" s="758">
        <f t="shared" si="20"/>
        <v>45917</v>
      </c>
      <c r="J184" s="331"/>
    </row>
    <row r="185" spans="1:11" ht="18" customHeight="1" x14ac:dyDescent="0.2">
      <c r="B185" s="955" t="s">
        <v>4987</v>
      </c>
      <c r="C185" s="955" t="s">
        <v>4995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 x14ac:dyDescent="0.2">
      <c r="A186" s="805"/>
      <c r="B186" s="147" t="s">
        <v>516</v>
      </c>
      <c r="C186" s="764"/>
      <c r="D186" s="752"/>
      <c r="E186" s="764"/>
      <c r="F186" s="764"/>
      <c r="G186" s="764"/>
      <c r="H186" s="764"/>
      <c r="I186" s="331"/>
      <c r="J186" s="769"/>
    </row>
    <row r="187" spans="1:11" s="11" customFormat="1" ht="18" customHeight="1" thickBot="1" x14ac:dyDescent="0.25">
      <c r="A187" s="861"/>
      <c r="B187" s="413"/>
      <c r="C187" s="331"/>
      <c r="D187" s="198"/>
      <c r="E187" s="199"/>
      <c r="F187" s="413"/>
      <c r="G187" s="331"/>
      <c r="H187" s="198"/>
      <c r="K187" s="331"/>
    </row>
    <row r="188" spans="1:11" s="147" customFormat="1" ht="18.75" customHeight="1" x14ac:dyDescent="0.2">
      <c r="B188" s="896"/>
      <c r="C188" s="897"/>
      <c r="D188" s="898"/>
      <c r="E188" s="899"/>
      <c r="F188" s="900"/>
      <c r="G188" s="901"/>
      <c r="H188" s="902"/>
    </row>
    <row r="189" spans="1:11" s="147" customFormat="1" ht="18.75" customHeight="1" x14ac:dyDescent="0.2">
      <c r="B189" s="778" t="s">
        <v>517</v>
      </c>
      <c r="C189" s="145"/>
      <c r="D189" s="147" t="s">
        <v>518</v>
      </c>
      <c r="G189" s="147" t="s">
        <v>519</v>
      </c>
      <c r="H189" s="779"/>
    </row>
    <row r="190" spans="1:11" s="147" customFormat="1" ht="18.75" customHeight="1" x14ac:dyDescent="0.2">
      <c r="B190" s="780" t="s">
        <v>520</v>
      </c>
      <c r="C190" s="1099" t="s">
        <v>521</v>
      </c>
      <c r="D190" s="133" t="s">
        <v>522</v>
      </c>
      <c r="F190" s="1099" t="s">
        <v>523</v>
      </c>
      <c r="G190" s="145" t="s">
        <v>524</v>
      </c>
      <c r="H190" s="1100" t="s">
        <v>525</v>
      </c>
    </row>
    <row r="191" spans="1:11" s="147" customFormat="1" ht="18" customHeight="1" x14ac:dyDescent="0.2">
      <c r="B191" s="780" t="s">
        <v>526</v>
      </c>
      <c r="C191" s="1099" t="s">
        <v>527</v>
      </c>
      <c r="D191" s="133" t="s">
        <v>528</v>
      </c>
      <c r="E191" s="148" t="s">
        <v>529</v>
      </c>
      <c r="F191" s="1101" t="s">
        <v>530</v>
      </c>
      <c r="G191" s="145" t="s">
        <v>531</v>
      </c>
      <c r="H191" s="1100" t="s">
        <v>532</v>
      </c>
    </row>
    <row r="192" spans="1:11" s="147" customFormat="1" ht="18.75" customHeight="1" x14ac:dyDescent="0.2">
      <c r="B192" s="783" t="s">
        <v>533</v>
      </c>
      <c r="C192" s="1102" t="s">
        <v>534</v>
      </c>
      <c r="D192" s="133" t="s">
        <v>535</v>
      </c>
      <c r="E192" s="148" t="s">
        <v>536</v>
      </c>
      <c r="F192" s="1101" t="s">
        <v>537</v>
      </c>
      <c r="G192" s="588" t="s">
        <v>538</v>
      </c>
      <c r="H192" s="1103" t="s">
        <v>539</v>
      </c>
    </row>
    <row r="193" spans="1:15" s="147" customFormat="1" ht="18.75" customHeight="1" x14ac:dyDescent="0.2">
      <c r="B193" s="783" t="s">
        <v>540</v>
      </c>
      <c r="C193" s="1102" t="s">
        <v>541</v>
      </c>
      <c r="D193" s="133" t="s">
        <v>542</v>
      </c>
      <c r="E193" s="148" t="s">
        <v>543</v>
      </c>
      <c r="F193" s="1101" t="s">
        <v>544</v>
      </c>
      <c r="G193" s="588" t="s">
        <v>545</v>
      </c>
      <c r="H193" s="1103" t="s">
        <v>546</v>
      </c>
      <c r="N193" s="149"/>
      <c r="O193" s="149"/>
    </row>
    <row r="194" spans="1:15" s="147" customFormat="1" ht="18.75" customHeight="1" x14ac:dyDescent="0.2">
      <c r="B194" s="783" t="s">
        <v>760</v>
      </c>
      <c r="C194" s="1102" t="s">
        <v>548</v>
      </c>
      <c r="D194" s="133" t="s">
        <v>549</v>
      </c>
      <c r="E194" s="148" t="s">
        <v>550</v>
      </c>
      <c r="F194" s="1101" t="s">
        <v>551</v>
      </c>
      <c r="G194" s="588" t="s">
        <v>552</v>
      </c>
      <c r="H194" s="1103" t="s">
        <v>553</v>
      </c>
      <c r="N194" s="149"/>
      <c r="O194" s="149"/>
    </row>
    <row r="195" spans="1:15" s="147" customFormat="1" ht="18.75" customHeight="1" x14ac:dyDescent="0.2">
      <c r="B195" s="783" t="s">
        <v>554</v>
      </c>
      <c r="C195" s="1102" t="s">
        <v>555</v>
      </c>
      <c r="D195" s="133" t="s">
        <v>556</v>
      </c>
      <c r="E195" s="148" t="s">
        <v>557</v>
      </c>
      <c r="F195" s="1101" t="s">
        <v>558</v>
      </c>
      <c r="G195" s="588" t="s">
        <v>559</v>
      </c>
      <c r="H195" s="1103" t="s">
        <v>560</v>
      </c>
      <c r="N195" s="149"/>
      <c r="O195" s="149"/>
    </row>
    <row r="196" spans="1:15" s="147" customFormat="1" ht="18.75" customHeight="1" x14ac:dyDescent="0.2">
      <c r="B196" s="783" t="s">
        <v>561</v>
      </c>
      <c r="C196" s="1102" t="s">
        <v>562</v>
      </c>
      <c r="D196" s="133" t="s">
        <v>563</v>
      </c>
      <c r="E196" s="148" t="s">
        <v>564</v>
      </c>
      <c r="F196" s="1099" t="s">
        <v>565</v>
      </c>
      <c r="G196" s="588" t="s">
        <v>566</v>
      </c>
      <c r="H196" s="787" t="s">
        <v>567</v>
      </c>
      <c r="N196" s="149"/>
      <c r="O196" s="149"/>
    </row>
    <row r="197" spans="1:15" s="149" customFormat="1" ht="18.75" customHeight="1" x14ac:dyDescent="0.2">
      <c r="A197" s="1033"/>
      <c r="B197" s="783" t="s">
        <v>568</v>
      </c>
      <c r="C197" s="1102" t="s">
        <v>569</v>
      </c>
      <c r="D197" s="133"/>
      <c r="E197" s="145"/>
      <c r="F197" s="588"/>
      <c r="G197" s="147"/>
      <c r="H197" s="788"/>
      <c r="I197" s="145"/>
      <c r="J197" s="145"/>
      <c r="K197" s="145"/>
    </row>
    <row r="198" spans="1:15" s="149" customFormat="1" ht="18" customHeight="1" thickBot="1" x14ac:dyDescent="0.25">
      <c r="A198" s="1033"/>
      <c r="B198" s="1104"/>
      <c r="C198" s="791"/>
      <c r="D198" s="791"/>
      <c r="E198" s="791"/>
      <c r="F198" s="791"/>
      <c r="G198" s="791"/>
      <c r="H198" s="1105"/>
      <c r="I198" s="145"/>
      <c r="J198" s="145"/>
      <c r="K198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0" r:id="rId1" xr:uid="{0ABAA205-6DB1-4D9F-B871-7B7D6F3F5A8E}"/>
    <hyperlink ref="C190" r:id="rId2" xr:uid="{87942A14-843D-4260-A34C-24FEF0B2E2E8}"/>
    <hyperlink ref="H195" r:id="rId3" xr:uid="{0AB52819-EFEB-408D-8AD5-C8EB61D8DFAF}"/>
    <hyperlink ref="H194" r:id="rId4" xr:uid="{C7B42AD3-F7DC-482E-942C-4317648EF60D}"/>
    <hyperlink ref="C193" r:id="rId5" xr:uid="{62585941-8E09-44FD-B716-562D2B2B15F1}"/>
    <hyperlink ref="C191" r:id="rId6" xr:uid="{537AC8EE-3E79-460D-981B-55D440185DD1}"/>
    <hyperlink ref="C197" r:id="rId7" xr:uid="{4C7B8582-69EE-494D-ADA5-721AF9C2D37F}"/>
    <hyperlink ref="H193" r:id="rId8" xr:uid="{3CA63DC6-6F1C-46F6-BA54-4EFB60306E53}"/>
    <hyperlink ref="H196" r:id="rId9" xr:uid="{F2FE994A-73BB-45C1-A05C-DF44F8B45AB6}"/>
    <hyperlink ref="F190" r:id="rId10" xr:uid="{4FE6CC73-DF7F-487D-86CC-557CD459EF3F}"/>
    <hyperlink ref="F195" r:id="rId11" xr:uid="{3D600FEA-CA2A-4ACD-B394-6A4496E78F30}"/>
    <hyperlink ref="F191" r:id="rId12" xr:uid="{B3AD4DDE-C50B-46CB-873E-5D6C0BD8F4FA}"/>
    <hyperlink ref="F192" r:id="rId13" xr:uid="{4B2E9AC1-21AA-49C9-81DE-6657CBC36E59}"/>
    <hyperlink ref="F193" r:id="rId14" xr:uid="{75C3EE3F-4DD3-416B-9145-91A8FB25945E}"/>
    <hyperlink ref="F194" r:id="rId15" xr:uid="{C2CD9AA6-84A2-4B47-8548-FC6B23665701}"/>
    <hyperlink ref="H191" r:id="rId16" xr:uid="{CFD8A5C6-FB25-4AEA-BF00-01F65958C5F5}"/>
    <hyperlink ref="H192" r:id="rId17" xr:uid="{F59F6755-9F23-4BB1-AF8F-F1A6EA5A6E14}"/>
    <hyperlink ref="F196" r:id="rId18" xr:uid="{5B93E8BE-A704-4A3A-A282-E73649224C00}"/>
    <hyperlink ref="C192" r:id="rId19" xr:uid="{C87DC207-39F3-4ED7-AD5B-8567AA11D47B}"/>
    <hyperlink ref="C194" r:id="rId20" xr:uid="{E7AB8A20-EBC5-4307-8204-3D2DADDA3D57}"/>
    <hyperlink ref="C195" r:id="rId21" xr:uid="{209BC4D0-C33F-4E7C-96DB-CB28198A5D0C}"/>
    <hyperlink ref="C19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41"/>
  <sheetViews>
    <sheetView showGridLines="0" tabSelected="1" topLeftCell="A126" zoomScale="145" zoomScaleNormal="145" zoomScaleSheetLayoutView="75" workbookViewId="0">
      <selection sqref="A1:K7"/>
    </sheetView>
  </sheetViews>
  <sheetFormatPr defaultColWidth="9.140625" defaultRowHeight="18" customHeight="1" x14ac:dyDescent="0.2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9" t="s">
        <v>116</v>
      </c>
      <c r="C2" s="1139"/>
      <c r="D2" s="1139"/>
      <c r="E2" s="1139"/>
      <c r="F2" s="1139"/>
      <c r="G2" s="1139"/>
      <c r="I2" s="956" t="s">
        <v>346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29"/>
      <c r="B4" s="1171" t="s">
        <v>122</v>
      </c>
      <c r="C4" s="1172"/>
      <c r="D4" s="1172"/>
      <c r="E4" s="1172"/>
      <c r="F4" s="1172"/>
      <c r="G4" s="1173"/>
    </row>
    <row r="5" spans="1:11" s="146" customFormat="1" ht="24.6" customHeight="1" x14ac:dyDescent="0.2">
      <c r="A5" s="1029"/>
      <c r="B5" s="1089"/>
      <c r="C5" s="1089"/>
      <c r="D5" s="1089"/>
      <c r="E5" s="1089"/>
      <c r="F5" s="1089"/>
      <c r="G5" s="1089"/>
    </row>
    <row r="6" spans="1:11" ht="20.100000000000001" customHeight="1" x14ac:dyDescent="0.2">
      <c r="A6" s="1033"/>
      <c r="B6" s="1132" t="s">
        <v>347</v>
      </c>
      <c r="C6" s="1132"/>
      <c r="D6" s="1132"/>
      <c r="E6" s="1132"/>
      <c r="F6" s="1132"/>
      <c r="G6" s="1038"/>
    </row>
    <row r="7" spans="1:11" s="146" customFormat="1" ht="18" customHeight="1" x14ac:dyDescent="0.2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 x14ac:dyDescent="0.2">
      <c r="A8" s="1029"/>
      <c r="B8" s="1134" t="s">
        <v>122</v>
      </c>
      <c r="C8" s="1135"/>
      <c r="D8" s="1174" t="s">
        <v>349</v>
      </c>
      <c r="E8" s="941" t="s">
        <v>275</v>
      </c>
      <c r="F8" s="941" t="s">
        <v>271</v>
      </c>
      <c r="G8" s="801"/>
      <c r="H8" s="883"/>
      <c r="I8" s="801"/>
      <c r="J8" s="801"/>
      <c r="K8" s="820"/>
    </row>
    <row r="9" spans="1:11" s="146" customFormat="1" ht="18" customHeight="1" x14ac:dyDescent="0.2">
      <c r="A9" s="1029"/>
      <c r="B9" s="944" t="s">
        <v>351</v>
      </c>
      <c r="C9" s="944" t="s">
        <v>352</v>
      </c>
      <c r="D9" s="1175"/>
      <c r="E9" s="965" t="s">
        <v>260</v>
      </c>
      <c r="F9" s="965" t="s">
        <v>212</v>
      </c>
      <c r="G9" s="801"/>
      <c r="H9" s="1050" t="s">
        <v>353</v>
      </c>
      <c r="I9" s="801"/>
      <c r="J9" s="801"/>
      <c r="K9" s="820"/>
    </row>
    <row r="10" spans="1:11" s="146" customFormat="1" ht="20.25" hidden="1" customHeight="1" x14ac:dyDescent="0.2">
      <c r="A10" s="1029"/>
      <c r="B10" s="821" t="s">
        <v>1362</v>
      </c>
      <c r="C10" s="845" t="s">
        <v>1805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01"/>
      <c r="J10" s="801"/>
      <c r="K10" s="820"/>
    </row>
    <row r="11" spans="1:11" s="146" customFormat="1" ht="20.25" hidden="1" customHeight="1" x14ac:dyDescent="0.2">
      <c r="A11" s="1029"/>
      <c r="B11" s="821" t="s">
        <v>1648</v>
      </c>
      <c r="C11" s="845" t="s">
        <v>1806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01"/>
      <c r="J11" s="801"/>
      <c r="K11" s="820"/>
    </row>
    <row r="12" spans="1:11" s="146" customFormat="1" ht="20.25" hidden="1" customHeight="1" x14ac:dyDescent="0.2">
      <c r="A12" s="1029"/>
      <c r="B12" s="846" t="s">
        <v>422</v>
      </c>
      <c r="C12" s="802" t="s">
        <v>1807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01"/>
      <c r="J12" s="801"/>
      <c r="K12" s="820"/>
    </row>
    <row r="13" spans="1:11" s="146" customFormat="1" ht="20.25" hidden="1" customHeight="1" x14ac:dyDescent="0.2">
      <c r="A13" s="1029"/>
      <c r="B13" s="821" t="s">
        <v>1808</v>
      </c>
      <c r="C13" s="802" t="s">
        <v>1809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01"/>
      <c r="J13" s="801"/>
      <c r="K13" s="820"/>
    </row>
    <row r="14" spans="1:11" s="146" customFormat="1" ht="20.25" hidden="1" customHeight="1" x14ac:dyDescent="0.2">
      <c r="A14" s="1029" t="s">
        <v>1810</v>
      </c>
      <c r="B14" s="821" t="s">
        <v>1362</v>
      </c>
      <c r="C14" s="802" t="s">
        <v>1811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01"/>
      <c r="J14" s="801"/>
      <c r="K14" s="820"/>
    </row>
    <row r="15" spans="1:11" s="146" customFormat="1" ht="20.25" hidden="1" customHeight="1" x14ac:dyDescent="0.2">
      <c r="A15" s="1029" t="s">
        <v>1368</v>
      </c>
      <c r="B15" s="821" t="s">
        <v>1674</v>
      </c>
      <c r="C15" s="802" t="s">
        <v>1812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01"/>
      <c r="J15" s="801"/>
      <c r="K15" s="820"/>
    </row>
    <row r="16" spans="1:11" s="146" customFormat="1" ht="20.25" hidden="1" customHeight="1" x14ac:dyDescent="0.2">
      <c r="A16" s="1029" t="s">
        <v>1813</v>
      </c>
      <c r="B16" s="821" t="s">
        <v>1814</v>
      </c>
      <c r="C16" s="802" t="s">
        <v>1815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H79" si="3">H15+7</f>
        <v>45133</v>
      </c>
      <c r="I16" s="801"/>
      <c r="J16" s="801"/>
      <c r="K16" s="820"/>
    </row>
    <row r="17" spans="1:11" s="146" customFormat="1" ht="20.25" hidden="1" customHeight="1" x14ac:dyDescent="0.2">
      <c r="A17" s="1029"/>
      <c r="B17" s="844" t="s">
        <v>1648</v>
      </c>
      <c r="C17" s="802" t="s">
        <v>1816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01"/>
      <c r="J17" s="801"/>
      <c r="K17" s="820"/>
    </row>
    <row r="18" spans="1:11" s="146" customFormat="1" ht="20.25" hidden="1" customHeight="1" x14ac:dyDescent="0.2">
      <c r="A18" s="1029"/>
      <c r="B18" s="844" t="s">
        <v>1808</v>
      </c>
      <c r="C18" s="802" t="s">
        <v>1817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01"/>
    </row>
    <row r="19" spans="1:11" s="146" customFormat="1" ht="20.25" hidden="1" customHeight="1" x14ac:dyDescent="0.2">
      <c r="A19" s="1029" t="s">
        <v>1810</v>
      </c>
      <c r="B19" s="844" t="s">
        <v>1362</v>
      </c>
      <c r="C19" s="802" t="s">
        <v>1818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01"/>
    </row>
    <row r="20" spans="1:11" s="146" customFormat="1" ht="20.25" hidden="1" customHeight="1" x14ac:dyDescent="0.2">
      <c r="A20" s="1029" t="s">
        <v>1819</v>
      </c>
      <c r="B20" s="821" t="s">
        <v>363</v>
      </c>
      <c r="C20" s="802" t="s">
        <v>1820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01"/>
    </row>
    <row r="21" spans="1:11" s="146" customFormat="1" ht="20.25" hidden="1" customHeight="1" x14ac:dyDescent="0.2">
      <c r="A21" s="1029" t="s">
        <v>1813</v>
      </c>
      <c r="B21" s="844" t="s">
        <v>651</v>
      </c>
      <c r="C21" s="802" t="s">
        <v>1821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01"/>
    </row>
    <row r="22" spans="1:11" s="146" customFormat="1" ht="20.25" hidden="1" customHeight="1" x14ac:dyDescent="0.2">
      <c r="A22" s="1029"/>
      <c r="B22" s="844" t="s">
        <v>1648</v>
      </c>
      <c r="C22" s="802" t="s">
        <v>1822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01"/>
    </row>
    <row r="23" spans="1:11" s="146" customFormat="1" ht="20.25" hidden="1" customHeight="1" x14ac:dyDescent="0.2">
      <c r="A23" s="1029"/>
      <c r="B23" s="844" t="s">
        <v>1808</v>
      </c>
      <c r="C23" s="802" t="s">
        <v>1823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01"/>
    </row>
    <row r="24" spans="1:11" s="146" customFormat="1" ht="20.25" hidden="1" customHeight="1" x14ac:dyDescent="0.2">
      <c r="A24" s="1029"/>
      <c r="B24" s="844" t="s">
        <v>1362</v>
      </c>
      <c r="C24" s="802" t="s">
        <v>1824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01"/>
    </row>
    <row r="25" spans="1:11" s="146" customFormat="1" ht="20.25" hidden="1" customHeight="1" x14ac:dyDescent="0.2">
      <c r="A25" s="1029" t="s">
        <v>1825</v>
      </c>
      <c r="B25" s="844" t="s">
        <v>1826</v>
      </c>
      <c r="C25" s="802" t="s">
        <v>1827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01"/>
    </row>
    <row r="26" spans="1:11" s="146" customFormat="1" ht="20.25" hidden="1" customHeight="1" x14ac:dyDescent="0.2">
      <c r="A26" s="1029"/>
      <c r="B26" s="844" t="s">
        <v>1828</v>
      </c>
      <c r="C26" s="802" t="s">
        <v>1829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01"/>
    </row>
    <row r="27" spans="1:11" s="146" customFormat="1" ht="20.25" hidden="1" customHeight="1" x14ac:dyDescent="0.2">
      <c r="A27" s="1029"/>
      <c r="B27" s="844" t="s">
        <v>1648</v>
      </c>
      <c r="C27" s="802" t="s">
        <v>1830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01"/>
    </row>
    <row r="28" spans="1:11" s="146" customFormat="1" ht="20.25" hidden="1" customHeight="1" x14ac:dyDescent="0.2">
      <c r="A28" s="1029"/>
      <c r="B28" s="844" t="s">
        <v>1808</v>
      </c>
      <c r="C28" s="802" t="s">
        <v>1831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01"/>
    </row>
    <row r="29" spans="1:11" s="146" customFormat="1" ht="20.25" hidden="1" customHeight="1" x14ac:dyDescent="0.2">
      <c r="A29" s="1029" t="s">
        <v>1832</v>
      </c>
      <c r="B29" s="844" t="s">
        <v>1826</v>
      </c>
      <c r="C29" s="802" t="s">
        <v>1833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01"/>
    </row>
    <row r="30" spans="1:11" s="146" customFormat="1" ht="20.25" hidden="1" customHeight="1" x14ac:dyDescent="0.2">
      <c r="A30" s="1029" t="s">
        <v>1834</v>
      </c>
      <c r="B30" s="821" t="s">
        <v>1835</v>
      </c>
      <c r="C30" s="802" t="s">
        <v>1836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01"/>
    </row>
    <row r="31" spans="1:11" s="146" customFormat="1" ht="20.25" hidden="1" customHeight="1" x14ac:dyDescent="0.2">
      <c r="A31" s="1029"/>
      <c r="B31" s="844" t="s">
        <v>1828</v>
      </c>
      <c r="C31" s="802" t="s">
        <v>1837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01"/>
    </row>
    <row r="32" spans="1:11" s="146" customFormat="1" ht="20.25" hidden="1" customHeight="1" x14ac:dyDescent="0.2">
      <c r="A32" s="1029"/>
      <c r="B32" s="844" t="s">
        <v>1648</v>
      </c>
      <c r="C32" s="802" t="s">
        <v>1838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01"/>
    </row>
    <row r="33" spans="1:9" s="146" customFormat="1" ht="20.25" hidden="1" customHeight="1" x14ac:dyDescent="0.2">
      <c r="A33" s="1029"/>
      <c r="B33" s="844" t="s">
        <v>1808</v>
      </c>
      <c r="C33" s="802" t="s">
        <v>1839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01"/>
    </row>
    <row r="34" spans="1:9" s="146" customFormat="1" ht="20.25" hidden="1" customHeight="1" x14ac:dyDescent="0.2">
      <c r="A34" s="1029"/>
      <c r="B34" s="844" t="s">
        <v>1826</v>
      </c>
      <c r="C34" s="802" t="s">
        <v>1840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01" t="s">
        <v>1841</v>
      </c>
    </row>
    <row r="35" spans="1:9" s="146" customFormat="1" ht="20.25" hidden="1" customHeight="1" x14ac:dyDescent="0.2">
      <c r="A35" s="1029"/>
      <c r="B35" s="844" t="s">
        <v>1835</v>
      </c>
      <c r="C35" s="802" t="s">
        <v>1842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01"/>
    </row>
    <row r="36" spans="1:9" s="146" customFormat="1" ht="20.25" hidden="1" customHeight="1" x14ac:dyDescent="0.2">
      <c r="A36" s="1029"/>
      <c r="B36" s="844" t="s">
        <v>1828</v>
      </c>
      <c r="C36" s="802" t="s">
        <v>1843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01"/>
    </row>
    <row r="37" spans="1:9" s="146" customFormat="1" ht="20.25" hidden="1" customHeight="1" x14ac:dyDescent="0.2">
      <c r="A37" s="1029"/>
      <c r="B37" s="844" t="s">
        <v>1648</v>
      </c>
      <c r="C37" s="802" t="s">
        <v>1844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01"/>
    </row>
    <row r="38" spans="1:9" s="146" customFormat="1" ht="20.25" hidden="1" customHeight="1" x14ac:dyDescent="0.2">
      <c r="A38" s="1029"/>
      <c r="B38" s="844" t="s">
        <v>1808</v>
      </c>
      <c r="C38" s="802" t="s">
        <v>1845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01"/>
    </row>
    <row r="39" spans="1:9" s="146" customFormat="1" ht="20.25" hidden="1" customHeight="1" x14ac:dyDescent="0.2">
      <c r="A39" s="1029"/>
      <c r="B39" s="844" t="s">
        <v>1826</v>
      </c>
      <c r="C39" s="802" t="s">
        <v>1846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01"/>
    </row>
    <row r="40" spans="1:9" s="146" customFormat="1" ht="20.25" hidden="1" customHeight="1" x14ac:dyDescent="0.2">
      <c r="A40" s="1029" t="s">
        <v>1847</v>
      </c>
      <c r="B40" s="741" t="s">
        <v>1848</v>
      </c>
      <c r="C40" s="732" t="s">
        <v>1849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01"/>
    </row>
    <row r="41" spans="1:9" s="146" customFormat="1" ht="20.25" hidden="1" customHeight="1" x14ac:dyDescent="0.2">
      <c r="A41" s="1029"/>
      <c r="B41" s="844" t="s">
        <v>1828</v>
      </c>
      <c r="C41" s="802" t="s">
        <v>1850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01"/>
    </row>
    <row r="42" spans="1:9" s="146" customFormat="1" ht="20.25" hidden="1" customHeight="1" x14ac:dyDescent="0.2">
      <c r="A42" s="1029"/>
      <c r="B42" s="844" t="s">
        <v>1648</v>
      </c>
      <c r="C42" s="802" t="s">
        <v>1851</v>
      </c>
      <c r="D42" s="802">
        <f t="shared" ref="D42" si="5">D41+7</f>
        <v>45316</v>
      </c>
      <c r="E42" s="840">
        <f t="shared" si="0"/>
        <v>45321</v>
      </c>
      <c r="F42" s="802">
        <f t="shared" ref="F42:F61" si="6">D42+8</f>
        <v>45324</v>
      </c>
      <c r="G42" s="801"/>
      <c r="H42" s="847">
        <f t="shared" si="3"/>
        <v>45315</v>
      </c>
      <c r="I42" s="801"/>
    </row>
    <row r="43" spans="1:9" s="146" customFormat="1" ht="20.25" hidden="1" customHeight="1" x14ac:dyDescent="0.2">
      <c r="A43" s="1029"/>
      <c r="B43" s="844" t="s">
        <v>1808</v>
      </c>
      <c r="C43" s="802" t="s">
        <v>1852</v>
      </c>
      <c r="D43" s="802">
        <v>45321</v>
      </c>
      <c r="E43" s="840">
        <f t="shared" si="0"/>
        <v>45326</v>
      </c>
      <c r="F43" s="802">
        <f t="shared" si="6"/>
        <v>45329</v>
      </c>
      <c r="G43" s="801"/>
      <c r="H43" s="847">
        <f t="shared" si="3"/>
        <v>45322</v>
      </c>
      <c r="I43" s="801"/>
    </row>
    <row r="44" spans="1:9" s="146" customFormat="1" ht="20.25" hidden="1" customHeight="1" x14ac:dyDescent="0.2">
      <c r="A44" s="1029"/>
      <c r="B44" s="844" t="s">
        <v>1826</v>
      </c>
      <c r="C44" s="802" t="s">
        <v>1853</v>
      </c>
      <c r="D44" s="802">
        <v>45328</v>
      </c>
      <c r="E44" s="840">
        <f t="shared" si="0"/>
        <v>45333</v>
      </c>
      <c r="F44" s="802">
        <f t="shared" si="6"/>
        <v>45336</v>
      </c>
      <c r="G44" s="801"/>
      <c r="H44" s="847">
        <v>45329</v>
      </c>
      <c r="I44" s="801"/>
    </row>
    <row r="45" spans="1:9" s="146" customFormat="1" ht="20.25" hidden="1" customHeight="1" x14ac:dyDescent="0.2">
      <c r="A45" s="1029"/>
      <c r="B45" s="844" t="s">
        <v>1835</v>
      </c>
      <c r="C45" s="802" t="s">
        <v>1854</v>
      </c>
      <c r="D45" s="802">
        <v>45335</v>
      </c>
      <c r="E45" s="840">
        <f t="shared" si="0"/>
        <v>45340</v>
      </c>
      <c r="F45" s="802">
        <f t="shared" si="6"/>
        <v>45343</v>
      </c>
      <c r="G45" s="801"/>
      <c r="H45" s="847">
        <f t="shared" si="3"/>
        <v>45336</v>
      </c>
      <c r="I45" s="801"/>
    </row>
    <row r="46" spans="1:9" s="146" customFormat="1" ht="20.25" hidden="1" customHeight="1" x14ac:dyDescent="0.2">
      <c r="A46" s="1029"/>
      <c r="B46" s="844" t="s">
        <v>1828</v>
      </c>
      <c r="C46" s="802" t="s">
        <v>1855</v>
      </c>
      <c r="D46" s="802">
        <v>45346</v>
      </c>
      <c r="E46" s="840">
        <f t="shared" si="0"/>
        <v>45351</v>
      </c>
      <c r="F46" s="802">
        <f t="shared" si="6"/>
        <v>45354</v>
      </c>
      <c r="G46" s="801"/>
      <c r="H46" s="847">
        <f t="shared" si="3"/>
        <v>45343</v>
      </c>
      <c r="I46" s="801"/>
    </row>
    <row r="47" spans="1:9" s="146" customFormat="1" ht="20.25" hidden="1" customHeight="1" x14ac:dyDescent="0.2">
      <c r="A47" s="1029"/>
      <c r="B47" s="844" t="s">
        <v>1648</v>
      </c>
      <c r="C47" s="802" t="s">
        <v>1856</v>
      </c>
      <c r="D47" s="802">
        <v>45351</v>
      </c>
      <c r="E47" s="840">
        <f t="shared" si="0"/>
        <v>45356</v>
      </c>
      <c r="F47" s="802">
        <f t="shared" si="6"/>
        <v>45359</v>
      </c>
      <c r="G47" s="801"/>
      <c r="H47" s="847">
        <f t="shared" si="3"/>
        <v>45350</v>
      </c>
      <c r="I47" s="801"/>
    </row>
    <row r="48" spans="1:9" s="146" customFormat="1" ht="20.25" hidden="1" customHeight="1" x14ac:dyDescent="0.2">
      <c r="A48" s="1029"/>
      <c r="B48" s="844" t="s">
        <v>1808</v>
      </c>
      <c r="C48" s="802" t="s">
        <v>1857</v>
      </c>
      <c r="D48" s="802">
        <v>45356</v>
      </c>
      <c r="E48" s="840">
        <f t="shared" si="0"/>
        <v>45361</v>
      </c>
      <c r="F48" s="802">
        <f t="shared" si="6"/>
        <v>45364</v>
      </c>
      <c r="G48" s="801"/>
      <c r="H48" s="847">
        <v>45357</v>
      </c>
      <c r="I48" s="801"/>
    </row>
    <row r="49" spans="1:9" s="146" customFormat="1" ht="20.25" hidden="1" customHeight="1" x14ac:dyDescent="0.2">
      <c r="A49" s="1029" t="s">
        <v>1858</v>
      </c>
      <c r="B49" s="844" t="s">
        <v>1859</v>
      </c>
      <c r="C49" s="802" t="s">
        <v>1860</v>
      </c>
      <c r="D49" s="802">
        <v>45366</v>
      </c>
      <c r="E49" s="840">
        <f t="shared" si="0"/>
        <v>45371</v>
      </c>
      <c r="F49" s="802">
        <f t="shared" si="6"/>
        <v>45374</v>
      </c>
      <c r="G49" s="801"/>
      <c r="H49" s="847">
        <f t="shared" si="3"/>
        <v>45364</v>
      </c>
      <c r="I49" s="801"/>
    </row>
    <row r="50" spans="1:9" s="146" customFormat="1" ht="20.25" hidden="1" customHeight="1" x14ac:dyDescent="0.2">
      <c r="A50" s="1029"/>
      <c r="B50" s="966" t="s">
        <v>1835</v>
      </c>
      <c r="C50" s="953" t="s">
        <v>1861</v>
      </c>
      <c r="D50" s="953">
        <v>45372</v>
      </c>
      <c r="E50" s="840">
        <f t="shared" si="0"/>
        <v>45377</v>
      </c>
      <c r="F50" s="802">
        <f t="shared" si="6"/>
        <v>45380</v>
      </c>
      <c r="G50" s="801"/>
      <c r="H50" s="758">
        <f t="shared" si="3"/>
        <v>45371</v>
      </c>
      <c r="I50" s="801"/>
    </row>
    <row r="51" spans="1:9" s="146" customFormat="1" ht="20.25" hidden="1" customHeight="1" x14ac:dyDescent="0.2">
      <c r="A51" s="1029"/>
      <c r="B51" s="966" t="s">
        <v>1828</v>
      </c>
      <c r="C51" s="953" t="s">
        <v>1862</v>
      </c>
      <c r="D51" s="953">
        <v>45379</v>
      </c>
      <c r="E51" s="840">
        <f t="shared" si="0"/>
        <v>45384</v>
      </c>
      <c r="F51" s="802">
        <f t="shared" si="6"/>
        <v>45387</v>
      </c>
      <c r="G51" s="801"/>
      <c r="H51" s="758">
        <f t="shared" si="3"/>
        <v>45378</v>
      </c>
      <c r="I51" s="801"/>
    </row>
    <row r="52" spans="1:9" s="146" customFormat="1" ht="20.25" hidden="1" customHeight="1" x14ac:dyDescent="0.2">
      <c r="A52" s="1029"/>
      <c r="B52" s="967" t="s">
        <v>1648</v>
      </c>
      <c r="C52" s="955" t="s">
        <v>1863</v>
      </c>
      <c r="D52" s="953">
        <v>45385</v>
      </c>
      <c r="E52" s="840">
        <f t="shared" si="0"/>
        <v>45390</v>
      </c>
      <c r="F52" s="802">
        <f t="shared" si="6"/>
        <v>45393</v>
      </c>
      <c r="G52" s="801"/>
      <c r="H52" s="758">
        <v>45385</v>
      </c>
      <c r="I52" s="801"/>
    </row>
    <row r="53" spans="1:9" s="146" customFormat="1" ht="20.25" hidden="1" customHeight="1" x14ac:dyDescent="0.2">
      <c r="A53" s="1029"/>
      <c r="B53" s="967" t="s">
        <v>1808</v>
      </c>
      <c r="C53" s="953" t="s">
        <v>1864</v>
      </c>
      <c r="D53" s="953">
        <v>45394</v>
      </c>
      <c r="E53" s="840">
        <f t="shared" si="0"/>
        <v>45399</v>
      </c>
      <c r="F53" s="802">
        <f t="shared" si="6"/>
        <v>45402</v>
      </c>
      <c r="G53" s="801"/>
      <c r="H53" s="758">
        <f t="shared" si="3"/>
        <v>45392</v>
      </c>
      <c r="I53" s="801"/>
    </row>
    <row r="54" spans="1:9" s="146" customFormat="1" ht="20.25" hidden="1" customHeight="1" x14ac:dyDescent="0.2">
      <c r="A54" s="1029"/>
      <c r="B54" s="967" t="s">
        <v>1859</v>
      </c>
      <c r="C54" s="953" t="s">
        <v>1865</v>
      </c>
      <c r="D54" s="953">
        <v>45403</v>
      </c>
      <c r="E54" s="840">
        <f t="shared" si="0"/>
        <v>45408</v>
      </c>
      <c r="F54" s="802">
        <f t="shared" si="6"/>
        <v>45411</v>
      </c>
      <c r="G54" s="801"/>
      <c r="H54" s="758">
        <f t="shared" si="3"/>
        <v>45399</v>
      </c>
      <c r="I54" s="801"/>
    </row>
    <row r="55" spans="1:9" s="146" customFormat="1" ht="20.25" hidden="1" customHeight="1" x14ac:dyDescent="0.2">
      <c r="A55" s="1029"/>
      <c r="B55" s="967" t="s">
        <v>1835</v>
      </c>
      <c r="C55" s="953" t="s">
        <v>1866</v>
      </c>
      <c r="D55" s="953">
        <v>45409</v>
      </c>
      <c r="E55" s="840">
        <f t="shared" si="0"/>
        <v>45414</v>
      </c>
      <c r="F55" s="802">
        <f t="shared" si="6"/>
        <v>45417</v>
      </c>
      <c r="G55" s="801"/>
      <c r="H55" s="758">
        <f t="shared" si="3"/>
        <v>45406</v>
      </c>
      <c r="I55" s="801"/>
    </row>
    <row r="56" spans="1:9" s="146" customFormat="1" ht="20.25" hidden="1" customHeight="1" x14ac:dyDescent="0.2">
      <c r="A56" s="1029"/>
      <c r="B56" s="967" t="s">
        <v>1828</v>
      </c>
      <c r="C56" s="955" t="s">
        <v>1867</v>
      </c>
      <c r="D56" s="953">
        <v>45419</v>
      </c>
      <c r="E56" s="1045" t="s">
        <v>385</v>
      </c>
      <c r="F56" s="802">
        <f t="shared" si="6"/>
        <v>45427</v>
      </c>
      <c r="G56" s="801"/>
      <c r="H56" s="758">
        <f t="shared" si="3"/>
        <v>45413</v>
      </c>
      <c r="I56" s="801"/>
    </row>
    <row r="57" spans="1:9" s="146" customFormat="1" ht="20.100000000000001" hidden="1" customHeight="1" x14ac:dyDescent="0.2">
      <c r="A57" s="1029" t="s">
        <v>1868</v>
      </c>
      <c r="B57" s="1054" t="s">
        <v>409</v>
      </c>
      <c r="C57" s="955" t="s">
        <v>1869</v>
      </c>
      <c r="D57" s="953">
        <v>45412</v>
      </c>
      <c r="E57" s="1046">
        <f>D57+5</f>
        <v>45417</v>
      </c>
      <c r="F57" s="853">
        <f t="shared" si="6"/>
        <v>45420</v>
      </c>
      <c r="G57" s="801"/>
      <c r="H57" s="758">
        <f t="shared" si="3"/>
        <v>45420</v>
      </c>
      <c r="I57" s="801"/>
    </row>
    <row r="58" spans="1:9" s="146" customFormat="1" ht="20.100000000000001" hidden="1" customHeight="1" x14ac:dyDescent="0.2">
      <c r="A58" s="1029"/>
      <c r="B58" s="978" t="s">
        <v>1808</v>
      </c>
      <c r="C58" s="955" t="s">
        <v>1870</v>
      </c>
      <c r="D58" s="953">
        <v>45435</v>
      </c>
      <c r="E58" s="840">
        <f>D58+5</f>
        <v>45440</v>
      </c>
      <c r="F58" s="802">
        <f t="shared" si="6"/>
        <v>45443</v>
      </c>
      <c r="G58" s="801"/>
      <c r="H58" s="758">
        <f t="shared" si="3"/>
        <v>45427</v>
      </c>
      <c r="I58" s="801"/>
    </row>
    <row r="59" spans="1:9" s="146" customFormat="1" ht="20.100000000000001" hidden="1" customHeight="1" x14ac:dyDescent="0.2">
      <c r="A59" s="1029" t="s">
        <v>1871</v>
      </c>
      <c r="B59" s="1027" t="s">
        <v>385</v>
      </c>
      <c r="C59" s="955" t="s">
        <v>1872</v>
      </c>
      <c r="D59" s="853">
        <v>45439</v>
      </c>
      <c r="E59" s="1046">
        <f>D59+5</f>
        <v>45444</v>
      </c>
      <c r="F59" s="853">
        <f t="shared" si="6"/>
        <v>45447</v>
      </c>
      <c r="G59" s="801"/>
      <c r="H59" s="758">
        <f t="shared" si="3"/>
        <v>45434</v>
      </c>
      <c r="I59" s="801"/>
    </row>
    <row r="60" spans="1:9" s="146" customFormat="1" ht="20.100000000000001" hidden="1" customHeight="1" x14ac:dyDescent="0.2">
      <c r="A60" s="1029" t="s">
        <v>1873</v>
      </c>
      <c r="B60" s="978" t="s">
        <v>1835</v>
      </c>
      <c r="C60" s="955" t="s">
        <v>1874</v>
      </c>
      <c r="D60" s="953">
        <v>45451</v>
      </c>
      <c r="E60" s="840">
        <f>D60+5</f>
        <v>45456</v>
      </c>
      <c r="F60" s="802">
        <f t="shared" si="6"/>
        <v>45459</v>
      </c>
      <c r="G60" s="801"/>
      <c r="H60" s="758">
        <f t="shared" si="3"/>
        <v>45441</v>
      </c>
      <c r="I60" s="801"/>
    </row>
    <row r="61" spans="1:9" s="146" customFormat="1" ht="20.100000000000001" hidden="1" customHeight="1" x14ac:dyDescent="0.2">
      <c r="A61" s="1029" t="s">
        <v>1828</v>
      </c>
      <c r="B61" s="978" t="s">
        <v>1875</v>
      </c>
      <c r="C61" s="955" t="s">
        <v>1876</v>
      </c>
      <c r="D61" s="953">
        <v>45453</v>
      </c>
      <c r="E61" s="1037" t="s">
        <v>385</v>
      </c>
      <c r="F61" s="802">
        <f t="shared" si="6"/>
        <v>45461</v>
      </c>
      <c r="G61" s="801"/>
      <c r="H61" s="758">
        <f t="shared" si="3"/>
        <v>45448</v>
      </c>
      <c r="I61" s="801"/>
    </row>
    <row r="62" spans="1:9" s="146" customFormat="1" ht="20.100000000000001" hidden="1" customHeight="1" x14ac:dyDescent="0.2">
      <c r="A62" s="1029" t="s">
        <v>1868</v>
      </c>
      <c r="B62" s="978" t="s">
        <v>1828</v>
      </c>
      <c r="C62" s="955" t="s">
        <v>1877</v>
      </c>
      <c r="D62" s="953">
        <v>45463</v>
      </c>
      <c r="E62" s="1037" t="s">
        <v>385</v>
      </c>
      <c r="F62" s="1037" t="s">
        <v>385</v>
      </c>
      <c r="G62" s="801"/>
      <c r="H62" s="758">
        <f t="shared" si="3"/>
        <v>45455</v>
      </c>
      <c r="I62" s="801"/>
    </row>
    <row r="63" spans="1:9" s="146" customFormat="1" ht="20.100000000000001" hidden="1" customHeight="1" x14ac:dyDescent="0.2">
      <c r="A63" s="1029" t="s">
        <v>1808</v>
      </c>
      <c r="B63" s="978" t="s">
        <v>1421</v>
      </c>
      <c r="C63" s="955" t="s">
        <v>1878</v>
      </c>
      <c r="D63" s="953">
        <v>45470</v>
      </c>
      <c r="E63" s="840">
        <f t="shared" ref="E63:E71" si="7">D63+5</f>
        <v>45475</v>
      </c>
      <c r="F63" s="802">
        <f t="shared" ref="F63:F71" si="8">D63+8</f>
        <v>45478</v>
      </c>
      <c r="G63" s="801"/>
      <c r="H63" s="758">
        <f t="shared" si="3"/>
        <v>45462</v>
      </c>
      <c r="I63" s="801"/>
    </row>
    <row r="64" spans="1:9" s="146" customFormat="1" ht="20.100000000000001" hidden="1" customHeight="1" x14ac:dyDescent="0.2">
      <c r="A64" s="1029" t="s">
        <v>1879</v>
      </c>
      <c r="B64" s="978" t="s">
        <v>1808</v>
      </c>
      <c r="C64" s="955" t="s">
        <v>1880</v>
      </c>
      <c r="D64" s="953">
        <v>45477</v>
      </c>
      <c r="E64" s="840">
        <f t="shared" si="7"/>
        <v>45482</v>
      </c>
      <c r="F64" s="802">
        <f t="shared" si="8"/>
        <v>45485</v>
      </c>
      <c r="G64" s="801"/>
      <c r="H64" s="758">
        <f t="shared" si="3"/>
        <v>45469</v>
      </c>
      <c r="I64" s="801"/>
    </row>
    <row r="65" spans="1:9" s="146" customFormat="1" ht="20.100000000000001" hidden="1" customHeight="1" x14ac:dyDescent="0.2">
      <c r="A65" s="1029" t="s">
        <v>1873</v>
      </c>
      <c r="B65" s="978" t="s">
        <v>1835</v>
      </c>
      <c r="C65" s="955" t="s">
        <v>1881</v>
      </c>
      <c r="D65" s="953">
        <v>45487</v>
      </c>
      <c r="E65" s="840">
        <f t="shared" si="7"/>
        <v>45492</v>
      </c>
      <c r="F65" s="802">
        <f t="shared" si="8"/>
        <v>45495</v>
      </c>
      <c r="G65" s="801"/>
      <c r="H65" s="758">
        <f t="shared" si="3"/>
        <v>45476</v>
      </c>
      <c r="I65" s="801"/>
    </row>
    <row r="66" spans="1:9" s="146" customFormat="1" ht="20.100000000000001" hidden="1" customHeight="1" x14ac:dyDescent="0.2">
      <c r="A66" s="1029" t="s">
        <v>1828</v>
      </c>
      <c r="B66" s="978" t="s">
        <v>1875</v>
      </c>
      <c r="C66" s="955" t="s">
        <v>1882</v>
      </c>
      <c r="D66" s="953">
        <v>45490</v>
      </c>
      <c r="E66" s="880" t="s">
        <v>385</v>
      </c>
      <c r="F66" s="880" t="s">
        <v>385</v>
      </c>
      <c r="G66" s="801"/>
      <c r="H66" s="758">
        <f t="shared" si="3"/>
        <v>45483</v>
      </c>
      <c r="I66" s="801"/>
    </row>
    <row r="67" spans="1:9" s="146" customFormat="1" ht="20.100000000000001" hidden="1" customHeight="1" x14ac:dyDescent="0.2">
      <c r="A67" s="1029" t="s">
        <v>1868</v>
      </c>
      <c r="B67" s="978" t="s">
        <v>1883</v>
      </c>
      <c r="C67" s="955" t="s">
        <v>1884</v>
      </c>
      <c r="D67" s="880" t="s">
        <v>385</v>
      </c>
      <c r="E67" s="1069" t="e">
        <f t="shared" si="7"/>
        <v>#VALUE!</v>
      </c>
      <c r="F67" s="800" t="e">
        <f t="shared" si="8"/>
        <v>#VALUE!</v>
      </c>
      <c r="G67" s="801"/>
      <c r="H67" s="758">
        <f t="shared" si="3"/>
        <v>45490</v>
      </c>
      <c r="I67" s="801"/>
    </row>
    <row r="68" spans="1:9" s="146" customFormat="1" ht="20.100000000000001" hidden="1" customHeight="1" x14ac:dyDescent="0.2">
      <c r="A68" s="1029" t="s">
        <v>1808</v>
      </c>
      <c r="B68" s="978" t="s">
        <v>1421</v>
      </c>
      <c r="C68" s="955" t="s">
        <v>1885</v>
      </c>
      <c r="D68" s="880" t="s">
        <v>385</v>
      </c>
      <c r="E68" s="880" t="s">
        <v>385</v>
      </c>
      <c r="F68" s="880" t="s">
        <v>385</v>
      </c>
      <c r="G68" s="801"/>
      <c r="H68" s="758">
        <f t="shared" si="3"/>
        <v>45497</v>
      </c>
      <c r="I68" s="801"/>
    </row>
    <row r="69" spans="1:9" s="146" customFormat="1" ht="20.100000000000001" hidden="1" customHeight="1" x14ac:dyDescent="0.2">
      <c r="A69" s="1029"/>
      <c r="B69" s="978" t="s">
        <v>1808</v>
      </c>
      <c r="C69" s="955" t="s">
        <v>1886</v>
      </c>
      <c r="D69" s="880" t="s">
        <v>385</v>
      </c>
      <c r="E69" s="880" t="s">
        <v>385</v>
      </c>
      <c r="F69" s="880" t="s">
        <v>385</v>
      </c>
      <c r="G69" s="801"/>
      <c r="H69" s="758">
        <f t="shared" si="3"/>
        <v>45504</v>
      </c>
      <c r="I69" s="801"/>
    </row>
    <row r="70" spans="1:9" s="146" customFormat="1" ht="20.100000000000001" hidden="1" customHeight="1" x14ac:dyDescent="0.2">
      <c r="A70" s="1029" t="s">
        <v>1835</v>
      </c>
      <c r="B70" s="978" t="s">
        <v>1887</v>
      </c>
      <c r="C70" s="955" t="s">
        <v>1888</v>
      </c>
      <c r="D70" s="953">
        <v>45519</v>
      </c>
      <c r="E70" s="880" t="s">
        <v>385</v>
      </c>
      <c r="F70" s="880" t="s">
        <v>385</v>
      </c>
      <c r="G70" s="801"/>
      <c r="H70" s="758">
        <f t="shared" si="3"/>
        <v>45511</v>
      </c>
      <c r="I70" s="801"/>
    </row>
    <row r="71" spans="1:9" s="146" customFormat="1" ht="20.100000000000001" hidden="1" customHeight="1" x14ac:dyDescent="0.2">
      <c r="A71" s="1029" t="s">
        <v>1889</v>
      </c>
      <c r="B71" s="978" t="s">
        <v>1835</v>
      </c>
      <c r="C71" s="955" t="s">
        <v>1890</v>
      </c>
      <c r="D71" s="953">
        <v>45523</v>
      </c>
      <c r="E71" s="840">
        <f t="shared" si="7"/>
        <v>45528</v>
      </c>
      <c r="F71" s="802">
        <f t="shared" si="8"/>
        <v>45531</v>
      </c>
      <c r="G71" s="801"/>
      <c r="H71" s="758">
        <f t="shared" si="3"/>
        <v>45518</v>
      </c>
      <c r="I71" s="801"/>
    </row>
    <row r="72" spans="1:9" s="146" customFormat="1" ht="20.100000000000001" hidden="1" customHeight="1" x14ac:dyDescent="0.2">
      <c r="A72" s="1029" t="s">
        <v>1883</v>
      </c>
      <c r="B72" s="978" t="s">
        <v>1891</v>
      </c>
      <c r="C72" s="955" t="s">
        <v>1892</v>
      </c>
      <c r="D72" s="880" t="s">
        <v>385</v>
      </c>
      <c r="E72" s="1046"/>
      <c r="F72" s="853"/>
      <c r="G72" s="801"/>
      <c r="H72" s="758">
        <f t="shared" si="3"/>
        <v>45525</v>
      </c>
      <c r="I72" s="801"/>
    </row>
    <row r="73" spans="1:9" s="146" customFormat="1" ht="20.100000000000001" hidden="1" customHeight="1" x14ac:dyDescent="0.2">
      <c r="A73" s="1029" t="s">
        <v>1808</v>
      </c>
      <c r="B73" s="978" t="s">
        <v>1421</v>
      </c>
      <c r="C73" s="955" t="s">
        <v>1893</v>
      </c>
      <c r="D73" s="953">
        <v>45543</v>
      </c>
      <c r="E73" s="840">
        <f t="shared" ref="E73" si="9">D73+5</f>
        <v>45548</v>
      </c>
      <c r="F73" s="802">
        <f t="shared" ref="F73" si="10">D73+8</f>
        <v>45551</v>
      </c>
      <c r="G73" s="801"/>
      <c r="H73" s="758">
        <f t="shared" si="3"/>
        <v>45532</v>
      </c>
      <c r="I73" s="801"/>
    </row>
    <row r="74" spans="1:9" s="146" customFormat="1" ht="20.100000000000001" hidden="1" customHeight="1" x14ac:dyDescent="0.2">
      <c r="A74" s="1029"/>
      <c r="B74" s="978" t="s">
        <v>1808</v>
      </c>
      <c r="C74" s="955" t="s">
        <v>1894</v>
      </c>
      <c r="D74" s="953">
        <v>45543</v>
      </c>
      <c r="E74" s="840">
        <f t="shared" ref="E74:E77" si="11">D74+5</f>
        <v>45548</v>
      </c>
      <c r="F74" s="802">
        <f t="shared" ref="F74:F78" si="12">D74+8</f>
        <v>45551</v>
      </c>
      <c r="G74" s="801"/>
      <c r="H74" s="758">
        <f t="shared" si="3"/>
        <v>45539</v>
      </c>
      <c r="I74" s="801"/>
    </row>
    <row r="75" spans="1:9" s="146" customFormat="1" ht="20.100000000000001" hidden="1" customHeight="1" x14ac:dyDescent="0.2">
      <c r="A75" s="1029" t="s">
        <v>1835</v>
      </c>
      <c r="B75" s="978" t="s">
        <v>1887</v>
      </c>
      <c r="C75" s="955" t="s">
        <v>1895</v>
      </c>
      <c r="D75" s="953">
        <v>45558</v>
      </c>
      <c r="E75" s="840">
        <f t="shared" si="11"/>
        <v>45563</v>
      </c>
      <c r="F75" s="1037" t="s">
        <v>385</v>
      </c>
      <c r="G75" s="801"/>
      <c r="H75" s="758">
        <f t="shared" si="3"/>
        <v>45546</v>
      </c>
      <c r="I75" s="801"/>
    </row>
    <row r="76" spans="1:9" s="146" customFormat="1" ht="20.100000000000001" hidden="1" customHeight="1" x14ac:dyDescent="0.2">
      <c r="A76" s="1029" t="s">
        <v>1889</v>
      </c>
      <c r="B76" s="978" t="s">
        <v>1835</v>
      </c>
      <c r="C76" s="955" t="s">
        <v>1896</v>
      </c>
      <c r="D76" s="953">
        <v>45560</v>
      </c>
      <c r="E76" s="1037" t="s">
        <v>385</v>
      </c>
      <c r="F76" s="802">
        <f t="shared" si="12"/>
        <v>45568</v>
      </c>
      <c r="G76" s="801"/>
      <c r="H76" s="758">
        <f t="shared" si="3"/>
        <v>45553</v>
      </c>
      <c r="I76" s="801"/>
    </row>
    <row r="77" spans="1:9" s="146" customFormat="1" ht="20.100000000000001" hidden="1" customHeight="1" x14ac:dyDescent="0.2">
      <c r="A77" s="1029"/>
      <c r="B77" s="978" t="s">
        <v>1891</v>
      </c>
      <c r="C77" s="955" t="s">
        <v>1897</v>
      </c>
      <c r="D77" s="953">
        <v>45569</v>
      </c>
      <c r="E77" s="840">
        <f t="shared" si="11"/>
        <v>45574</v>
      </c>
      <c r="F77" s="1037" t="s">
        <v>385</v>
      </c>
      <c r="G77" s="801"/>
      <c r="H77" s="758">
        <f t="shared" si="3"/>
        <v>45560</v>
      </c>
      <c r="I77" s="801"/>
    </row>
    <row r="78" spans="1:9" s="146" customFormat="1" ht="20.100000000000001" hidden="1" customHeight="1" x14ac:dyDescent="0.2">
      <c r="A78" s="1029"/>
      <c r="B78" s="978" t="s">
        <v>1421</v>
      </c>
      <c r="C78" s="955" t="s">
        <v>1898</v>
      </c>
      <c r="D78" s="953">
        <v>45573</v>
      </c>
      <c r="E78" s="1037" t="s">
        <v>385</v>
      </c>
      <c r="F78" s="802">
        <f t="shared" si="12"/>
        <v>45581</v>
      </c>
      <c r="G78" s="801"/>
      <c r="H78" s="758">
        <f t="shared" si="3"/>
        <v>45567</v>
      </c>
      <c r="I78" s="801"/>
    </row>
    <row r="79" spans="1:9" s="146" customFormat="1" ht="20.100000000000001" hidden="1" customHeight="1" x14ac:dyDescent="0.2">
      <c r="A79" s="1029"/>
      <c r="B79" s="978" t="s">
        <v>1808</v>
      </c>
      <c r="C79" s="955" t="s">
        <v>1899</v>
      </c>
      <c r="D79" s="953">
        <v>45575</v>
      </c>
      <c r="E79" s="840">
        <f t="shared" ref="E79:E83" si="13">D79+5</f>
        <v>45580</v>
      </c>
      <c r="F79" s="802">
        <f t="shared" ref="F79:F83" si="14">D79+8</f>
        <v>45583</v>
      </c>
      <c r="G79" s="801"/>
      <c r="H79" s="758">
        <f t="shared" si="3"/>
        <v>45574</v>
      </c>
      <c r="I79" s="801"/>
    </row>
    <row r="80" spans="1:9" s="146" customFormat="1" ht="20.100000000000001" hidden="1" customHeight="1" x14ac:dyDescent="0.2">
      <c r="A80" s="1029"/>
      <c r="B80" s="978" t="s">
        <v>1887</v>
      </c>
      <c r="C80" s="955" t="s">
        <v>1900</v>
      </c>
      <c r="D80" s="953">
        <v>45583</v>
      </c>
      <c r="E80" s="840">
        <f t="shared" si="13"/>
        <v>45588</v>
      </c>
      <c r="F80" s="802">
        <f t="shared" si="14"/>
        <v>45591</v>
      </c>
      <c r="G80" s="801"/>
      <c r="H80" s="758">
        <f t="shared" ref="H80:H127" si="15">H79+7</f>
        <v>45581</v>
      </c>
      <c r="I80" s="801"/>
    </row>
    <row r="81" spans="1:9" s="146" customFormat="1" ht="20.100000000000001" hidden="1" customHeight="1" x14ac:dyDescent="0.2">
      <c r="A81" s="1029"/>
      <c r="B81" s="978" t="s">
        <v>1835</v>
      </c>
      <c r="C81" s="955" t="s">
        <v>1901</v>
      </c>
      <c r="D81" s="953">
        <v>45593</v>
      </c>
      <c r="E81" s="840">
        <f t="shared" si="13"/>
        <v>45598</v>
      </c>
      <c r="F81" s="802">
        <f t="shared" si="14"/>
        <v>45601</v>
      </c>
      <c r="G81" s="801"/>
      <c r="H81" s="758">
        <f t="shared" si="15"/>
        <v>45588</v>
      </c>
      <c r="I81" s="801"/>
    </row>
    <row r="82" spans="1:9" s="146" customFormat="1" ht="20.100000000000001" hidden="1" customHeight="1" x14ac:dyDescent="0.2">
      <c r="A82" s="1029" t="s">
        <v>1902</v>
      </c>
      <c r="B82" s="978" t="s">
        <v>1891</v>
      </c>
      <c r="C82" s="955" t="s">
        <v>1903</v>
      </c>
      <c r="D82" s="953">
        <v>45599</v>
      </c>
      <c r="E82" s="840">
        <f t="shared" ref="E82" si="16">D82+5</f>
        <v>45604</v>
      </c>
      <c r="F82" s="802">
        <f t="shared" ref="F82" si="17">D82+8</f>
        <v>45607</v>
      </c>
      <c r="G82" s="801"/>
      <c r="H82" s="758">
        <f t="shared" si="15"/>
        <v>45595</v>
      </c>
      <c r="I82" s="801"/>
    </row>
    <row r="83" spans="1:9" s="146" customFormat="1" ht="20.100000000000001" hidden="1" customHeight="1" x14ac:dyDescent="0.2">
      <c r="A83" s="1029"/>
      <c r="B83" s="978" t="s">
        <v>1421</v>
      </c>
      <c r="C83" s="955" t="s">
        <v>1904</v>
      </c>
      <c r="D83" s="953">
        <v>45606</v>
      </c>
      <c r="E83" s="840">
        <f t="shared" si="13"/>
        <v>45611</v>
      </c>
      <c r="F83" s="802">
        <f t="shared" si="14"/>
        <v>45614</v>
      </c>
      <c r="G83" s="801"/>
      <c r="H83" s="758">
        <f t="shared" si="15"/>
        <v>45602</v>
      </c>
      <c r="I83" s="801"/>
    </row>
    <row r="84" spans="1:9" s="146" customFormat="1" ht="20.100000000000001" hidden="1" customHeight="1" x14ac:dyDescent="0.2">
      <c r="A84" s="1029"/>
      <c r="B84" s="978" t="s">
        <v>1808</v>
      </c>
      <c r="C84" s="955" t="s">
        <v>1905</v>
      </c>
      <c r="D84" s="953">
        <v>45616</v>
      </c>
      <c r="E84" s="840">
        <f t="shared" ref="E84:E87" si="18">D84+5</f>
        <v>45621</v>
      </c>
      <c r="F84" s="802">
        <f t="shared" ref="F84:F85" si="19">D84+8</f>
        <v>45624</v>
      </c>
      <c r="G84" s="801"/>
      <c r="H84" s="758">
        <f t="shared" si="15"/>
        <v>45609</v>
      </c>
      <c r="I84" s="801"/>
    </row>
    <row r="85" spans="1:9" s="146" customFormat="1" ht="20.100000000000001" hidden="1" customHeight="1" x14ac:dyDescent="0.2">
      <c r="A85" s="1029"/>
      <c r="B85" s="978" t="s">
        <v>1887</v>
      </c>
      <c r="C85" s="955" t="s">
        <v>1906</v>
      </c>
      <c r="D85" s="953">
        <v>45619</v>
      </c>
      <c r="E85" s="840">
        <f t="shared" si="18"/>
        <v>45624</v>
      </c>
      <c r="F85" s="802">
        <f t="shared" si="19"/>
        <v>45627</v>
      </c>
      <c r="G85" s="801"/>
      <c r="H85" s="758">
        <f t="shared" si="15"/>
        <v>45616</v>
      </c>
      <c r="I85" s="801"/>
    </row>
    <row r="86" spans="1:9" s="146" customFormat="1" ht="20.100000000000001" hidden="1" customHeight="1" x14ac:dyDescent="0.2">
      <c r="A86" s="1029"/>
      <c r="B86" s="978" t="s">
        <v>1835</v>
      </c>
      <c r="C86" s="955" t="s">
        <v>1907</v>
      </c>
      <c r="D86" s="880" t="s">
        <v>385</v>
      </c>
      <c r="E86" s="984"/>
      <c r="F86" s="984"/>
      <c r="G86" s="801"/>
      <c r="H86" s="758">
        <f t="shared" si="15"/>
        <v>45623</v>
      </c>
      <c r="I86" s="801"/>
    </row>
    <row r="87" spans="1:9" s="146" customFormat="1" ht="20.100000000000001" hidden="1" customHeight="1" x14ac:dyDescent="0.2">
      <c r="A87" s="1029"/>
      <c r="B87" s="978" t="s">
        <v>1908</v>
      </c>
      <c r="C87" s="955" t="s">
        <v>1909</v>
      </c>
      <c r="D87" s="953">
        <v>45635</v>
      </c>
      <c r="E87" s="840">
        <f t="shared" si="18"/>
        <v>45640</v>
      </c>
      <c r="F87" s="880" t="s">
        <v>385</v>
      </c>
      <c r="G87" s="801"/>
      <c r="H87" s="758">
        <f t="shared" si="15"/>
        <v>45630</v>
      </c>
      <c r="I87" s="801"/>
    </row>
    <row r="88" spans="1:9" s="146" customFormat="1" ht="20.100000000000001" hidden="1" customHeight="1" x14ac:dyDescent="0.2">
      <c r="A88" s="1029"/>
      <c r="B88" s="978" t="s">
        <v>1421</v>
      </c>
      <c r="C88" s="955" t="s">
        <v>1910</v>
      </c>
      <c r="D88" s="953">
        <v>45643</v>
      </c>
      <c r="E88" s="880" t="s">
        <v>385</v>
      </c>
      <c r="F88" s="802">
        <v>45645</v>
      </c>
      <c r="G88" s="801"/>
      <c r="H88" s="758">
        <f t="shared" si="15"/>
        <v>45637</v>
      </c>
      <c r="I88" s="801"/>
    </row>
    <row r="89" spans="1:9" s="146" customFormat="1" ht="20.100000000000001" hidden="1" customHeight="1" x14ac:dyDescent="0.2">
      <c r="A89" s="1029"/>
      <c r="B89" s="978" t="s">
        <v>1808</v>
      </c>
      <c r="C89" s="955" t="s">
        <v>1911</v>
      </c>
      <c r="D89" s="953">
        <v>45651</v>
      </c>
      <c r="E89" s="880" t="s">
        <v>385</v>
      </c>
      <c r="F89" s="802">
        <v>45649</v>
      </c>
      <c r="G89" s="801"/>
      <c r="H89" s="758">
        <f t="shared" si="15"/>
        <v>45644</v>
      </c>
      <c r="I89" s="801"/>
    </row>
    <row r="90" spans="1:9" s="146" customFormat="1" ht="20.100000000000001" hidden="1" customHeight="1" x14ac:dyDescent="0.2">
      <c r="A90" s="1029"/>
      <c r="B90" s="978" t="s">
        <v>1887</v>
      </c>
      <c r="C90" s="955" t="s">
        <v>1912</v>
      </c>
      <c r="D90" s="953">
        <v>45656</v>
      </c>
      <c r="E90" s="840">
        <f t="shared" ref="E90:E93" si="20">D90+5</f>
        <v>45661</v>
      </c>
      <c r="F90" s="802">
        <f t="shared" ref="F90:F93" si="21">D90+8</f>
        <v>45664</v>
      </c>
      <c r="G90" s="801"/>
      <c r="H90" s="758">
        <f t="shared" si="15"/>
        <v>45651</v>
      </c>
      <c r="I90" s="801"/>
    </row>
    <row r="91" spans="1:9" s="146" customFormat="1" ht="20.100000000000001" hidden="1" customHeight="1" x14ac:dyDescent="0.2">
      <c r="A91" s="1029"/>
      <c r="B91" s="978" t="s">
        <v>1835</v>
      </c>
      <c r="C91" s="955" t="s">
        <v>1913</v>
      </c>
      <c r="D91" s="953">
        <v>45662</v>
      </c>
      <c r="E91" s="840">
        <f t="shared" si="20"/>
        <v>45667</v>
      </c>
      <c r="F91" s="802">
        <f t="shared" si="21"/>
        <v>45670</v>
      </c>
      <c r="G91" s="801"/>
      <c r="H91" s="758">
        <f t="shared" si="15"/>
        <v>45658</v>
      </c>
      <c r="I91" s="801"/>
    </row>
    <row r="92" spans="1:9" s="146" customFormat="1" ht="20.100000000000001" hidden="1" customHeight="1" x14ac:dyDescent="0.2">
      <c r="A92" s="1029"/>
      <c r="B92" s="978" t="s">
        <v>1908</v>
      </c>
      <c r="C92" s="955" t="s">
        <v>1914</v>
      </c>
      <c r="D92" s="953">
        <v>45672</v>
      </c>
      <c r="E92" s="840">
        <f t="shared" si="20"/>
        <v>45677</v>
      </c>
      <c r="F92" s="802">
        <f t="shared" si="21"/>
        <v>45680</v>
      </c>
      <c r="G92" s="801"/>
      <c r="H92" s="758">
        <f t="shared" si="15"/>
        <v>45665</v>
      </c>
      <c r="I92" s="801"/>
    </row>
    <row r="93" spans="1:9" s="146" customFormat="1" ht="20.100000000000001" hidden="1" customHeight="1" x14ac:dyDescent="0.2">
      <c r="A93" s="1029"/>
      <c r="B93" s="978" t="s">
        <v>1421</v>
      </c>
      <c r="C93" s="955" t="s">
        <v>1915</v>
      </c>
      <c r="D93" s="953">
        <v>45675</v>
      </c>
      <c r="E93" s="840">
        <f t="shared" si="20"/>
        <v>45680</v>
      </c>
      <c r="F93" s="802">
        <f t="shared" si="21"/>
        <v>45683</v>
      </c>
      <c r="G93" s="801"/>
      <c r="H93" s="758">
        <f t="shared" si="15"/>
        <v>45672</v>
      </c>
      <c r="I93" s="801"/>
    </row>
    <row r="94" spans="1:9" s="146" customFormat="1" ht="20.100000000000001" hidden="1" customHeight="1" x14ac:dyDescent="0.2">
      <c r="A94" s="1029"/>
      <c r="B94" s="978" t="s">
        <v>1808</v>
      </c>
      <c r="C94" s="955" t="s">
        <v>1916</v>
      </c>
      <c r="D94" s="953">
        <v>45681</v>
      </c>
      <c r="E94" s="840">
        <f t="shared" ref="E94:E98" si="22">D94+5</f>
        <v>45686</v>
      </c>
      <c r="F94" s="802">
        <f t="shared" ref="F94:F98" si="23">D94+8</f>
        <v>45689</v>
      </c>
      <c r="G94" s="801"/>
      <c r="H94" s="758">
        <f t="shared" si="15"/>
        <v>45679</v>
      </c>
      <c r="I94" s="801"/>
    </row>
    <row r="95" spans="1:9" s="146" customFormat="1" ht="20.100000000000001" hidden="1" customHeight="1" x14ac:dyDescent="0.2">
      <c r="A95" s="1029"/>
      <c r="B95" s="978" t="s">
        <v>1887</v>
      </c>
      <c r="C95" s="955" t="s">
        <v>1917</v>
      </c>
      <c r="D95" s="953">
        <v>45697</v>
      </c>
      <c r="E95" s="880" t="s">
        <v>385</v>
      </c>
      <c r="F95" s="880" t="s">
        <v>385</v>
      </c>
      <c r="G95" s="801"/>
      <c r="H95" s="758">
        <f t="shared" si="15"/>
        <v>45686</v>
      </c>
      <c r="I95" s="801"/>
    </row>
    <row r="96" spans="1:9" s="146" customFormat="1" ht="20.100000000000001" hidden="1" customHeight="1" x14ac:dyDescent="0.2">
      <c r="A96" s="1029"/>
      <c r="B96" s="978" t="s">
        <v>1835</v>
      </c>
      <c r="C96" s="955" t="s">
        <v>1918</v>
      </c>
      <c r="D96" s="953">
        <v>45711</v>
      </c>
      <c r="E96" s="880" t="s">
        <v>385</v>
      </c>
      <c r="F96" s="880" t="s">
        <v>385</v>
      </c>
      <c r="G96" s="801"/>
      <c r="H96" s="758">
        <f t="shared" si="15"/>
        <v>45693</v>
      </c>
      <c r="I96" s="801"/>
    </row>
    <row r="97" spans="1:9" s="146" customFormat="1" ht="20.100000000000001" hidden="1" customHeight="1" x14ac:dyDescent="0.2">
      <c r="A97" s="1029"/>
      <c r="B97" s="978" t="s">
        <v>1908</v>
      </c>
      <c r="C97" s="955" t="s">
        <v>1919</v>
      </c>
      <c r="D97" s="953">
        <v>45707</v>
      </c>
      <c r="E97" s="840">
        <f t="shared" si="22"/>
        <v>45712</v>
      </c>
      <c r="F97" s="802">
        <f t="shared" si="23"/>
        <v>45715</v>
      </c>
      <c r="G97" s="801"/>
      <c r="H97" s="758">
        <f t="shared" si="15"/>
        <v>45700</v>
      </c>
      <c r="I97" s="801"/>
    </row>
    <row r="98" spans="1:9" s="146" customFormat="1" ht="20.100000000000001" hidden="1" customHeight="1" x14ac:dyDescent="0.2">
      <c r="A98" s="1029"/>
      <c r="B98" s="978" t="s">
        <v>1421</v>
      </c>
      <c r="C98" s="955" t="s">
        <v>1920</v>
      </c>
      <c r="D98" s="953">
        <v>45710</v>
      </c>
      <c r="E98" s="840">
        <f t="shared" si="22"/>
        <v>45715</v>
      </c>
      <c r="F98" s="802">
        <f t="shared" si="23"/>
        <v>45718</v>
      </c>
      <c r="G98" s="801"/>
      <c r="H98" s="758">
        <f t="shared" si="15"/>
        <v>45707</v>
      </c>
      <c r="I98" s="801"/>
    </row>
    <row r="99" spans="1:9" s="146" customFormat="1" ht="20.100000000000001" hidden="1" customHeight="1" x14ac:dyDescent="0.2">
      <c r="A99" s="1029" t="s">
        <v>1808</v>
      </c>
      <c r="B99" s="978" t="s">
        <v>1682</v>
      </c>
      <c r="C99" s="955" t="s">
        <v>1921</v>
      </c>
      <c r="D99" s="953">
        <v>45714</v>
      </c>
      <c r="E99" s="840">
        <f t="shared" ref="E99:E104" si="24">D99+5</f>
        <v>45719</v>
      </c>
      <c r="F99" s="802">
        <f t="shared" ref="F99:F104" si="25">D99+8</f>
        <v>45722</v>
      </c>
      <c r="G99" s="801"/>
      <c r="H99" s="758">
        <v>45715</v>
      </c>
      <c r="I99" s="801"/>
    </row>
    <row r="100" spans="1:9" s="146" customFormat="1" ht="20.100000000000001" hidden="1" customHeight="1" x14ac:dyDescent="0.2">
      <c r="A100" s="1029"/>
      <c r="B100" s="978" t="s">
        <v>1887</v>
      </c>
      <c r="C100" s="955" t="s">
        <v>1922</v>
      </c>
      <c r="D100" s="953">
        <v>45725</v>
      </c>
      <c r="E100" s="840">
        <f t="shared" si="24"/>
        <v>45730</v>
      </c>
      <c r="F100" s="802">
        <f t="shared" si="25"/>
        <v>45733</v>
      </c>
      <c r="G100" s="801"/>
      <c r="H100" s="758">
        <f t="shared" si="15"/>
        <v>45722</v>
      </c>
      <c r="I100" s="801"/>
    </row>
    <row r="101" spans="1:9" s="146" customFormat="1" ht="20.100000000000001" hidden="1" customHeight="1" x14ac:dyDescent="0.2">
      <c r="A101" s="1029"/>
      <c r="B101" s="978" t="s">
        <v>1835</v>
      </c>
      <c r="C101" s="955" t="s">
        <v>1923</v>
      </c>
      <c r="D101" s="953">
        <v>45734</v>
      </c>
      <c r="E101" s="840">
        <f t="shared" si="24"/>
        <v>45739</v>
      </c>
      <c r="F101" s="802">
        <f t="shared" si="25"/>
        <v>45742</v>
      </c>
      <c r="G101" s="801"/>
      <c r="H101" s="758">
        <f t="shared" si="15"/>
        <v>45729</v>
      </c>
      <c r="I101" s="801"/>
    </row>
    <row r="102" spans="1:9" s="146" customFormat="1" ht="20.100000000000001" hidden="1" customHeight="1" x14ac:dyDescent="0.2">
      <c r="A102" s="1029"/>
      <c r="B102" s="978" t="s">
        <v>1924</v>
      </c>
      <c r="C102" s="955" t="s">
        <v>1925</v>
      </c>
      <c r="D102" s="953">
        <v>45737</v>
      </c>
      <c r="E102" s="840">
        <f t="shared" si="24"/>
        <v>45742</v>
      </c>
      <c r="F102" s="802">
        <f t="shared" si="25"/>
        <v>45745</v>
      </c>
      <c r="G102" s="801"/>
      <c r="H102" s="758">
        <f t="shared" si="15"/>
        <v>45736</v>
      </c>
      <c r="I102" s="801"/>
    </row>
    <row r="103" spans="1:9" s="146" customFormat="1" ht="20.100000000000001" hidden="1" customHeight="1" x14ac:dyDescent="0.2">
      <c r="A103" s="1029" t="s">
        <v>1926</v>
      </c>
      <c r="B103" s="978" t="s">
        <v>1908</v>
      </c>
      <c r="C103" s="955" t="s">
        <v>1927</v>
      </c>
      <c r="D103" s="953">
        <v>45742</v>
      </c>
      <c r="E103" s="972" t="s">
        <v>385</v>
      </c>
      <c r="F103" s="972" t="s">
        <v>385</v>
      </c>
      <c r="G103" s="801"/>
      <c r="H103" s="758">
        <f t="shared" si="15"/>
        <v>45743</v>
      </c>
      <c r="I103" s="801"/>
    </row>
    <row r="104" spans="1:9" s="146" customFormat="1" ht="20.100000000000001" hidden="1" customHeight="1" x14ac:dyDescent="0.2">
      <c r="A104" s="1029"/>
      <c r="B104" s="978" t="s">
        <v>1421</v>
      </c>
      <c r="C104" s="955" t="s">
        <v>1928</v>
      </c>
      <c r="D104" s="953">
        <v>45751</v>
      </c>
      <c r="E104" s="840">
        <f t="shared" si="24"/>
        <v>45756</v>
      </c>
      <c r="F104" s="802">
        <f t="shared" si="25"/>
        <v>45759</v>
      </c>
      <c r="G104" s="801"/>
      <c r="H104" s="758">
        <f t="shared" si="15"/>
        <v>45750</v>
      </c>
      <c r="I104" s="801"/>
    </row>
    <row r="105" spans="1:9" s="146" customFormat="1" ht="20.100000000000001" hidden="1" customHeight="1" x14ac:dyDescent="0.2">
      <c r="A105" s="1029"/>
      <c r="B105" s="978" t="s">
        <v>1682</v>
      </c>
      <c r="C105" s="955" t="s">
        <v>1929</v>
      </c>
      <c r="D105" s="953">
        <v>45757</v>
      </c>
      <c r="E105" s="840">
        <f t="shared" ref="E105:E107" si="26">D105+5</f>
        <v>45762</v>
      </c>
      <c r="F105" s="802">
        <f t="shared" ref="F105:F107" si="27">D105+8</f>
        <v>45765</v>
      </c>
      <c r="G105" s="801"/>
      <c r="H105" s="758">
        <f t="shared" si="15"/>
        <v>45757</v>
      </c>
      <c r="I105" s="801"/>
    </row>
    <row r="106" spans="1:9" s="146" customFormat="1" ht="20.100000000000001" hidden="1" customHeight="1" x14ac:dyDescent="0.2">
      <c r="A106" s="1029"/>
      <c r="B106" s="978" t="s">
        <v>1887</v>
      </c>
      <c r="C106" s="955" t="s">
        <v>1930</v>
      </c>
      <c r="D106" s="953">
        <v>45764</v>
      </c>
      <c r="E106" s="840">
        <f t="shared" si="26"/>
        <v>45769</v>
      </c>
      <c r="F106" s="802">
        <f t="shared" si="27"/>
        <v>45772</v>
      </c>
      <c r="G106" s="801"/>
      <c r="H106" s="758">
        <f t="shared" si="15"/>
        <v>45764</v>
      </c>
      <c r="I106" s="801"/>
    </row>
    <row r="107" spans="1:9" s="146" customFormat="1" ht="20.100000000000001" hidden="1" customHeight="1" x14ac:dyDescent="0.2">
      <c r="A107" s="1029"/>
      <c r="B107" s="978" t="s">
        <v>1835</v>
      </c>
      <c r="C107" s="955" t="s">
        <v>1931</v>
      </c>
      <c r="D107" s="953">
        <v>45768</v>
      </c>
      <c r="E107" s="840">
        <f t="shared" si="26"/>
        <v>45773</v>
      </c>
      <c r="F107" s="802">
        <f t="shared" si="27"/>
        <v>45776</v>
      </c>
      <c r="G107" s="801"/>
      <c r="H107" s="758">
        <f t="shared" si="15"/>
        <v>45771</v>
      </c>
      <c r="I107" s="801"/>
    </row>
    <row r="108" spans="1:9" s="146" customFormat="1" ht="20.100000000000001" hidden="1" customHeight="1" x14ac:dyDescent="0.2">
      <c r="A108" s="1029"/>
      <c r="B108" s="978" t="s">
        <v>1924</v>
      </c>
      <c r="C108" s="955" t="s">
        <v>1932</v>
      </c>
      <c r="D108" s="955">
        <v>45778</v>
      </c>
      <c r="E108" s="1106">
        <f>D108+5</f>
        <v>45783</v>
      </c>
      <c r="F108" s="758">
        <f>D108+8</f>
        <v>45786</v>
      </c>
      <c r="G108" s="764"/>
      <c r="H108" s="758">
        <f>H107+7</f>
        <v>45778</v>
      </c>
      <c r="I108" s="764"/>
    </row>
    <row r="109" spans="1:9" s="146" customFormat="1" ht="20.100000000000001" hidden="1" customHeight="1" x14ac:dyDescent="0.2">
      <c r="A109" s="1029"/>
      <c r="B109" s="978" t="s">
        <v>1421</v>
      </c>
      <c r="C109" s="955" t="s">
        <v>1933</v>
      </c>
      <c r="D109" s="953">
        <v>45786</v>
      </c>
      <c r="E109" s="840">
        <f t="shared" ref="E109:E112" si="28">D109+5</f>
        <v>45791</v>
      </c>
      <c r="F109" s="802">
        <f t="shared" ref="F109:F112" si="29">D109+8</f>
        <v>45794</v>
      </c>
      <c r="G109" s="801"/>
      <c r="H109" s="758">
        <f t="shared" si="15"/>
        <v>45785</v>
      </c>
      <c r="I109" s="801"/>
    </row>
    <row r="110" spans="1:9" s="146" customFormat="1" ht="20.100000000000001" hidden="1" customHeight="1" x14ac:dyDescent="0.2">
      <c r="A110" s="1029"/>
      <c r="B110" s="978" t="s">
        <v>1682</v>
      </c>
      <c r="C110" s="955" t="s">
        <v>1934</v>
      </c>
      <c r="D110" s="953">
        <v>45793</v>
      </c>
      <c r="E110" s="840">
        <f t="shared" si="28"/>
        <v>45798</v>
      </c>
      <c r="F110" s="802">
        <f t="shared" si="29"/>
        <v>45801</v>
      </c>
      <c r="G110" s="801"/>
      <c r="H110" s="758">
        <f t="shared" si="15"/>
        <v>45792</v>
      </c>
      <c r="I110" s="801"/>
    </row>
    <row r="111" spans="1:9" s="146" customFormat="1" ht="20.100000000000001" hidden="1" customHeight="1" x14ac:dyDescent="0.2">
      <c r="A111" s="1029"/>
      <c r="B111" s="978" t="s">
        <v>1887</v>
      </c>
      <c r="C111" s="955" t="s">
        <v>1935</v>
      </c>
      <c r="D111" s="953">
        <v>45802</v>
      </c>
      <c r="E111" s="840">
        <f t="shared" si="28"/>
        <v>45807</v>
      </c>
      <c r="F111" s="802">
        <f t="shared" si="29"/>
        <v>45810</v>
      </c>
      <c r="G111" s="801"/>
      <c r="H111" s="758">
        <f t="shared" si="15"/>
        <v>45799</v>
      </c>
      <c r="I111" s="801"/>
    </row>
    <row r="112" spans="1:9" s="146" customFormat="1" ht="20.100000000000001" hidden="1" customHeight="1" x14ac:dyDescent="0.2">
      <c r="A112" s="1029"/>
      <c r="B112" s="978" t="s">
        <v>1835</v>
      </c>
      <c r="C112" s="955" t="s">
        <v>1936</v>
      </c>
      <c r="D112" s="953">
        <v>45805</v>
      </c>
      <c r="E112" s="840">
        <f t="shared" si="28"/>
        <v>45810</v>
      </c>
      <c r="F112" s="802">
        <f t="shared" si="29"/>
        <v>45813</v>
      </c>
      <c r="G112" s="801"/>
      <c r="H112" s="758">
        <f t="shared" si="15"/>
        <v>45806</v>
      </c>
      <c r="I112" s="801"/>
    </row>
    <row r="113" spans="1:9" s="146" customFormat="1" ht="20.100000000000001" hidden="1" customHeight="1" x14ac:dyDescent="0.2">
      <c r="A113" s="1029"/>
      <c r="B113" s="978" t="s">
        <v>1924</v>
      </c>
      <c r="C113" s="955" t="s">
        <v>1937</v>
      </c>
      <c r="D113" s="955">
        <v>45812</v>
      </c>
      <c r="E113" s="1106">
        <f>D113+5</f>
        <v>45817</v>
      </c>
      <c r="F113" s="758">
        <f>D113+8</f>
        <v>45820</v>
      </c>
      <c r="G113" s="764"/>
      <c r="H113" s="758">
        <f>H112+7</f>
        <v>45813</v>
      </c>
      <c r="I113" s="764"/>
    </row>
    <row r="114" spans="1:9" s="146" customFormat="1" ht="20.100000000000001" hidden="1" customHeight="1" x14ac:dyDescent="0.2">
      <c r="A114" s="1029"/>
      <c r="B114" s="978" t="s">
        <v>1938</v>
      </c>
      <c r="C114" s="955" t="s">
        <v>1939</v>
      </c>
      <c r="D114" s="953">
        <v>45820</v>
      </c>
      <c r="E114" s="840">
        <f t="shared" ref="E114:E117" si="30">D114+5</f>
        <v>45825</v>
      </c>
      <c r="F114" s="802">
        <f t="shared" ref="F114:F117" si="31">D114+8</f>
        <v>45828</v>
      </c>
      <c r="G114" s="801"/>
      <c r="H114" s="758">
        <f t="shared" si="15"/>
        <v>45820</v>
      </c>
      <c r="I114" s="801"/>
    </row>
    <row r="115" spans="1:9" s="146" customFormat="1" ht="20.100000000000001" hidden="1" customHeight="1" x14ac:dyDescent="0.2">
      <c r="A115" s="1029"/>
      <c r="B115" s="978" t="s">
        <v>1682</v>
      </c>
      <c r="C115" s="955" t="s">
        <v>1940</v>
      </c>
      <c r="D115" s="953">
        <v>45827</v>
      </c>
      <c r="E115" s="840">
        <f t="shared" si="30"/>
        <v>45832</v>
      </c>
      <c r="F115" s="802">
        <f t="shared" si="31"/>
        <v>45835</v>
      </c>
      <c r="G115" s="801"/>
      <c r="H115" s="758">
        <f t="shared" si="15"/>
        <v>45827</v>
      </c>
      <c r="I115" s="801"/>
    </row>
    <row r="116" spans="1:9" s="146" customFormat="1" ht="20.100000000000001" hidden="1" customHeight="1" x14ac:dyDescent="0.2">
      <c r="A116" s="1029"/>
      <c r="B116" s="978" t="s">
        <v>1887</v>
      </c>
      <c r="C116" s="955" t="s">
        <v>1941</v>
      </c>
      <c r="D116" s="953">
        <v>45837</v>
      </c>
      <c r="E116" s="840">
        <f t="shared" si="30"/>
        <v>45842</v>
      </c>
      <c r="F116" s="802">
        <f t="shared" si="31"/>
        <v>45845</v>
      </c>
      <c r="G116" s="801"/>
      <c r="H116" s="758">
        <f t="shared" si="15"/>
        <v>45834</v>
      </c>
      <c r="I116" s="801"/>
    </row>
    <row r="117" spans="1:9" s="146" customFormat="1" ht="20.100000000000001" hidden="1" customHeight="1" x14ac:dyDescent="0.2">
      <c r="A117" s="1029"/>
      <c r="B117" s="978" t="s">
        <v>1835</v>
      </c>
      <c r="C117" s="955" t="s">
        <v>1942</v>
      </c>
      <c r="D117" s="953">
        <v>45842</v>
      </c>
      <c r="E117" s="840">
        <f t="shared" si="30"/>
        <v>45847</v>
      </c>
      <c r="F117" s="802">
        <f t="shared" si="31"/>
        <v>45850</v>
      </c>
      <c r="G117" s="801"/>
      <c r="H117" s="758">
        <f t="shared" si="15"/>
        <v>45841</v>
      </c>
      <c r="I117" s="801"/>
    </row>
    <row r="118" spans="1:9" s="146" customFormat="1" ht="20.100000000000001" hidden="1" customHeight="1" x14ac:dyDescent="0.2">
      <c r="A118" s="1029"/>
      <c r="B118" s="978" t="s">
        <v>1924</v>
      </c>
      <c r="C118" s="955" t="s">
        <v>1943</v>
      </c>
      <c r="D118" s="955">
        <v>45845</v>
      </c>
      <c r="E118" s="1106">
        <f>D118+5</f>
        <v>45850</v>
      </c>
      <c r="F118" s="758">
        <f>D118+8</f>
        <v>45853</v>
      </c>
      <c r="G118" s="764"/>
      <c r="H118" s="758">
        <f>H117+7</f>
        <v>45848</v>
      </c>
      <c r="I118" s="764"/>
    </row>
    <row r="119" spans="1:9" s="146" customFormat="1" ht="20.100000000000001" hidden="1" customHeight="1" x14ac:dyDescent="0.2">
      <c r="A119" s="1029"/>
      <c r="B119" s="978" t="s">
        <v>1938</v>
      </c>
      <c r="C119" s="955" t="s">
        <v>1944</v>
      </c>
      <c r="D119" s="953">
        <v>45853</v>
      </c>
      <c r="E119" s="840">
        <f t="shared" ref="E119:E122" si="32">D119+5</f>
        <v>45858</v>
      </c>
      <c r="F119" s="802">
        <f t="shared" ref="F119:F122" si="33">D119+8</f>
        <v>45861</v>
      </c>
      <c r="G119" s="801"/>
      <c r="H119" s="758">
        <f t="shared" si="15"/>
        <v>45855</v>
      </c>
      <c r="I119" s="801"/>
    </row>
    <row r="120" spans="1:9" s="146" customFormat="1" ht="20.100000000000001" hidden="1" customHeight="1" x14ac:dyDescent="0.2">
      <c r="A120" s="1029"/>
      <c r="B120" s="978" t="s">
        <v>1682</v>
      </c>
      <c r="C120" s="955" t="s">
        <v>1945</v>
      </c>
      <c r="D120" s="953">
        <v>45862</v>
      </c>
      <c r="E120" s="840">
        <f t="shared" si="32"/>
        <v>45867</v>
      </c>
      <c r="F120" s="802">
        <f t="shared" si="33"/>
        <v>45870</v>
      </c>
      <c r="G120" s="801"/>
      <c r="H120" s="758">
        <f t="shared" si="15"/>
        <v>45862</v>
      </c>
      <c r="I120" s="801"/>
    </row>
    <row r="121" spans="1:9" s="146" customFormat="1" ht="20.100000000000001" hidden="1" customHeight="1" x14ac:dyDescent="0.2">
      <c r="A121" s="1029"/>
      <c r="B121" s="978" t="s">
        <v>1887</v>
      </c>
      <c r="C121" s="955" t="s">
        <v>1946</v>
      </c>
      <c r="D121" s="953">
        <v>45874</v>
      </c>
      <c r="E121" s="840">
        <f t="shared" si="32"/>
        <v>45879</v>
      </c>
      <c r="F121" s="802">
        <f t="shared" si="33"/>
        <v>45882</v>
      </c>
      <c r="G121" s="801"/>
      <c r="H121" s="758">
        <f t="shared" si="15"/>
        <v>45869</v>
      </c>
      <c r="I121" s="801"/>
    </row>
    <row r="122" spans="1:9" s="146" customFormat="1" ht="20.100000000000001" customHeight="1" x14ac:dyDescent="0.2">
      <c r="A122" s="1029"/>
      <c r="B122" s="978" t="s">
        <v>1835</v>
      </c>
      <c r="C122" s="955" t="s">
        <v>4878</v>
      </c>
      <c r="D122" s="953">
        <v>45877</v>
      </c>
      <c r="E122" s="840">
        <f t="shared" si="32"/>
        <v>45882</v>
      </c>
      <c r="F122" s="802">
        <f t="shared" si="33"/>
        <v>45885</v>
      </c>
      <c r="G122" s="801"/>
      <c r="H122" s="758">
        <f t="shared" si="15"/>
        <v>45876</v>
      </c>
      <c r="I122" s="801"/>
    </row>
    <row r="123" spans="1:9" s="146" customFormat="1" ht="20.100000000000001" customHeight="1" x14ac:dyDescent="0.2">
      <c r="A123" s="1029"/>
      <c r="B123" s="978" t="s">
        <v>1924</v>
      </c>
      <c r="C123" s="955" t="s">
        <v>4879</v>
      </c>
      <c r="D123" s="955">
        <v>45882</v>
      </c>
      <c r="E123" s="1106">
        <f>D123+5</f>
        <v>45887</v>
      </c>
      <c r="F123" s="758">
        <f>D123+8</f>
        <v>45890</v>
      </c>
      <c r="G123" s="764"/>
      <c r="H123" s="758">
        <f>H122+7</f>
        <v>45883</v>
      </c>
      <c r="I123" s="764"/>
    </row>
    <row r="124" spans="1:9" s="146" customFormat="1" ht="20.100000000000001" customHeight="1" x14ac:dyDescent="0.2">
      <c r="A124" s="1029"/>
      <c r="B124" s="978" t="s">
        <v>1938</v>
      </c>
      <c r="C124" s="955" t="s">
        <v>4880</v>
      </c>
      <c r="D124" s="953">
        <v>45889</v>
      </c>
      <c r="E124" s="840">
        <f t="shared" ref="E124:E127" si="34">D124+5</f>
        <v>45894</v>
      </c>
      <c r="F124" s="802">
        <f t="shared" ref="F124:F127" si="35">D124+8</f>
        <v>45897</v>
      </c>
      <c r="G124" s="801"/>
      <c r="H124" s="758">
        <f t="shared" si="15"/>
        <v>45890</v>
      </c>
      <c r="I124" s="801"/>
    </row>
    <row r="125" spans="1:9" s="146" customFormat="1" ht="20.100000000000001" customHeight="1" x14ac:dyDescent="0.2">
      <c r="A125" s="1029" t="s">
        <v>2195</v>
      </c>
      <c r="B125" s="1108" t="s">
        <v>1682</v>
      </c>
      <c r="C125" s="955" t="s">
        <v>4881</v>
      </c>
      <c r="D125" s="953">
        <v>45896</v>
      </c>
      <c r="E125" s="840">
        <f t="shared" si="34"/>
        <v>45901</v>
      </c>
      <c r="F125" s="802">
        <f t="shared" si="35"/>
        <v>45904</v>
      </c>
      <c r="G125" s="801"/>
      <c r="H125" s="758">
        <f t="shared" si="15"/>
        <v>45897</v>
      </c>
      <c r="I125" s="801"/>
    </row>
    <row r="126" spans="1:9" s="146" customFormat="1" ht="20.100000000000001" customHeight="1" x14ac:dyDescent="0.2">
      <c r="A126" s="1029"/>
      <c r="B126" s="978" t="s">
        <v>1887</v>
      </c>
      <c r="C126" s="955" t="s">
        <v>1946</v>
      </c>
      <c r="D126" s="953">
        <v>45903</v>
      </c>
      <c r="E126" s="840">
        <f t="shared" si="34"/>
        <v>45908</v>
      </c>
      <c r="F126" s="802">
        <f t="shared" si="35"/>
        <v>45911</v>
      </c>
      <c r="G126" s="801"/>
      <c r="H126" s="758">
        <f t="shared" si="15"/>
        <v>45904</v>
      </c>
      <c r="I126" s="801"/>
    </row>
    <row r="127" spans="1:9" s="146" customFormat="1" ht="20.100000000000001" customHeight="1" x14ac:dyDescent="0.2">
      <c r="A127" s="1029"/>
      <c r="B127" s="978" t="s">
        <v>1835</v>
      </c>
      <c r="C127" s="955" t="s">
        <v>4878</v>
      </c>
      <c r="D127" s="953">
        <v>45910</v>
      </c>
      <c r="E127" s="840">
        <f t="shared" si="34"/>
        <v>45915</v>
      </c>
      <c r="F127" s="802">
        <f t="shared" si="35"/>
        <v>45918</v>
      </c>
      <c r="G127" s="801"/>
      <c r="H127" s="758">
        <f t="shared" si="15"/>
        <v>45911</v>
      </c>
      <c r="I127" s="801"/>
    </row>
    <row r="128" spans="1:9" s="146" customFormat="1" ht="20.100000000000001" customHeight="1" x14ac:dyDescent="0.2">
      <c r="A128" s="1029"/>
      <c r="B128" s="978" t="s">
        <v>1924</v>
      </c>
      <c r="C128" s="955" t="s">
        <v>4879</v>
      </c>
      <c r="D128" s="955">
        <v>45917</v>
      </c>
      <c r="E128" s="1106">
        <f>D128+5</f>
        <v>45922</v>
      </c>
      <c r="F128" s="758">
        <f>D128+8</f>
        <v>45925</v>
      </c>
      <c r="G128" s="764"/>
      <c r="H128" s="758">
        <f>H127+7</f>
        <v>45918</v>
      </c>
      <c r="I128" s="764"/>
    </row>
    <row r="129" spans="1:14" s="146" customFormat="1" ht="18" customHeight="1" x14ac:dyDescent="0.2">
      <c r="A129" s="1029"/>
      <c r="B129" s="147" t="s">
        <v>516</v>
      </c>
      <c r="C129" s="11"/>
      <c r="D129" s="11"/>
      <c r="E129" s="11"/>
      <c r="F129" s="11"/>
      <c r="G129" s="11"/>
      <c r="H129" s="2"/>
      <c r="I129" s="391"/>
      <c r="J129" s="391"/>
      <c r="K129" s="391"/>
      <c r="L129" s="2"/>
      <c r="M129" s="145"/>
      <c r="N129" s="159"/>
    </row>
    <row r="130" spans="1:14" s="146" customFormat="1" ht="18" customHeight="1" x14ac:dyDescent="0.2">
      <c r="A130" s="1029"/>
      <c r="B130" s="147"/>
      <c r="C130" s="11"/>
      <c r="D130" s="11"/>
      <c r="E130" s="11"/>
      <c r="F130" s="11"/>
      <c r="G130" s="11"/>
      <c r="H130" s="2"/>
      <c r="I130" s="391"/>
      <c r="J130" s="391"/>
      <c r="K130" s="391"/>
      <c r="L130" s="2"/>
      <c r="M130" s="145"/>
      <c r="N130" s="159"/>
    </row>
    <row r="131" spans="1:14" s="146" customFormat="1" ht="18" customHeight="1" x14ac:dyDescent="0.2">
      <c r="A131" s="1029"/>
      <c r="B131" s="1132" t="s">
        <v>963</v>
      </c>
      <c r="C131" s="1132"/>
      <c r="D131" s="1132"/>
      <c r="E131" s="1132"/>
      <c r="F131" s="1132"/>
      <c r="G131" s="1132"/>
      <c r="H131" s="1132"/>
      <c r="I131" s="1132"/>
      <c r="J131" s="391"/>
      <c r="K131" s="391"/>
      <c r="L131" s="2"/>
      <c r="M131" s="145"/>
      <c r="N131" s="159"/>
    </row>
    <row r="132" spans="1:14" s="146" customFormat="1" ht="18" customHeight="1" x14ac:dyDescent="0.2">
      <c r="A132" s="1029"/>
      <c r="C132" s="11"/>
      <c r="D132" s="11"/>
      <c r="E132" s="11"/>
      <c r="F132" s="11"/>
      <c r="G132" s="11"/>
      <c r="H132" s="2"/>
      <c r="I132" s="391"/>
      <c r="J132" s="391"/>
      <c r="K132" s="391"/>
      <c r="L132" s="2"/>
      <c r="M132" s="147"/>
      <c r="N132" s="159"/>
    </row>
    <row r="133" spans="1:14" s="146" customFormat="1" ht="30" hidden="1" customHeight="1" x14ac:dyDescent="0.2">
      <c r="A133" s="1029"/>
      <c r="B133" s="1166" t="s">
        <v>122</v>
      </c>
      <c r="C133" s="1166"/>
      <c r="D133" s="1136" t="s">
        <v>349</v>
      </c>
      <c r="E133" s="958" t="s">
        <v>1947</v>
      </c>
      <c r="F133" s="958" t="s">
        <v>337</v>
      </c>
      <c r="G133" s="958" t="s">
        <v>1948</v>
      </c>
      <c r="H133" s="958" t="s">
        <v>1949</v>
      </c>
      <c r="I133" s="958" t="s">
        <v>296</v>
      </c>
      <c r="J133" s="958" t="s">
        <v>208</v>
      </c>
      <c r="K133" s="958" t="s">
        <v>299</v>
      </c>
      <c r="L133" s="195"/>
      <c r="M133" s="883"/>
    </row>
    <row r="134" spans="1:14" s="146" customFormat="1" ht="18" hidden="1" customHeight="1" x14ac:dyDescent="0.2">
      <c r="A134" s="1029"/>
      <c r="B134" s="1166"/>
      <c r="C134" s="1166"/>
      <c r="D134" s="1167"/>
      <c r="E134" s="959" t="s">
        <v>1630</v>
      </c>
      <c r="F134" s="960" t="s">
        <v>172</v>
      </c>
      <c r="G134" s="960" t="s">
        <v>202</v>
      </c>
      <c r="H134" s="959" t="s">
        <v>175</v>
      </c>
      <c r="I134" s="959" t="s">
        <v>437</v>
      </c>
      <c r="J134" s="959" t="s">
        <v>176</v>
      </c>
      <c r="K134" s="959" t="s">
        <v>177</v>
      </c>
      <c r="L134" s="195"/>
      <c r="M134" s="1050" t="s">
        <v>353</v>
      </c>
    </row>
    <row r="135" spans="1:14" s="146" customFormat="1" ht="24.6" hidden="1" customHeight="1" x14ac:dyDescent="0.2">
      <c r="A135" s="1029"/>
      <c r="B135" s="1166"/>
      <c r="C135" s="1166"/>
      <c r="D135" s="1167"/>
      <c r="E135" s="823">
        <f t="shared" ref="E135:E141" si="36">D135+6</f>
        <v>6</v>
      </c>
      <c r="F135" s="824">
        <f>C135+12</f>
        <v>12</v>
      </c>
      <c r="G135" s="824">
        <f>D135+12</f>
        <v>12</v>
      </c>
      <c r="H135" s="825">
        <f>D135+14</f>
        <v>14</v>
      </c>
      <c r="I135" s="825" t="e">
        <f>#REF!+14</f>
        <v>#REF!</v>
      </c>
      <c r="J135" s="825">
        <f>E135+14</f>
        <v>20</v>
      </c>
      <c r="K135" s="820"/>
      <c r="L135" s="195"/>
      <c r="M135" s="843">
        <v>45099</v>
      </c>
    </row>
    <row r="136" spans="1:14" s="146" customFormat="1" ht="18" hidden="1" customHeight="1" x14ac:dyDescent="0.2">
      <c r="A136" s="1029"/>
      <c r="B136" s="1166"/>
      <c r="C136" s="1166"/>
      <c r="D136" s="1167"/>
      <c r="E136" s="825">
        <f t="shared" si="36"/>
        <v>6</v>
      </c>
      <c r="F136" s="824">
        <v>45119</v>
      </c>
      <c r="G136" s="824">
        <v>45119</v>
      </c>
      <c r="H136" s="823">
        <v>45127</v>
      </c>
      <c r="I136" s="823">
        <v>45128</v>
      </c>
      <c r="J136" s="823">
        <v>45128</v>
      </c>
      <c r="K136" s="820"/>
      <c r="L136" s="195"/>
      <c r="M136" s="843" t="e">
        <v>#VALUE!</v>
      </c>
    </row>
    <row r="137" spans="1:14" s="146" customFormat="1" ht="18" hidden="1" customHeight="1" x14ac:dyDescent="0.2">
      <c r="A137" s="1029" t="s">
        <v>1950</v>
      </c>
      <c r="B137" s="1166"/>
      <c r="C137" s="1166"/>
      <c r="D137" s="1167"/>
      <c r="E137" s="825">
        <f t="shared" si="36"/>
        <v>6</v>
      </c>
      <c r="F137" s="826">
        <f t="shared" ref="F137:G141" si="37">C137+12</f>
        <v>12</v>
      </c>
      <c r="G137" s="826">
        <f t="shared" si="37"/>
        <v>12</v>
      </c>
      <c r="H137" s="825">
        <f>D137+14</f>
        <v>14</v>
      </c>
      <c r="I137" s="825" t="e">
        <f>#REF!+14</f>
        <v>#REF!</v>
      </c>
      <c r="J137" s="825">
        <f t="shared" ref="J137:J141" si="38">E137+14</f>
        <v>20</v>
      </c>
      <c r="K137" s="820"/>
      <c r="L137" s="195"/>
      <c r="M137" s="843"/>
    </row>
    <row r="138" spans="1:14" s="146" customFormat="1" ht="18" hidden="1" customHeight="1" x14ac:dyDescent="0.2">
      <c r="A138" s="1029"/>
      <c r="B138" s="1166"/>
      <c r="C138" s="1166"/>
      <c r="D138" s="1167"/>
      <c r="E138" s="823">
        <f t="shared" si="36"/>
        <v>6</v>
      </c>
      <c r="F138" s="824">
        <f t="shared" si="37"/>
        <v>12</v>
      </c>
      <c r="G138" s="824">
        <f t="shared" si="37"/>
        <v>12</v>
      </c>
      <c r="H138" s="823">
        <f>D138+14</f>
        <v>14</v>
      </c>
      <c r="I138" s="823" t="e">
        <f>#REF!+14</f>
        <v>#REF!</v>
      </c>
      <c r="J138" s="823">
        <f t="shared" si="38"/>
        <v>20</v>
      </c>
      <c r="K138" s="820"/>
      <c r="L138" s="195"/>
      <c r="M138" s="843"/>
    </row>
    <row r="139" spans="1:14" s="146" customFormat="1" ht="18" hidden="1" customHeight="1" x14ac:dyDescent="0.2">
      <c r="A139" s="1029" t="s">
        <v>1951</v>
      </c>
      <c r="B139" s="1166"/>
      <c r="C139" s="1166"/>
      <c r="D139" s="1167"/>
      <c r="E139" s="823">
        <f t="shared" si="36"/>
        <v>6</v>
      </c>
      <c r="F139" s="824">
        <f t="shared" si="37"/>
        <v>12</v>
      </c>
      <c r="G139" s="824">
        <f t="shared" si="37"/>
        <v>12</v>
      </c>
      <c r="H139" s="823">
        <f>D139+14</f>
        <v>14</v>
      </c>
      <c r="I139" s="823" t="e">
        <f>#REF!+14</f>
        <v>#REF!</v>
      </c>
      <c r="J139" s="823">
        <f t="shared" si="38"/>
        <v>20</v>
      </c>
      <c r="K139" s="820"/>
      <c r="L139" s="195"/>
      <c r="M139" s="843">
        <v>45127</v>
      </c>
    </row>
    <row r="140" spans="1:14" s="146" customFormat="1" ht="17.45" hidden="1" customHeight="1" x14ac:dyDescent="0.2">
      <c r="A140" s="1029" t="s">
        <v>1368</v>
      </c>
      <c r="B140" s="1166"/>
      <c r="C140" s="1166"/>
      <c r="D140" s="1167"/>
      <c r="E140" s="823">
        <f t="shared" si="36"/>
        <v>6</v>
      </c>
      <c r="F140" s="826">
        <f t="shared" si="37"/>
        <v>12</v>
      </c>
      <c r="G140" s="826">
        <f t="shared" si="37"/>
        <v>12</v>
      </c>
      <c r="H140" s="825">
        <f>D140+14</f>
        <v>14</v>
      </c>
      <c r="I140" s="825" t="e">
        <f>#REF!+14</f>
        <v>#REF!</v>
      </c>
      <c r="J140" s="825">
        <f t="shared" si="38"/>
        <v>20</v>
      </c>
      <c r="K140" s="820"/>
      <c r="L140" s="195"/>
      <c r="M140" s="843">
        <f>M139+7</f>
        <v>45134</v>
      </c>
    </row>
    <row r="141" spans="1:14" s="146" customFormat="1" ht="25.9" hidden="1" customHeight="1" x14ac:dyDescent="0.2">
      <c r="A141" s="1029" t="s">
        <v>1952</v>
      </c>
      <c r="B141" s="1166"/>
      <c r="C141" s="1166"/>
      <c r="D141" s="1167"/>
      <c r="E141" s="825">
        <f t="shared" si="36"/>
        <v>6</v>
      </c>
      <c r="F141" s="826">
        <f t="shared" si="37"/>
        <v>12</v>
      </c>
      <c r="G141" s="826">
        <f t="shared" si="37"/>
        <v>12</v>
      </c>
      <c r="H141" s="825">
        <f>D141+14</f>
        <v>14</v>
      </c>
      <c r="I141" s="825" t="e">
        <f>#REF!+14</f>
        <v>#REF!</v>
      </c>
      <c r="J141" s="825">
        <f t="shared" si="38"/>
        <v>20</v>
      </c>
      <c r="K141" s="820"/>
      <c r="L141" s="195"/>
      <c r="M141" s="843">
        <f t="shared" ref="M141:M144" si="39">M140+7</f>
        <v>45141</v>
      </c>
    </row>
    <row r="142" spans="1:14" s="146" customFormat="1" ht="17.45" hidden="1" customHeight="1" x14ac:dyDescent="0.2">
      <c r="A142" s="1029"/>
      <c r="B142" s="1166"/>
      <c r="C142" s="1166"/>
      <c r="D142" s="1167"/>
      <c r="E142" s="822">
        <v>45161</v>
      </c>
      <c r="F142" s="827">
        <v>45157</v>
      </c>
      <c r="G142" s="827">
        <v>45157</v>
      </c>
      <c r="H142" s="822">
        <v>45155</v>
      </c>
      <c r="I142" s="822">
        <v>45156</v>
      </c>
      <c r="J142" s="822">
        <v>45156</v>
      </c>
      <c r="K142" s="820"/>
      <c r="L142" s="195"/>
      <c r="M142" s="843">
        <f t="shared" si="39"/>
        <v>45148</v>
      </c>
    </row>
    <row r="143" spans="1:14" s="146" customFormat="1" ht="27" hidden="1" customHeight="1" x14ac:dyDescent="0.2">
      <c r="A143" s="1029" t="s">
        <v>1953</v>
      </c>
      <c r="B143" s="1166"/>
      <c r="C143" s="1166"/>
      <c r="D143" s="1167"/>
      <c r="E143" s="823">
        <f>D143+6</f>
        <v>6</v>
      </c>
      <c r="F143" s="826">
        <f t="shared" ref="F143:F152" si="40">C143+12</f>
        <v>12</v>
      </c>
      <c r="G143" s="826">
        <f t="shared" ref="G143:G152" si="41">D143+12</f>
        <v>12</v>
      </c>
      <c r="H143" s="825">
        <f t="shared" ref="H143:H152" si="42">D143+14</f>
        <v>14</v>
      </c>
      <c r="I143" s="823" t="e">
        <f>#REF!+14</f>
        <v>#REF!</v>
      </c>
      <c r="J143" s="823">
        <f t="shared" ref="J143:J152" si="43">E143+14</f>
        <v>20</v>
      </c>
      <c r="K143" s="820"/>
      <c r="L143" s="195"/>
      <c r="M143" s="843">
        <f t="shared" si="39"/>
        <v>45155</v>
      </c>
    </row>
    <row r="144" spans="1:14" s="146" customFormat="1" ht="17.45" hidden="1" customHeight="1" x14ac:dyDescent="0.2">
      <c r="A144" s="1029"/>
      <c r="B144" s="1166"/>
      <c r="C144" s="1166"/>
      <c r="D144" s="1167"/>
      <c r="E144" s="823">
        <f>D144+6</f>
        <v>6</v>
      </c>
      <c r="F144" s="824">
        <f t="shared" si="40"/>
        <v>12</v>
      </c>
      <c r="G144" s="824">
        <f t="shared" si="41"/>
        <v>12</v>
      </c>
      <c r="H144" s="823">
        <f t="shared" si="42"/>
        <v>14</v>
      </c>
      <c r="I144" s="823" t="e">
        <f>#REF!+14</f>
        <v>#REF!</v>
      </c>
      <c r="J144" s="823">
        <f t="shared" si="43"/>
        <v>20</v>
      </c>
      <c r="K144" s="820"/>
      <c r="L144" s="195"/>
      <c r="M144" s="843">
        <f t="shared" si="39"/>
        <v>45162</v>
      </c>
    </row>
    <row r="145" spans="1:13" s="146" customFormat="1" ht="21.6" hidden="1" customHeight="1" x14ac:dyDescent="0.2">
      <c r="A145" s="1029" t="s">
        <v>1810</v>
      </c>
      <c r="B145" s="1166"/>
      <c r="C145" s="1166"/>
      <c r="D145" s="1167"/>
      <c r="E145" s="823">
        <f>D145+6</f>
        <v>6</v>
      </c>
      <c r="F145" s="824">
        <f t="shared" si="40"/>
        <v>12</v>
      </c>
      <c r="G145" s="824">
        <f t="shared" si="41"/>
        <v>12</v>
      </c>
      <c r="H145" s="823">
        <f t="shared" si="42"/>
        <v>14</v>
      </c>
      <c r="I145" s="823" t="e">
        <f>#REF!+14</f>
        <v>#REF!</v>
      </c>
      <c r="J145" s="823">
        <f t="shared" si="43"/>
        <v>20</v>
      </c>
      <c r="K145" s="820"/>
      <c r="L145" s="195"/>
      <c r="M145" s="843">
        <v>45162</v>
      </c>
    </row>
    <row r="146" spans="1:13" s="146" customFormat="1" ht="21.6" hidden="1" customHeight="1" x14ac:dyDescent="0.2">
      <c r="A146" s="1029" t="s">
        <v>1954</v>
      </c>
      <c r="B146" s="1166"/>
      <c r="C146" s="1166"/>
      <c r="D146" s="1167"/>
      <c r="E146" s="823">
        <v>45180</v>
      </c>
      <c r="F146" s="826">
        <f t="shared" si="40"/>
        <v>12</v>
      </c>
      <c r="G146" s="826">
        <f t="shared" si="41"/>
        <v>12</v>
      </c>
      <c r="H146" s="823">
        <f t="shared" si="42"/>
        <v>14</v>
      </c>
      <c r="I146" s="823" t="e">
        <f>#REF!+14</f>
        <v>#REF!</v>
      </c>
      <c r="J146" s="823">
        <f t="shared" si="43"/>
        <v>45194</v>
      </c>
      <c r="K146" s="820"/>
      <c r="L146" s="195"/>
      <c r="M146" s="843">
        <v>45169</v>
      </c>
    </row>
    <row r="147" spans="1:13" s="146" customFormat="1" ht="21.6" hidden="1" customHeight="1" x14ac:dyDescent="0.2">
      <c r="A147" s="1029" t="s">
        <v>1955</v>
      </c>
      <c r="B147" s="1166"/>
      <c r="C147" s="1166"/>
      <c r="D147" s="1167"/>
      <c r="E147" s="825">
        <f t="shared" ref="E147:E171" si="44">D147+6</f>
        <v>6</v>
      </c>
      <c r="F147" s="826">
        <f t="shared" si="40"/>
        <v>12</v>
      </c>
      <c r="G147" s="826">
        <f t="shared" si="41"/>
        <v>12</v>
      </c>
      <c r="H147" s="825">
        <f t="shared" si="42"/>
        <v>14</v>
      </c>
      <c r="I147" s="825" t="e">
        <f>#REF!+14</f>
        <v>#REF!</v>
      </c>
      <c r="J147" s="825">
        <f t="shared" si="43"/>
        <v>20</v>
      </c>
      <c r="K147" s="820"/>
      <c r="L147" s="195"/>
      <c r="M147" s="843">
        <v>45176</v>
      </c>
    </row>
    <row r="148" spans="1:13" s="146" customFormat="1" ht="21.6" hidden="1" customHeight="1" x14ac:dyDescent="0.2">
      <c r="A148" s="1029"/>
      <c r="B148" s="1166"/>
      <c r="C148" s="1166"/>
      <c r="D148" s="1167"/>
      <c r="E148" s="825">
        <f t="shared" si="44"/>
        <v>6</v>
      </c>
      <c r="F148" s="824">
        <f t="shared" si="40"/>
        <v>12</v>
      </c>
      <c r="G148" s="824">
        <f t="shared" si="41"/>
        <v>12</v>
      </c>
      <c r="H148" s="823">
        <f t="shared" si="42"/>
        <v>14</v>
      </c>
      <c r="I148" s="823" t="e">
        <f>#REF!+14</f>
        <v>#REF!</v>
      </c>
      <c r="J148" s="823">
        <f t="shared" si="43"/>
        <v>20</v>
      </c>
      <c r="K148" s="820"/>
      <c r="L148" s="195"/>
      <c r="M148" s="843">
        <v>45183</v>
      </c>
    </row>
    <row r="149" spans="1:13" s="146" customFormat="1" ht="21.6" hidden="1" customHeight="1" x14ac:dyDescent="0.2">
      <c r="A149" s="1029"/>
      <c r="B149" s="1166"/>
      <c r="C149" s="1166"/>
      <c r="D149" s="1167"/>
      <c r="E149" s="825">
        <f t="shared" si="44"/>
        <v>6</v>
      </c>
      <c r="F149" s="826">
        <f t="shared" si="40"/>
        <v>12</v>
      </c>
      <c r="G149" s="826">
        <f t="shared" si="41"/>
        <v>12</v>
      </c>
      <c r="H149" s="825">
        <f t="shared" si="42"/>
        <v>14</v>
      </c>
      <c r="I149" s="825" t="e">
        <f>#REF!+14</f>
        <v>#REF!</v>
      </c>
      <c r="J149" s="825">
        <f t="shared" si="43"/>
        <v>20</v>
      </c>
      <c r="K149" s="820"/>
      <c r="L149" s="195"/>
      <c r="M149" s="843">
        <v>45190</v>
      </c>
    </row>
    <row r="150" spans="1:13" s="146" customFormat="1" ht="21.6" hidden="1" customHeight="1" x14ac:dyDescent="0.2">
      <c r="A150" s="1029"/>
      <c r="B150" s="1166"/>
      <c r="C150" s="1166"/>
      <c r="D150" s="1167"/>
      <c r="E150" s="825">
        <f t="shared" si="44"/>
        <v>6</v>
      </c>
      <c r="F150" s="826">
        <f t="shared" si="40"/>
        <v>12</v>
      </c>
      <c r="G150" s="826">
        <f t="shared" si="41"/>
        <v>12</v>
      </c>
      <c r="H150" s="825">
        <f t="shared" si="42"/>
        <v>14</v>
      </c>
      <c r="I150" s="825" t="e">
        <f>#REF!+14</f>
        <v>#REF!</v>
      </c>
      <c r="J150" s="825">
        <f t="shared" si="43"/>
        <v>20</v>
      </c>
      <c r="K150" s="820"/>
      <c r="L150" s="195"/>
      <c r="M150" s="843">
        <v>45197</v>
      </c>
    </row>
    <row r="151" spans="1:13" s="146" customFormat="1" ht="21.6" hidden="1" customHeight="1" x14ac:dyDescent="0.2">
      <c r="A151" s="1029"/>
      <c r="B151" s="1166"/>
      <c r="C151" s="1166"/>
      <c r="D151" s="1167"/>
      <c r="E151" s="825">
        <f t="shared" si="44"/>
        <v>6</v>
      </c>
      <c r="F151" s="829">
        <f t="shared" si="40"/>
        <v>12</v>
      </c>
      <c r="G151" s="829">
        <f t="shared" si="41"/>
        <v>12</v>
      </c>
      <c r="H151" s="828">
        <f t="shared" si="42"/>
        <v>14</v>
      </c>
      <c r="I151" s="823" t="e">
        <f>#REF!+14</f>
        <v>#REF!</v>
      </c>
      <c r="J151" s="823">
        <f t="shared" si="43"/>
        <v>20</v>
      </c>
      <c r="K151" s="820"/>
      <c r="L151" s="195"/>
      <c r="M151" s="843">
        <f>M150+7</f>
        <v>45204</v>
      </c>
    </row>
    <row r="152" spans="1:13" s="146" customFormat="1" ht="21.6" hidden="1" customHeight="1" x14ac:dyDescent="0.2">
      <c r="A152" s="1029"/>
      <c r="B152" s="1166"/>
      <c r="C152" s="1166"/>
      <c r="D152" s="1167"/>
      <c r="E152" s="825">
        <f t="shared" si="44"/>
        <v>6</v>
      </c>
      <c r="F152" s="824">
        <f t="shared" si="40"/>
        <v>12</v>
      </c>
      <c r="G152" s="824">
        <f t="shared" si="41"/>
        <v>12</v>
      </c>
      <c r="H152" s="823">
        <f t="shared" si="42"/>
        <v>14</v>
      </c>
      <c r="I152" s="823" t="e">
        <f>#REF!+14</f>
        <v>#REF!</v>
      </c>
      <c r="J152" s="823">
        <f t="shared" si="43"/>
        <v>20</v>
      </c>
      <c r="K152" s="820"/>
      <c r="L152" s="195"/>
      <c r="M152" s="843">
        <f t="shared" ref="M152:M161" si="45">M151+7</f>
        <v>45211</v>
      </c>
    </row>
    <row r="153" spans="1:13" s="146" customFormat="1" ht="21.6" hidden="1" customHeight="1" x14ac:dyDescent="0.2">
      <c r="A153" s="1029"/>
      <c r="B153" s="1166"/>
      <c r="C153" s="1166"/>
      <c r="D153" s="1167"/>
      <c r="E153" s="825">
        <f t="shared" si="44"/>
        <v>6</v>
      </c>
      <c r="F153" s="826"/>
      <c r="G153" s="826"/>
      <c r="H153" s="825"/>
      <c r="I153" s="825" t="e">
        <f>#REF!+14</f>
        <v>#REF!</v>
      </c>
      <c r="J153" s="825">
        <f t="shared" ref="J153:J156" si="46">E153+14</f>
        <v>20</v>
      </c>
      <c r="K153" s="820"/>
      <c r="L153" s="195"/>
      <c r="M153" s="817">
        <f>M152+7</f>
        <v>45218</v>
      </c>
    </row>
    <row r="154" spans="1:13" s="146" customFormat="1" ht="21" hidden="1" customHeight="1" x14ac:dyDescent="0.2">
      <c r="A154" s="1029"/>
      <c r="B154" s="1166"/>
      <c r="C154" s="1166"/>
      <c r="D154" s="1167"/>
      <c r="E154" s="825">
        <f t="shared" si="44"/>
        <v>6</v>
      </c>
      <c r="F154" s="826">
        <f t="shared" ref="F154:G156" si="47">C154+12</f>
        <v>12</v>
      </c>
      <c r="G154" s="826">
        <f t="shared" si="47"/>
        <v>12</v>
      </c>
      <c r="H154" s="823">
        <f>D154+14</f>
        <v>14</v>
      </c>
      <c r="I154" s="823" t="e">
        <f>#REF!+14</f>
        <v>#REF!</v>
      </c>
      <c r="J154" s="823">
        <f t="shared" si="46"/>
        <v>20</v>
      </c>
      <c r="K154" s="820"/>
      <c r="L154" s="195"/>
      <c r="M154" s="843">
        <v>45226</v>
      </c>
    </row>
    <row r="155" spans="1:13" s="146" customFormat="1" ht="21.6" hidden="1" customHeight="1" x14ac:dyDescent="0.2">
      <c r="A155" s="1029"/>
      <c r="B155" s="1166"/>
      <c r="C155" s="1166"/>
      <c r="D155" s="1167"/>
      <c r="E155" s="825">
        <f t="shared" si="44"/>
        <v>6</v>
      </c>
      <c r="F155" s="826">
        <f t="shared" si="47"/>
        <v>12</v>
      </c>
      <c r="G155" s="826">
        <f t="shared" si="47"/>
        <v>12</v>
      </c>
      <c r="H155" s="823">
        <f>D155+14</f>
        <v>14</v>
      </c>
      <c r="I155" s="823" t="e">
        <f>#REF!+14</f>
        <v>#REF!</v>
      </c>
      <c r="J155" s="823">
        <f t="shared" si="46"/>
        <v>20</v>
      </c>
      <c r="K155" s="820"/>
      <c r="L155" s="195"/>
      <c r="M155" s="843">
        <v>45225</v>
      </c>
    </row>
    <row r="156" spans="1:13" s="146" customFormat="1" ht="21" hidden="1" customHeight="1" x14ac:dyDescent="0.2">
      <c r="A156" s="1029"/>
      <c r="B156" s="1166"/>
      <c r="C156" s="1166"/>
      <c r="D156" s="1167"/>
      <c r="E156" s="825">
        <f t="shared" si="44"/>
        <v>6</v>
      </c>
      <c r="F156" s="826">
        <f t="shared" si="47"/>
        <v>12</v>
      </c>
      <c r="G156" s="826">
        <f t="shared" si="47"/>
        <v>12</v>
      </c>
      <c r="H156" s="825">
        <f>D156+14</f>
        <v>14</v>
      </c>
      <c r="I156" s="825" t="e">
        <f>#REF!+14</f>
        <v>#REF!</v>
      </c>
      <c r="J156" s="825">
        <f t="shared" si="46"/>
        <v>20</v>
      </c>
      <c r="K156" s="820"/>
      <c r="L156" s="195"/>
      <c r="M156" s="843">
        <v>45232</v>
      </c>
    </row>
    <row r="157" spans="1:13" s="146" customFormat="1" ht="20.25" hidden="1" customHeight="1" x14ac:dyDescent="0.2">
      <c r="A157" s="1029" t="s">
        <v>1956</v>
      </c>
      <c r="B157" s="1166"/>
      <c r="C157" s="1166"/>
      <c r="D157" s="1167"/>
      <c r="E157" s="825">
        <f t="shared" si="44"/>
        <v>6</v>
      </c>
      <c r="F157" s="831">
        <v>45246</v>
      </c>
      <c r="G157" s="831">
        <v>45246</v>
      </c>
      <c r="H157" s="832">
        <v>45248</v>
      </c>
      <c r="I157" s="832">
        <v>45249</v>
      </c>
      <c r="J157" s="832">
        <v>45249</v>
      </c>
      <c r="K157" s="820"/>
      <c r="L157" s="195"/>
      <c r="M157" s="843">
        <f>M155+7</f>
        <v>45232</v>
      </c>
    </row>
    <row r="158" spans="1:13" s="146" customFormat="1" ht="21.6" hidden="1" customHeight="1" x14ac:dyDescent="0.2">
      <c r="A158" s="1029" t="s">
        <v>1858</v>
      </c>
      <c r="B158" s="1166"/>
      <c r="C158" s="1166"/>
      <c r="D158" s="1167"/>
      <c r="E158" s="825">
        <f t="shared" si="44"/>
        <v>6</v>
      </c>
      <c r="F158" s="826">
        <f t="shared" ref="F158:G165" si="48">C158+12</f>
        <v>12</v>
      </c>
      <c r="G158" s="826">
        <f t="shared" si="48"/>
        <v>12</v>
      </c>
      <c r="H158" s="823">
        <f t="shared" ref="H158:H168" si="49">D158+14</f>
        <v>14</v>
      </c>
      <c r="I158" s="823" t="e">
        <f>#REF!+14</f>
        <v>#REF!</v>
      </c>
      <c r="J158" s="823">
        <f t="shared" ref="J158:J165" si="50">E158+14</f>
        <v>20</v>
      </c>
      <c r="K158" s="820"/>
      <c r="L158" s="195"/>
      <c r="M158" s="843">
        <f t="shared" si="45"/>
        <v>45239</v>
      </c>
    </row>
    <row r="159" spans="1:13" s="146" customFormat="1" ht="21.6" hidden="1" customHeight="1" x14ac:dyDescent="0.2">
      <c r="A159" s="1029"/>
      <c r="B159" s="1166"/>
      <c r="C159" s="1166"/>
      <c r="D159" s="1167"/>
      <c r="E159" s="823">
        <f t="shared" si="44"/>
        <v>6</v>
      </c>
      <c r="F159" s="824">
        <f t="shared" si="48"/>
        <v>12</v>
      </c>
      <c r="G159" s="824">
        <f t="shared" si="48"/>
        <v>12</v>
      </c>
      <c r="H159" s="823">
        <f t="shared" si="49"/>
        <v>14</v>
      </c>
      <c r="I159" s="823" t="e">
        <f>#REF!+14</f>
        <v>#REF!</v>
      </c>
      <c r="J159" s="823">
        <f t="shared" si="50"/>
        <v>20</v>
      </c>
      <c r="K159" s="820"/>
      <c r="L159" s="195"/>
      <c r="M159" s="843">
        <f t="shared" si="45"/>
        <v>45246</v>
      </c>
    </row>
    <row r="160" spans="1:13" s="146" customFormat="1" ht="21.6" hidden="1" customHeight="1" x14ac:dyDescent="0.2">
      <c r="A160" s="1029"/>
      <c r="B160" s="1166"/>
      <c r="C160" s="1166"/>
      <c r="D160" s="1167"/>
      <c r="E160" s="823">
        <f t="shared" si="44"/>
        <v>6</v>
      </c>
      <c r="F160" s="826">
        <f t="shared" si="48"/>
        <v>12</v>
      </c>
      <c r="G160" s="826">
        <f t="shared" si="48"/>
        <v>12</v>
      </c>
      <c r="H160" s="823">
        <f t="shared" si="49"/>
        <v>14</v>
      </c>
      <c r="I160" s="823" t="e">
        <f>#REF!+14</f>
        <v>#REF!</v>
      </c>
      <c r="J160" s="823">
        <f t="shared" si="50"/>
        <v>20</v>
      </c>
      <c r="K160" s="820"/>
      <c r="L160" s="195"/>
      <c r="M160" s="843">
        <f t="shared" si="45"/>
        <v>45253</v>
      </c>
    </row>
    <row r="161" spans="1:13" s="146" customFormat="1" ht="21.6" hidden="1" customHeight="1" x14ac:dyDescent="0.2">
      <c r="A161" s="1029"/>
      <c r="B161" s="1166"/>
      <c r="C161" s="1166"/>
      <c r="D161" s="1167"/>
      <c r="E161" s="823">
        <f t="shared" si="44"/>
        <v>6</v>
      </c>
      <c r="F161" s="824">
        <f t="shared" si="48"/>
        <v>12</v>
      </c>
      <c r="G161" s="824">
        <f t="shared" si="48"/>
        <v>12</v>
      </c>
      <c r="H161" s="823">
        <f t="shared" si="49"/>
        <v>14</v>
      </c>
      <c r="I161" s="823" t="e">
        <f>#REF!+14</f>
        <v>#REF!</v>
      </c>
      <c r="J161" s="823">
        <f t="shared" si="50"/>
        <v>20</v>
      </c>
      <c r="K161" s="820"/>
      <c r="L161" s="195"/>
      <c r="M161" s="843">
        <f t="shared" si="45"/>
        <v>45260</v>
      </c>
    </row>
    <row r="162" spans="1:13" s="146" customFormat="1" ht="21.6" hidden="1" customHeight="1" x14ac:dyDescent="0.2">
      <c r="A162" s="1029"/>
      <c r="B162" s="1166"/>
      <c r="C162" s="1166"/>
      <c r="D162" s="1167"/>
      <c r="E162" s="823">
        <f t="shared" si="44"/>
        <v>6</v>
      </c>
      <c r="F162" s="824">
        <f t="shared" si="48"/>
        <v>12</v>
      </c>
      <c r="G162" s="824">
        <f t="shared" si="48"/>
        <v>12</v>
      </c>
      <c r="H162" s="823">
        <f t="shared" si="49"/>
        <v>14</v>
      </c>
      <c r="I162" s="823" t="e">
        <f>#REF!+14</f>
        <v>#REF!</v>
      </c>
      <c r="J162" s="823">
        <f t="shared" si="50"/>
        <v>20</v>
      </c>
      <c r="K162" s="820"/>
      <c r="L162" s="195"/>
      <c r="M162" s="843">
        <f t="shared" ref="M162" si="51">M161+7</f>
        <v>45267</v>
      </c>
    </row>
    <row r="163" spans="1:13" s="146" customFormat="1" ht="21.6" hidden="1" customHeight="1" x14ac:dyDescent="0.2">
      <c r="A163" s="1029"/>
      <c r="B163" s="1166"/>
      <c r="C163" s="1166"/>
      <c r="D163" s="1167"/>
      <c r="E163" s="823">
        <f t="shared" si="44"/>
        <v>6</v>
      </c>
      <c r="F163" s="833">
        <f t="shared" si="48"/>
        <v>12</v>
      </c>
      <c r="G163" s="833">
        <f t="shared" si="48"/>
        <v>12</v>
      </c>
      <c r="H163" s="823">
        <f t="shared" si="49"/>
        <v>14</v>
      </c>
      <c r="I163" s="823" t="e">
        <f>#REF!+14</f>
        <v>#REF!</v>
      </c>
      <c r="J163" s="823">
        <f t="shared" si="50"/>
        <v>20</v>
      </c>
      <c r="K163" s="820"/>
      <c r="L163" s="195"/>
      <c r="M163" s="843">
        <f t="shared" ref="M163" si="52">M162+7</f>
        <v>45274</v>
      </c>
    </row>
    <row r="164" spans="1:13" s="146" customFormat="1" ht="21.6" hidden="1" customHeight="1" x14ac:dyDescent="0.2">
      <c r="A164" s="1029"/>
      <c r="B164" s="1166"/>
      <c r="C164" s="1166"/>
      <c r="D164" s="1167"/>
      <c r="E164" s="823">
        <f t="shared" si="44"/>
        <v>6</v>
      </c>
      <c r="F164" s="824">
        <f t="shared" si="48"/>
        <v>12</v>
      </c>
      <c r="G164" s="824">
        <f t="shared" si="48"/>
        <v>12</v>
      </c>
      <c r="H164" s="823">
        <f t="shared" si="49"/>
        <v>14</v>
      </c>
      <c r="I164" s="823" t="e">
        <f>#REF!+14</f>
        <v>#REF!</v>
      </c>
      <c r="J164" s="823">
        <f t="shared" si="50"/>
        <v>20</v>
      </c>
      <c r="K164" s="820"/>
      <c r="L164" s="195"/>
      <c r="M164" s="843">
        <f t="shared" ref="M164:M197" si="53">M163+7</f>
        <v>45281</v>
      </c>
    </row>
    <row r="165" spans="1:13" s="146" customFormat="1" ht="21.6" hidden="1" customHeight="1" x14ac:dyDescent="0.2">
      <c r="A165" s="1029"/>
      <c r="B165" s="1166"/>
      <c r="C165" s="1166"/>
      <c r="D165" s="1167"/>
      <c r="E165" s="834">
        <f t="shared" si="44"/>
        <v>6</v>
      </c>
      <c r="F165" s="835">
        <f t="shared" si="48"/>
        <v>12</v>
      </c>
      <c r="G165" s="835">
        <f t="shared" si="48"/>
        <v>12</v>
      </c>
      <c r="H165" s="834">
        <f t="shared" si="49"/>
        <v>14</v>
      </c>
      <c r="I165" s="834" t="e">
        <f>#REF!+14</f>
        <v>#REF!</v>
      </c>
      <c r="J165" s="834">
        <f t="shared" si="50"/>
        <v>20</v>
      </c>
      <c r="K165" s="820"/>
      <c r="L165" s="195"/>
      <c r="M165" s="843">
        <f t="shared" si="53"/>
        <v>45288</v>
      </c>
    </row>
    <row r="166" spans="1:13" s="146" customFormat="1" ht="21.6" hidden="1" customHeight="1" x14ac:dyDescent="0.2">
      <c r="A166" s="1029"/>
      <c r="B166" s="1166"/>
      <c r="C166" s="1166"/>
      <c r="D166" s="1167"/>
      <c r="E166" s="823">
        <f t="shared" si="44"/>
        <v>6</v>
      </c>
      <c r="F166" s="823">
        <f>D166+11</f>
        <v>11</v>
      </c>
      <c r="G166" s="823">
        <f>D166+12</f>
        <v>12</v>
      </c>
      <c r="H166" s="823">
        <f t="shared" si="49"/>
        <v>14</v>
      </c>
      <c r="I166" s="823">
        <f>D166+15</f>
        <v>15</v>
      </c>
      <c r="J166" s="823">
        <f>D166+16</f>
        <v>16</v>
      </c>
      <c r="K166" s="823">
        <f>D166+17</f>
        <v>17</v>
      </c>
      <c r="L166" s="195"/>
      <c r="M166" s="843">
        <f t="shared" si="53"/>
        <v>45295</v>
      </c>
    </row>
    <row r="167" spans="1:13" s="146" customFormat="1" ht="21.6" hidden="1" customHeight="1" x14ac:dyDescent="0.2">
      <c r="A167" s="1029"/>
      <c r="B167" s="1166"/>
      <c r="C167" s="1166"/>
      <c r="D167" s="1167"/>
      <c r="E167" s="823">
        <f t="shared" si="44"/>
        <v>6</v>
      </c>
      <c r="F167" s="823">
        <f>D167+11</f>
        <v>11</v>
      </c>
      <c r="G167" s="823">
        <f>D167+12</f>
        <v>12</v>
      </c>
      <c r="H167" s="823">
        <f t="shared" si="49"/>
        <v>14</v>
      </c>
      <c r="I167" s="823">
        <f>D167+15</f>
        <v>15</v>
      </c>
      <c r="J167" s="823">
        <f>D167+16</f>
        <v>16</v>
      </c>
      <c r="K167" s="823">
        <f>D167+17</f>
        <v>17</v>
      </c>
      <c r="L167" s="195"/>
      <c r="M167" s="843">
        <f t="shared" si="53"/>
        <v>45302</v>
      </c>
    </row>
    <row r="168" spans="1:13" s="146" customFormat="1" ht="21.6" hidden="1" customHeight="1" x14ac:dyDescent="0.2">
      <c r="A168" s="1029"/>
      <c r="B168" s="1166"/>
      <c r="C168" s="1166"/>
      <c r="D168" s="1167"/>
      <c r="E168" s="823">
        <f t="shared" si="44"/>
        <v>6</v>
      </c>
      <c r="F168" s="823">
        <f>D168+11</f>
        <v>11</v>
      </c>
      <c r="G168" s="823">
        <f>D168+12</f>
        <v>12</v>
      </c>
      <c r="H168" s="823">
        <f t="shared" si="49"/>
        <v>14</v>
      </c>
      <c r="I168" s="823">
        <f>D168+15</f>
        <v>15</v>
      </c>
      <c r="J168" s="823">
        <f>D168+16</f>
        <v>16</v>
      </c>
      <c r="K168" s="823">
        <f>D168+17</f>
        <v>17</v>
      </c>
      <c r="L168" s="195"/>
      <c r="M168" s="843">
        <f t="shared" si="53"/>
        <v>45309</v>
      </c>
    </row>
    <row r="169" spans="1:13" s="146" customFormat="1" ht="21.6" hidden="1" customHeight="1" x14ac:dyDescent="0.2">
      <c r="A169" s="1029"/>
      <c r="B169" s="1166"/>
      <c r="C169" s="1166"/>
      <c r="D169" s="1167"/>
      <c r="E169" s="825">
        <f t="shared" si="44"/>
        <v>6</v>
      </c>
      <c r="F169" s="836">
        <v>45335</v>
      </c>
      <c r="G169" s="836">
        <v>45329</v>
      </c>
      <c r="H169" s="837">
        <v>45331</v>
      </c>
      <c r="I169" s="837">
        <v>45332</v>
      </c>
      <c r="J169" s="837">
        <v>45333</v>
      </c>
      <c r="K169" s="837">
        <v>45334</v>
      </c>
      <c r="L169" s="195"/>
      <c r="M169" s="843">
        <f t="shared" si="53"/>
        <v>45316</v>
      </c>
    </row>
    <row r="170" spans="1:13" s="146" customFormat="1" ht="21.6" hidden="1" customHeight="1" x14ac:dyDescent="0.2">
      <c r="A170" s="1029"/>
      <c r="B170" s="1166"/>
      <c r="C170" s="1166"/>
      <c r="D170" s="1167"/>
      <c r="E170" s="823">
        <f t="shared" si="44"/>
        <v>6</v>
      </c>
      <c r="F170" s="823">
        <f>D170+11</f>
        <v>11</v>
      </c>
      <c r="G170" s="825">
        <f>D170+12</f>
        <v>12</v>
      </c>
      <c r="H170" s="825">
        <f>D170+14</f>
        <v>14</v>
      </c>
      <c r="I170" s="825" t="e">
        <f>#REF!+14</f>
        <v>#REF!</v>
      </c>
      <c r="J170" s="825">
        <f t="shared" ref="J170:J171" si="54">J169+7</f>
        <v>45340</v>
      </c>
      <c r="K170" s="825">
        <f t="shared" ref="K170:K171" si="55">K169+7</f>
        <v>45341</v>
      </c>
      <c r="L170" s="195"/>
      <c r="M170" s="843">
        <f t="shared" si="53"/>
        <v>45323</v>
      </c>
    </row>
    <row r="171" spans="1:13" s="146" customFormat="1" ht="20.25" hidden="1" customHeight="1" x14ac:dyDescent="0.2">
      <c r="A171" s="1029"/>
      <c r="B171" s="1166"/>
      <c r="C171" s="1166"/>
      <c r="D171" s="1167"/>
      <c r="E171" s="825">
        <f t="shared" si="44"/>
        <v>6</v>
      </c>
      <c r="F171" s="825">
        <f>D171+11</f>
        <v>11</v>
      </c>
      <c r="G171" s="825">
        <f>D171+12</f>
        <v>12</v>
      </c>
      <c r="H171" s="825">
        <f>D171+14</f>
        <v>14</v>
      </c>
      <c r="I171" s="825" t="e">
        <f>#REF!+14</f>
        <v>#REF!</v>
      </c>
      <c r="J171" s="825">
        <f t="shared" si="54"/>
        <v>45347</v>
      </c>
      <c r="K171" s="825">
        <f t="shared" si="55"/>
        <v>45348</v>
      </c>
      <c r="L171" s="195"/>
      <c r="M171" s="843">
        <v>45330</v>
      </c>
    </row>
    <row r="172" spans="1:13" s="146" customFormat="1" ht="20.25" hidden="1" customHeight="1" x14ac:dyDescent="0.2">
      <c r="A172" s="1029"/>
      <c r="B172" s="1166"/>
      <c r="C172" s="1166"/>
      <c r="D172" s="1167"/>
      <c r="E172" s="838"/>
      <c r="F172" s="825"/>
      <c r="G172" s="838"/>
      <c r="H172" s="838"/>
      <c r="I172" s="838"/>
      <c r="J172" s="838"/>
      <c r="K172" s="838"/>
      <c r="L172" s="195"/>
      <c r="M172" s="843">
        <f t="shared" si="53"/>
        <v>45337</v>
      </c>
    </row>
    <row r="173" spans="1:13" s="146" customFormat="1" ht="20.25" hidden="1" customHeight="1" x14ac:dyDescent="0.2">
      <c r="A173" s="1029"/>
      <c r="B173" s="1166"/>
      <c r="C173" s="1166"/>
      <c r="D173" s="1167"/>
      <c r="E173" s="823">
        <f>D173+6</f>
        <v>6</v>
      </c>
      <c r="F173" s="823">
        <f>D173+11</f>
        <v>11</v>
      </c>
      <c r="G173" s="823">
        <f t="shared" ref="G173:G182" si="56">D173+12</f>
        <v>12</v>
      </c>
      <c r="H173" s="823">
        <f t="shared" ref="H173:H182" si="57">D173+14</f>
        <v>14</v>
      </c>
      <c r="I173" s="823">
        <f t="shared" ref="I173:I190" si="58">D173+15</f>
        <v>15</v>
      </c>
      <c r="J173" s="823">
        <f t="shared" ref="J173:J190" si="59">D173+16</f>
        <v>16</v>
      </c>
      <c r="K173" s="823">
        <f t="shared" ref="K173:K190" si="60">D173+17</f>
        <v>17</v>
      </c>
      <c r="L173" s="195"/>
      <c r="M173" s="843">
        <f t="shared" si="53"/>
        <v>45344</v>
      </c>
    </row>
    <row r="174" spans="1:13" s="146" customFormat="1" ht="20.25" hidden="1" customHeight="1" x14ac:dyDescent="0.2">
      <c r="A174" s="1029"/>
      <c r="B174" s="1166"/>
      <c r="C174" s="1166"/>
      <c r="D174" s="1167"/>
      <c r="E174" s="823">
        <f>D174+6</f>
        <v>6</v>
      </c>
      <c r="F174" s="823">
        <f>D174+11</f>
        <v>11</v>
      </c>
      <c r="G174" s="823">
        <f t="shared" si="56"/>
        <v>12</v>
      </c>
      <c r="H174" s="823">
        <f t="shared" si="57"/>
        <v>14</v>
      </c>
      <c r="I174" s="823">
        <f t="shared" si="58"/>
        <v>15</v>
      </c>
      <c r="J174" s="823">
        <f t="shared" si="59"/>
        <v>16</v>
      </c>
      <c r="K174" s="823">
        <f t="shared" si="60"/>
        <v>17</v>
      </c>
      <c r="L174" s="195"/>
      <c r="M174" s="843">
        <f t="shared" si="53"/>
        <v>45351</v>
      </c>
    </row>
    <row r="175" spans="1:13" s="146" customFormat="1" ht="20.25" hidden="1" customHeight="1" x14ac:dyDescent="0.2">
      <c r="A175" s="1029"/>
      <c r="B175" s="1166"/>
      <c r="C175" s="1166"/>
      <c r="D175" s="1167"/>
      <c r="E175" s="963" t="s">
        <v>385</v>
      </c>
      <c r="F175" s="823">
        <f>D175+11</f>
        <v>11</v>
      </c>
      <c r="G175" s="823">
        <f t="shared" si="56"/>
        <v>12</v>
      </c>
      <c r="H175" s="823">
        <f t="shared" si="57"/>
        <v>14</v>
      </c>
      <c r="I175" s="823">
        <f t="shared" si="58"/>
        <v>15</v>
      </c>
      <c r="J175" s="823">
        <f t="shared" si="59"/>
        <v>16</v>
      </c>
      <c r="K175" s="823">
        <f t="shared" si="60"/>
        <v>17</v>
      </c>
      <c r="L175" s="195"/>
      <c r="M175" s="758">
        <v>45358</v>
      </c>
    </row>
    <row r="176" spans="1:13" s="146" customFormat="1" ht="20.25" hidden="1" customHeight="1" x14ac:dyDescent="0.2">
      <c r="A176" s="1029"/>
      <c r="B176" s="1166"/>
      <c r="C176" s="1166"/>
      <c r="D176" s="1167"/>
      <c r="E176" s="823">
        <f>D176+6</f>
        <v>6</v>
      </c>
      <c r="F176" s="823">
        <f>D176+11</f>
        <v>11</v>
      </c>
      <c r="G176" s="823">
        <f t="shared" si="56"/>
        <v>12</v>
      </c>
      <c r="H176" s="823">
        <f t="shared" si="57"/>
        <v>14</v>
      </c>
      <c r="I176" s="823">
        <f t="shared" si="58"/>
        <v>15</v>
      </c>
      <c r="J176" s="823">
        <f t="shared" si="59"/>
        <v>16</v>
      </c>
      <c r="K176" s="823">
        <f t="shared" si="60"/>
        <v>17</v>
      </c>
      <c r="L176" s="195"/>
      <c r="M176" s="758">
        <f t="shared" si="53"/>
        <v>45365</v>
      </c>
    </row>
    <row r="177" spans="1:13" s="146" customFormat="1" ht="20.25" hidden="1" customHeight="1" x14ac:dyDescent="0.2">
      <c r="A177" s="1029" t="s">
        <v>1858</v>
      </c>
      <c r="B177" s="1166"/>
      <c r="C177" s="1166"/>
      <c r="D177" s="1167"/>
      <c r="E177" s="963" t="s">
        <v>385</v>
      </c>
      <c r="F177" s="963" t="s">
        <v>385</v>
      </c>
      <c r="G177" s="823">
        <f t="shared" si="56"/>
        <v>12</v>
      </c>
      <c r="H177" s="823">
        <f t="shared" si="57"/>
        <v>14</v>
      </c>
      <c r="I177" s="823">
        <f t="shared" si="58"/>
        <v>15</v>
      </c>
      <c r="J177" s="823">
        <f t="shared" si="59"/>
        <v>16</v>
      </c>
      <c r="K177" s="823">
        <f t="shared" si="60"/>
        <v>17</v>
      </c>
      <c r="L177" s="195"/>
      <c r="M177" s="758">
        <f t="shared" si="53"/>
        <v>45372</v>
      </c>
    </row>
    <row r="178" spans="1:13" s="146" customFormat="1" ht="20.25" hidden="1" customHeight="1" x14ac:dyDescent="0.2">
      <c r="A178" s="1029"/>
      <c r="B178" s="1166"/>
      <c r="C178" s="1166"/>
      <c r="D178" s="1167"/>
      <c r="E178" s="823">
        <f>D178+6</f>
        <v>6</v>
      </c>
      <c r="F178" s="823">
        <f>D178+11</f>
        <v>11</v>
      </c>
      <c r="G178" s="823">
        <f t="shared" si="56"/>
        <v>12</v>
      </c>
      <c r="H178" s="823">
        <f t="shared" si="57"/>
        <v>14</v>
      </c>
      <c r="I178" s="823">
        <f t="shared" si="58"/>
        <v>15</v>
      </c>
      <c r="J178" s="823">
        <f t="shared" si="59"/>
        <v>16</v>
      </c>
      <c r="K178" s="823">
        <f t="shared" si="60"/>
        <v>17</v>
      </c>
      <c r="L178" s="195"/>
      <c r="M178" s="758">
        <f t="shared" si="53"/>
        <v>45379</v>
      </c>
    </row>
    <row r="179" spans="1:13" s="146" customFormat="1" ht="20.25" hidden="1" customHeight="1" x14ac:dyDescent="0.2">
      <c r="A179" s="1029"/>
      <c r="B179" s="1166"/>
      <c r="C179" s="1166"/>
      <c r="D179" s="1167"/>
      <c r="E179" s="823">
        <f>D179+6</f>
        <v>6</v>
      </c>
      <c r="F179" s="823">
        <f>D179+11</f>
        <v>11</v>
      </c>
      <c r="G179" s="823">
        <f t="shared" si="56"/>
        <v>12</v>
      </c>
      <c r="H179" s="823">
        <f t="shared" si="57"/>
        <v>14</v>
      </c>
      <c r="I179" s="823">
        <f t="shared" si="58"/>
        <v>15</v>
      </c>
      <c r="J179" s="823">
        <f t="shared" si="59"/>
        <v>16</v>
      </c>
      <c r="K179" s="823">
        <f t="shared" si="60"/>
        <v>17</v>
      </c>
      <c r="L179" s="195"/>
      <c r="M179" s="758">
        <f t="shared" si="53"/>
        <v>45386</v>
      </c>
    </row>
    <row r="180" spans="1:13" s="146" customFormat="1" ht="20.25" hidden="1" customHeight="1" x14ac:dyDescent="0.2">
      <c r="A180" s="1029"/>
      <c r="B180" s="1166"/>
      <c r="C180" s="1166"/>
      <c r="D180" s="1167"/>
      <c r="E180" s="823">
        <f>D180+6</f>
        <v>6</v>
      </c>
      <c r="F180" s="823">
        <f>D180+11</f>
        <v>11</v>
      </c>
      <c r="G180" s="823">
        <f t="shared" si="56"/>
        <v>12</v>
      </c>
      <c r="H180" s="823">
        <f t="shared" si="57"/>
        <v>14</v>
      </c>
      <c r="I180" s="823">
        <f t="shared" si="58"/>
        <v>15</v>
      </c>
      <c r="J180" s="823">
        <f t="shared" si="59"/>
        <v>16</v>
      </c>
      <c r="K180" s="823">
        <f t="shared" si="60"/>
        <v>17</v>
      </c>
      <c r="L180" s="195"/>
      <c r="M180" s="758">
        <f t="shared" si="53"/>
        <v>45393</v>
      </c>
    </row>
    <row r="181" spans="1:13" s="146" customFormat="1" ht="20.25" hidden="1" customHeight="1" x14ac:dyDescent="0.2">
      <c r="A181" s="1029"/>
      <c r="B181" s="1166"/>
      <c r="C181" s="1166"/>
      <c r="D181" s="1167"/>
      <c r="E181" s="823">
        <f>D181+6</f>
        <v>6</v>
      </c>
      <c r="F181" s="823">
        <f>D181+11</f>
        <v>11</v>
      </c>
      <c r="G181" s="823">
        <f t="shared" si="56"/>
        <v>12</v>
      </c>
      <c r="H181" s="823">
        <f t="shared" si="57"/>
        <v>14</v>
      </c>
      <c r="I181" s="823">
        <f t="shared" si="58"/>
        <v>15</v>
      </c>
      <c r="J181" s="823">
        <f t="shared" si="59"/>
        <v>16</v>
      </c>
      <c r="K181" s="823">
        <f t="shared" si="60"/>
        <v>17</v>
      </c>
      <c r="L181" s="195"/>
      <c r="M181" s="758">
        <f t="shared" si="53"/>
        <v>45400</v>
      </c>
    </row>
    <row r="182" spans="1:13" s="146" customFormat="1" ht="20.25" hidden="1" customHeight="1" x14ac:dyDescent="0.2">
      <c r="A182" s="1029"/>
      <c r="B182" s="1166"/>
      <c r="C182" s="1166"/>
      <c r="D182" s="1167"/>
      <c r="E182" s="823">
        <f>D182+6</f>
        <v>6</v>
      </c>
      <c r="F182" s="823">
        <f>D182+11</f>
        <v>11</v>
      </c>
      <c r="G182" s="823">
        <f t="shared" si="56"/>
        <v>12</v>
      </c>
      <c r="H182" s="823">
        <f t="shared" si="57"/>
        <v>14</v>
      </c>
      <c r="I182" s="823">
        <f t="shared" si="58"/>
        <v>15</v>
      </c>
      <c r="J182" s="823">
        <f t="shared" si="59"/>
        <v>16</v>
      </c>
      <c r="K182" s="823">
        <f t="shared" si="60"/>
        <v>17</v>
      </c>
      <c r="L182" s="195"/>
      <c r="M182" s="758">
        <f t="shared" si="53"/>
        <v>45407</v>
      </c>
    </row>
    <row r="183" spans="1:13" s="146" customFormat="1" ht="20.25" hidden="1" customHeight="1" x14ac:dyDescent="0.2">
      <c r="A183" s="1029"/>
      <c r="B183" s="1166"/>
      <c r="C183" s="1166"/>
      <c r="D183" s="1167"/>
      <c r="E183" s="1037" t="s">
        <v>385</v>
      </c>
      <c r="F183" s="1037" t="s">
        <v>385</v>
      </c>
      <c r="G183" s="1037" t="s">
        <v>385</v>
      </c>
      <c r="H183" s="1037" t="s">
        <v>385</v>
      </c>
      <c r="I183" s="823">
        <f t="shared" si="58"/>
        <v>15</v>
      </c>
      <c r="J183" s="823">
        <f t="shared" si="59"/>
        <v>16</v>
      </c>
      <c r="K183" s="823">
        <f t="shared" si="60"/>
        <v>17</v>
      </c>
      <c r="L183" s="195"/>
      <c r="M183" s="758">
        <f t="shared" si="53"/>
        <v>45414</v>
      </c>
    </row>
    <row r="184" spans="1:13" s="146" customFormat="1" ht="20.25" hidden="1" customHeight="1" x14ac:dyDescent="0.2">
      <c r="A184" s="1029" t="s">
        <v>1828</v>
      </c>
      <c r="B184" s="1166"/>
      <c r="C184" s="1166"/>
      <c r="D184" s="1167"/>
      <c r="E184" s="823">
        <f>D184+6</f>
        <v>6</v>
      </c>
      <c r="F184" s="823">
        <f>D184+11</f>
        <v>11</v>
      </c>
      <c r="G184" s="823">
        <f>D184+12</f>
        <v>12</v>
      </c>
      <c r="H184" s="823">
        <f t="shared" ref="H184:H190" si="61">D184+14</f>
        <v>14</v>
      </c>
      <c r="I184" s="823">
        <f t="shared" si="58"/>
        <v>15</v>
      </c>
      <c r="J184" s="823">
        <f t="shared" si="59"/>
        <v>16</v>
      </c>
      <c r="K184" s="823">
        <f t="shared" si="60"/>
        <v>17</v>
      </c>
      <c r="L184" s="195"/>
      <c r="M184" s="758">
        <f>M183+7</f>
        <v>45421</v>
      </c>
    </row>
    <row r="185" spans="1:13" s="146" customFormat="1" ht="20.25" hidden="1" customHeight="1" x14ac:dyDescent="0.2">
      <c r="A185" s="1029" t="s">
        <v>1868</v>
      </c>
      <c r="B185" s="1166"/>
      <c r="C185" s="1166"/>
      <c r="D185" s="1167"/>
      <c r="E185" s="1037" t="s">
        <v>385</v>
      </c>
      <c r="F185" s="1037" t="s">
        <v>385</v>
      </c>
      <c r="G185" s="823">
        <f>D185+12</f>
        <v>12</v>
      </c>
      <c r="H185" s="823">
        <f t="shared" si="61"/>
        <v>14</v>
      </c>
      <c r="I185" s="823">
        <f t="shared" si="58"/>
        <v>15</v>
      </c>
      <c r="J185" s="823">
        <f t="shared" si="59"/>
        <v>16</v>
      </c>
      <c r="K185" s="823">
        <f t="shared" si="60"/>
        <v>17</v>
      </c>
      <c r="L185" s="195"/>
      <c r="M185" s="758">
        <f t="shared" si="53"/>
        <v>45428</v>
      </c>
    </row>
    <row r="186" spans="1:13" s="146" customFormat="1" ht="20.25" hidden="1" customHeight="1" x14ac:dyDescent="0.2">
      <c r="A186" s="1029"/>
      <c r="B186" s="1166"/>
      <c r="C186" s="1166"/>
      <c r="D186" s="1167"/>
      <c r="E186" s="823">
        <f>D186+6</f>
        <v>6</v>
      </c>
      <c r="F186" s="823">
        <f>D186+11</f>
        <v>11</v>
      </c>
      <c r="G186" s="823">
        <f>D186+12</f>
        <v>12</v>
      </c>
      <c r="H186" s="823">
        <f t="shared" si="61"/>
        <v>14</v>
      </c>
      <c r="I186" s="823">
        <f t="shared" si="58"/>
        <v>15</v>
      </c>
      <c r="J186" s="823">
        <f t="shared" si="59"/>
        <v>16</v>
      </c>
      <c r="K186" s="823">
        <f t="shared" si="60"/>
        <v>17</v>
      </c>
      <c r="L186" s="195"/>
      <c r="M186" s="758">
        <f t="shared" si="53"/>
        <v>45435</v>
      </c>
    </row>
    <row r="187" spans="1:13" s="146" customFormat="1" ht="20.25" hidden="1" customHeight="1" x14ac:dyDescent="0.2">
      <c r="A187" s="1029" t="s">
        <v>1871</v>
      </c>
      <c r="B187" s="1166"/>
      <c r="C187" s="1166"/>
      <c r="D187" s="1167"/>
      <c r="E187" s="823">
        <f>D187+6</f>
        <v>6</v>
      </c>
      <c r="F187" s="823">
        <f>D187+11</f>
        <v>11</v>
      </c>
      <c r="G187" s="823">
        <f>D187+12</f>
        <v>12</v>
      </c>
      <c r="H187" s="823">
        <f t="shared" si="61"/>
        <v>14</v>
      </c>
      <c r="I187" s="823">
        <f t="shared" si="58"/>
        <v>15</v>
      </c>
      <c r="J187" s="823">
        <f t="shared" si="59"/>
        <v>16</v>
      </c>
      <c r="K187" s="823">
        <f t="shared" si="60"/>
        <v>17</v>
      </c>
      <c r="L187" s="195"/>
      <c r="M187" s="758">
        <f t="shared" si="53"/>
        <v>45442</v>
      </c>
    </row>
    <row r="188" spans="1:13" s="146" customFormat="1" ht="20.25" hidden="1" customHeight="1" x14ac:dyDescent="0.2">
      <c r="A188" s="1029" t="s">
        <v>1957</v>
      </c>
      <c r="B188" s="1166"/>
      <c r="C188" s="1166"/>
      <c r="D188" s="1167"/>
      <c r="E188" s="1037" t="s">
        <v>385</v>
      </c>
      <c r="F188" s="1037" t="s">
        <v>385</v>
      </c>
      <c r="G188" s="1037" t="s">
        <v>385</v>
      </c>
      <c r="H188" s="823">
        <f t="shared" si="61"/>
        <v>14</v>
      </c>
      <c r="I188" s="823">
        <f t="shared" si="58"/>
        <v>15</v>
      </c>
      <c r="J188" s="823">
        <f t="shared" si="59"/>
        <v>16</v>
      </c>
      <c r="K188" s="823">
        <f t="shared" si="60"/>
        <v>17</v>
      </c>
      <c r="L188" s="195"/>
      <c r="M188" s="758">
        <f t="shared" si="53"/>
        <v>45449</v>
      </c>
    </row>
    <row r="189" spans="1:13" s="146" customFormat="1" ht="20.25" hidden="1" customHeight="1" x14ac:dyDescent="0.2">
      <c r="A189" s="1029" t="s">
        <v>1828</v>
      </c>
      <c r="B189" s="1166"/>
      <c r="C189" s="1166"/>
      <c r="D189" s="1167"/>
      <c r="E189" s="823">
        <f>D189+6</f>
        <v>6</v>
      </c>
      <c r="F189" s="823">
        <f>D189+11</f>
        <v>11</v>
      </c>
      <c r="G189" s="823">
        <f>D189+12</f>
        <v>12</v>
      </c>
      <c r="H189" s="823">
        <f t="shared" si="61"/>
        <v>14</v>
      </c>
      <c r="I189" s="823">
        <f t="shared" si="58"/>
        <v>15</v>
      </c>
      <c r="J189" s="823">
        <f t="shared" si="59"/>
        <v>16</v>
      </c>
      <c r="K189" s="823">
        <f t="shared" si="60"/>
        <v>17</v>
      </c>
      <c r="L189" s="195"/>
      <c r="M189" s="758">
        <f>M188+7</f>
        <v>45456</v>
      </c>
    </row>
    <row r="190" spans="1:13" s="146" customFormat="1" ht="20.25" hidden="1" customHeight="1" x14ac:dyDescent="0.2">
      <c r="A190" s="1029" t="s">
        <v>1958</v>
      </c>
      <c r="B190" s="1166"/>
      <c r="C190" s="1166"/>
      <c r="D190" s="1167"/>
      <c r="E190" s="1064" t="s">
        <v>385</v>
      </c>
      <c r="F190" s="1064" t="s">
        <v>385</v>
      </c>
      <c r="G190" s="1064" t="s">
        <v>385</v>
      </c>
      <c r="H190" s="1063">
        <f t="shared" si="61"/>
        <v>14</v>
      </c>
      <c r="I190" s="1063">
        <f t="shared" si="58"/>
        <v>15</v>
      </c>
      <c r="J190" s="1063">
        <f t="shared" si="59"/>
        <v>16</v>
      </c>
      <c r="K190" s="1063">
        <f t="shared" si="60"/>
        <v>17</v>
      </c>
      <c r="L190" s="195"/>
      <c r="M190" s="758">
        <f t="shared" si="53"/>
        <v>45463</v>
      </c>
    </row>
    <row r="191" spans="1:13" s="146" customFormat="1" ht="20.25" hidden="1" customHeight="1" x14ac:dyDescent="0.2">
      <c r="A191" s="1029" t="s">
        <v>1808</v>
      </c>
      <c r="B191" s="1166"/>
      <c r="C191" s="1166"/>
      <c r="D191" s="1167"/>
      <c r="E191" s="823">
        <f>D191+6</f>
        <v>6</v>
      </c>
      <c r="F191" s="823">
        <f>D191+11</f>
        <v>11</v>
      </c>
      <c r="G191" s="823">
        <f>D191+12</f>
        <v>12</v>
      </c>
      <c r="H191" s="880" t="s">
        <v>385</v>
      </c>
      <c r="I191" s="880" t="s">
        <v>385</v>
      </c>
      <c r="J191" s="880" t="s">
        <v>385</v>
      </c>
      <c r="K191" s="880" t="s">
        <v>385</v>
      </c>
      <c r="L191" s="195"/>
      <c r="M191" s="758">
        <f t="shared" si="53"/>
        <v>45470</v>
      </c>
    </row>
    <row r="192" spans="1:13" s="146" customFormat="1" ht="20.25" hidden="1" customHeight="1" x14ac:dyDescent="0.2">
      <c r="A192" s="1029" t="s">
        <v>1835</v>
      </c>
      <c r="B192" s="1166"/>
      <c r="C192" s="1166"/>
      <c r="D192" s="1167"/>
      <c r="E192" s="823">
        <f>D192+6</f>
        <v>6</v>
      </c>
      <c r="F192" s="823">
        <f>D192+11</f>
        <v>11</v>
      </c>
      <c r="G192" s="823">
        <f>D192+12</f>
        <v>12</v>
      </c>
      <c r="H192" s="823">
        <f>D192+14</f>
        <v>14</v>
      </c>
      <c r="I192" s="823">
        <f>D192+15</f>
        <v>15</v>
      </c>
      <c r="J192" s="823">
        <f>D192+16</f>
        <v>16</v>
      </c>
      <c r="K192" s="823">
        <f>D192+17</f>
        <v>17</v>
      </c>
      <c r="L192" s="195"/>
      <c r="M192" s="758">
        <f t="shared" si="53"/>
        <v>45477</v>
      </c>
    </row>
    <row r="193" spans="1:13" s="146" customFormat="1" ht="20.25" hidden="1" customHeight="1" x14ac:dyDescent="0.2">
      <c r="A193" s="1029" t="s">
        <v>1421</v>
      </c>
      <c r="B193" s="1166"/>
      <c r="C193" s="1166"/>
      <c r="D193" s="1167"/>
      <c r="E193" s="823">
        <f>D193+6</f>
        <v>6</v>
      </c>
      <c r="F193" s="823">
        <f>D193+11</f>
        <v>11</v>
      </c>
      <c r="G193" s="823">
        <f>D193+12</f>
        <v>12</v>
      </c>
      <c r="H193" s="823">
        <f>D193+14</f>
        <v>14</v>
      </c>
      <c r="I193" s="823">
        <f>D193+15</f>
        <v>15</v>
      </c>
      <c r="J193" s="823">
        <f>D193+16</f>
        <v>16</v>
      </c>
      <c r="K193" s="823">
        <f>D193+17</f>
        <v>17</v>
      </c>
      <c r="L193" s="195"/>
      <c r="M193" s="758">
        <f>M192+7</f>
        <v>45484</v>
      </c>
    </row>
    <row r="194" spans="1:13" s="146" customFormat="1" ht="20.25" hidden="1" customHeight="1" x14ac:dyDescent="0.2">
      <c r="A194" s="1029"/>
      <c r="B194" s="1166"/>
      <c r="C194" s="1166"/>
      <c r="D194" s="1167"/>
      <c r="E194" s="838">
        <f>D194+6</f>
        <v>6</v>
      </c>
      <c r="F194" s="838">
        <f>D194+11</f>
        <v>11</v>
      </c>
      <c r="G194" s="838">
        <f>D194+12</f>
        <v>12</v>
      </c>
      <c r="H194" s="838">
        <f>D194+14</f>
        <v>14</v>
      </c>
      <c r="I194" s="838">
        <f>D194+15</f>
        <v>15</v>
      </c>
      <c r="J194" s="838">
        <f>D194+16</f>
        <v>16</v>
      </c>
      <c r="K194" s="838">
        <f>D194+17</f>
        <v>17</v>
      </c>
      <c r="L194" s="195"/>
      <c r="M194" s="758">
        <f t="shared" si="53"/>
        <v>45491</v>
      </c>
    </row>
    <row r="195" spans="1:13" s="146" customFormat="1" ht="20.25" hidden="1" customHeight="1" x14ac:dyDescent="0.2">
      <c r="A195" s="1029"/>
      <c r="B195" s="1166"/>
      <c r="C195" s="1166"/>
      <c r="D195" s="1167"/>
      <c r="E195" s="838">
        <f>D195+6</f>
        <v>6</v>
      </c>
      <c r="F195" s="838">
        <f>D195+11</f>
        <v>11</v>
      </c>
      <c r="G195" s="838">
        <f>D195+12</f>
        <v>12</v>
      </c>
      <c r="H195" s="838">
        <f>D195+14</f>
        <v>14</v>
      </c>
      <c r="I195" s="838">
        <f>D195+15</f>
        <v>15</v>
      </c>
      <c r="J195" s="838">
        <f>D195+16</f>
        <v>16</v>
      </c>
      <c r="K195" s="838">
        <f>D195+17</f>
        <v>17</v>
      </c>
      <c r="L195" s="195"/>
      <c r="M195" s="758">
        <f t="shared" si="53"/>
        <v>45498</v>
      </c>
    </row>
    <row r="196" spans="1:13" s="146" customFormat="1" ht="20.25" hidden="1" customHeight="1" x14ac:dyDescent="0.2">
      <c r="A196" s="1029" t="s">
        <v>1808</v>
      </c>
      <c r="B196" s="1166"/>
      <c r="C196" s="1166"/>
      <c r="D196" s="1167"/>
      <c r="E196" s="823">
        <v>45514</v>
      </c>
      <c r="F196" s="823">
        <f>E196+5</f>
        <v>45519</v>
      </c>
      <c r="G196" s="823">
        <f>F196+1</f>
        <v>45520</v>
      </c>
      <c r="H196" s="823">
        <f>G196+2</f>
        <v>45522</v>
      </c>
      <c r="I196" s="823">
        <f t="shared" ref="I196:K197" si="62">H196+1</f>
        <v>45523</v>
      </c>
      <c r="J196" s="823">
        <f t="shared" si="62"/>
        <v>45524</v>
      </c>
      <c r="K196" s="823">
        <f t="shared" si="62"/>
        <v>45525</v>
      </c>
      <c r="L196" s="195"/>
      <c r="M196" s="758">
        <f t="shared" si="53"/>
        <v>45505</v>
      </c>
    </row>
    <row r="197" spans="1:13" s="146" customFormat="1" ht="20.25" hidden="1" customHeight="1" x14ac:dyDescent="0.2">
      <c r="A197" s="1029" t="s">
        <v>1835</v>
      </c>
      <c r="B197" s="1166"/>
      <c r="C197" s="1166"/>
      <c r="D197" s="1167"/>
      <c r="E197" s="823">
        <v>45518</v>
      </c>
      <c r="F197" s="823">
        <f>E197+5</f>
        <v>45523</v>
      </c>
      <c r="G197" s="823">
        <f>F197+1</f>
        <v>45524</v>
      </c>
      <c r="H197" s="823">
        <f>G197+2</f>
        <v>45526</v>
      </c>
      <c r="I197" s="823">
        <f t="shared" si="62"/>
        <v>45527</v>
      </c>
      <c r="J197" s="823">
        <f t="shared" si="62"/>
        <v>45528</v>
      </c>
      <c r="K197" s="823">
        <f t="shared" si="62"/>
        <v>45529</v>
      </c>
      <c r="L197" s="195"/>
      <c r="M197" s="758">
        <f t="shared" si="53"/>
        <v>45512</v>
      </c>
    </row>
    <row r="198" spans="1:13" s="146" customFormat="1" ht="20.25" hidden="1" customHeight="1" x14ac:dyDescent="0.2">
      <c r="A198" s="1029" t="s">
        <v>1421</v>
      </c>
      <c r="B198" s="1166"/>
      <c r="C198" s="1166"/>
      <c r="D198" s="1167"/>
      <c r="E198" s="823">
        <f>D198+6</f>
        <v>6</v>
      </c>
      <c r="F198" s="823">
        <f>D198+11</f>
        <v>11</v>
      </c>
      <c r="G198" s="823">
        <f>D198+12</f>
        <v>12</v>
      </c>
      <c r="H198" s="823">
        <f>D198+14</f>
        <v>14</v>
      </c>
      <c r="I198" s="823">
        <f>D198+15</f>
        <v>15</v>
      </c>
      <c r="J198" s="823">
        <f>D198+16</f>
        <v>16</v>
      </c>
      <c r="K198" s="823">
        <f>D198+17</f>
        <v>17</v>
      </c>
      <c r="L198" s="195"/>
      <c r="M198" s="758">
        <f>M197+7</f>
        <v>45519</v>
      </c>
    </row>
    <row r="199" spans="1:13" s="146" customFormat="1" ht="18.75" hidden="1" customHeight="1" x14ac:dyDescent="0.2">
      <c r="A199" s="1029"/>
      <c r="B199" s="1166"/>
      <c r="C199" s="1166"/>
      <c r="D199" s="1137"/>
      <c r="E199" s="1071" t="s">
        <v>1630</v>
      </c>
      <c r="F199" s="1071" t="s">
        <v>202</v>
      </c>
      <c r="G199" s="1071" t="s">
        <v>241</v>
      </c>
      <c r="H199" s="1071" t="s">
        <v>193</v>
      </c>
      <c r="I199" s="1071" t="s">
        <v>438</v>
      </c>
      <c r="J199" s="1071" t="s">
        <v>255</v>
      </c>
      <c r="K199" s="1071" t="s">
        <v>227</v>
      </c>
      <c r="L199" s="195"/>
      <c r="M199" s="1050" t="s">
        <v>353</v>
      </c>
    </row>
    <row r="200" spans="1:13" s="146" customFormat="1" ht="20.25" hidden="1" customHeight="1" x14ac:dyDescent="0.2">
      <c r="A200" s="1029"/>
      <c r="B200" s="978" t="s">
        <v>1835</v>
      </c>
      <c r="C200" s="964" t="s">
        <v>1959</v>
      </c>
      <c r="D200" s="1076">
        <v>45530</v>
      </c>
      <c r="E200" s="823">
        <f>D200+6</f>
        <v>45536</v>
      </c>
      <c r="F200" s="823">
        <f>D200+11</f>
        <v>45541</v>
      </c>
      <c r="G200" s="823">
        <f>D200+12</f>
        <v>45542</v>
      </c>
      <c r="H200" s="823">
        <f>D200+14</f>
        <v>45544</v>
      </c>
      <c r="I200" s="823">
        <f>D200+15</f>
        <v>45545</v>
      </c>
      <c r="J200" s="823">
        <f>D200+16</f>
        <v>45546</v>
      </c>
      <c r="K200" s="823">
        <f t="shared" ref="K200:K210" si="63">D200+17</f>
        <v>45547</v>
      </c>
      <c r="L200" s="195"/>
      <c r="M200" s="758">
        <f>M198+7</f>
        <v>45526</v>
      </c>
    </row>
    <row r="201" spans="1:13" s="146" customFormat="1" ht="20.25" hidden="1" customHeight="1" x14ac:dyDescent="0.2">
      <c r="A201" s="1029"/>
      <c r="B201" s="978" t="s">
        <v>1891</v>
      </c>
      <c r="C201" s="964" t="s">
        <v>1960</v>
      </c>
      <c r="D201" s="961">
        <v>45538</v>
      </c>
      <c r="E201" s="823">
        <f>D201+6</f>
        <v>45544</v>
      </c>
      <c r="F201" s="823">
        <f>D201+11</f>
        <v>45549</v>
      </c>
      <c r="G201" s="823">
        <f>D201+12</f>
        <v>45550</v>
      </c>
      <c r="H201" s="823">
        <f>D201+14</f>
        <v>45552</v>
      </c>
      <c r="I201" s="823">
        <f>D201+15</f>
        <v>45553</v>
      </c>
      <c r="J201" s="823">
        <f>D201+16</f>
        <v>45554</v>
      </c>
      <c r="K201" s="823">
        <f t="shared" si="63"/>
        <v>45555</v>
      </c>
      <c r="L201" s="195"/>
      <c r="M201" s="758">
        <f>M200+7</f>
        <v>45533</v>
      </c>
    </row>
    <row r="202" spans="1:13" s="146" customFormat="1" ht="20.25" hidden="1" customHeight="1" x14ac:dyDescent="0.2">
      <c r="A202" s="1029" t="s">
        <v>1808</v>
      </c>
      <c r="B202" s="978" t="s">
        <v>1421</v>
      </c>
      <c r="C202" s="964" t="s">
        <v>1961</v>
      </c>
      <c r="D202" s="964">
        <v>45553</v>
      </c>
      <c r="E202" s="823">
        <f>D202+6</f>
        <v>45559</v>
      </c>
      <c r="F202" s="823">
        <f>E202+5</f>
        <v>45564</v>
      </c>
      <c r="G202" s="823">
        <f>F202+1</f>
        <v>45565</v>
      </c>
      <c r="H202" s="1037" t="s">
        <v>385</v>
      </c>
      <c r="I202" s="1037" t="s">
        <v>385</v>
      </c>
      <c r="J202" s="1037" t="s">
        <v>385</v>
      </c>
      <c r="K202" s="823">
        <f t="shared" si="63"/>
        <v>45570</v>
      </c>
      <c r="L202" s="195"/>
      <c r="M202" s="758">
        <f t="shared" ref="M202:M203" si="64">M201+7</f>
        <v>45540</v>
      </c>
    </row>
    <row r="203" spans="1:13" s="146" customFormat="1" ht="20.25" hidden="1" customHeight="1" x14ac:dyDescent="0.2">
      <c r="A203" s="1029" t="s">
        <v>1835</v>
      </c>
      <c r="B203" s="978" t="s">
        <v>1808</v>
      </c>
      <c r="C203" s="964" t="s">
        <v>1962</v>
      </c>
      <c r="D203" s="961">
        <v>45552</v>
      </c>
      <c r="E203" s="1037" t="s">
        <v>385</v>
      </c>
      <c r="F203" s="1037" t="s">
        <v>385</v>
      </c>
      <c r="G203" s="823">
        <f>D203+12</f>
        <v>45564</v>
      </c>
      <c r="H203" s="823">
        <f t="shared" ref="H203:H210" si="65">D203+14</f>
        <v>45566</v>
      </c>
      <c r="I203" s="823">
        <f t="shared" ref="I203:I210" si="66">D203+15</f>
        <v>45567</v>
      </c>
      <c r="J203" s="823">
        <f t="shared" ref="J203:J210" si="67">D203+16</f>
        <v>45568</v>
      </c>
      <c r="K203" s="823">
        <f t="shared" si="63"/>
        <v>45569</v>
      </c>
      <c r="L203" s="195"/>
      <c r="M203" s="758">
        <f t="shared" si="64"/>
        <v>45547</v>
      </c>
    </row>
    <row r="204" spans="1:13" s="146" customFormat="1" ht="20.25" hidden="1" customHeight="1" x14ac:dyDescent="0.2">
      <c r="A204" s="1029" t="s">
        <v>1421</v>
      </c>
      <c r="B204" s="978" t="s">
        <v>1887</v>
      </c>
      <c r="C204" s="964" t="s">
        <v>1963</v>
      </c>
      <c r="D204" s="961">
        <v>45562</v>
      </c>
      <c r="E204" s="1168" t="s">
        <v>385</v>
      </c>
      <c r="F204" s="1169"/>
      <c r="G204" s="1170"/>
      <c r="H204" s="823">
        <f t="shared" si="65"/>
        <v>45576</v>
      </c>
      <c r="I204" s="823">
        <f t="shared" si="66"/>
        <v>45577</v>
      </c>
      <c r="J204" s="823">
        <f t="shared" si="67"/>
        <v>45578</v>
      </c>
      <c r="K204" s="823">
        <f t="shared" si="63"/>
        <v>45579</v>
      </c>
      <c r="L204" s="195"/>
      <c r="M204" s="758">
        <f>M203+7</f>
        <v>45554</v>
      </c>
    </row>
    <row r="205" spans="1:13" s="146" customFormat="1" ht="20.25" hidden="1" customHeight="1" x14ac:dyDescent="0.2">
      <c r="A205" s="1029"/>
      <c r="B205" s="978" t="s">
        <v>1835</v>
      </c>
      <c r="C205" s="964" t="s">
        <v>1964</v>
      </c>
      <c r="D205" s="961">
        <v>45565</v>
      </c>
      <c r="E205" s="823">
        <f t="shared" ref="E205:E210" si="68">D205+6</f>
        <v>45571</v>
      </c>
      <c r="F205" s="823">
        <f t="shared" ref="F205:F210" si="69">D205+11</f>
        <v>45576</v>
      </c>
      <c r="G205" s="823">
        <f t="shared" ref="G205:G210" si="70">D205+12</f>
        <v>45577</v>
      </c>
      <c r="H205" s="823">
        <f t="shared" si="65"/>
        <v>45579</v>
      </c>
      <c r="I205" s="823">
        <f t="shared" si="66"/>
        <v>45580</v>
      </c>
      <c r="J205" s="823">
        <f t="shared" si="67"/>
        <v>45581</v>
      </c>
      <c r="K205" s="823">
        <f t="shared" si="63"/>
        <v>45582</v>
      </c>
      <c r="L205" s="195"/>
      <c r="M205" s="758">
        <f>M204+7</f>
        <v>45561</v>
      </c>
    </row>
    <row r="206" spans="1:13" s="146" customFormat="1" ht="20.25" hidden="1" customHeight="1" x14ac:dyDescent="0.2">
      <c r="A206" s="1029"/>
      <c r="B206" s="978" t="s">
        <v>1891</v>
      </c>
      <c r="C206" s="964" t="s">
        <v>1965</v>
      </c>
      <c r="D206" s="961">
        <v>45573</v>
      </c>
      <c r="E206" s="823">
        <f t="shared" si="68"/>
        <v>45579</v>
      </c>
      <c r="F206" s="823">
        <f t="shared" si="69"/>
        <v>45584</v>
      </c>
      <c r="G206" s="823">
        <f t="shared" si="70"/>
        <v>45585</v>
      </c>
      <c r="H206" s="823">
        <f t="shared" si="65"/>
        <v>45587</v>
      </c>
      <c r="I206" s="823">
        <f t="shared" si="66"/>
        <v>45588</v>
      </c>
      <c r="J206" s="823">
        <f t="shared" si="67"/>
        <v>45589</v>
      </c>
      <c r="K206" s="823">
        <f t="shared" si="63"/>
        <v>45590</v>
      </c>
      <c r="L206" s="195"/>
      <c r="M206" s="758">
        <f>M205+7</f>
        <v>45568</v>
      </c>
    </row>
    <row r="207" spans="1:13" s="146" customFormat="1" ht="20.25" hidden="1" customHeight="1" x14ac:dyDescent="0.2">
      <c r="A207" s="1029"/>
      <c r="B207" s="978" t="s">
        <v>1421</v>
      </c>
      <c r="C207" s="964" t="s">
        <v>1966</v>
      </c>
      <c r="D207" s="961">
        <v>45577</v>
      </c>
      <c r="E207" s="823">
        <f t="shared" si="68"/>
        <v>45583</v>
      </c>
      <c r="F207" s="823">
        <f t="shared" si="69"/>
        <v>45588</v>
      </c>
      <c r="G207" s="823">
        <f t="shared" si="70"/>
        <v>45589</v>
      </c>
      <c r="H207" s="823">
        <f t="shared" si="65"/>
        <v>45591</v>
      </c>
      <c r="I207" s="823">
        <f t="shared" si="66"/>
        <v>45592</v>
      </c>
      <c r="J207" s="823">
        <f t="shared" si="67"/>
        <v>45593</v>
      </c>
      <c r="K207" s="823">
        <f t="shared" si="63"/>
        <v>45594</v>
      </c>
      <c r="L207" s="195"/>
      <c r="M207" s="758">
        <f t="shared" ref="M207:M208" si="71">M206+7</f>
        <v>45575</v>
      </c>
    </row>
    <row r="208" spans="1:13" s="146" customFormat="1" ht="20.25" hidden="1" customHeight="1" x14ac:dyDescent="0.2">
      <c r="A208" s="1029"/>
      <c r="B208" s="978" t="s">
        <v>1808</v>
      </c>
      <c r="C208" s="964" t="s">
        <v>1967</v>
      </c>
      <c r="D208" s="961">
        <v>45587</v>
      </c>
      <c r="E208" s="823">
        <f t="shared" si="68"/>
        <v>45593</v>
      </c>
      <c r="F208" s="823">
        <f t="shared" si="69"/>
        <v>45598</v>
      </c>
      <c r="G208" s="823">
        <f t="shared" si="70"/>
        <v>45599</v>
      </c>
      <c r="H208" s="823">
        <f t="shared" si="65"/>
        <v>45601</v>
      </c>
      <c r="I208" s="823">
        <f t="shared" si="66"/>
        <v>45602</v>
      </c>
      <c r="J208" s="823">
        <f t="shared" si="67"/>
        <v>45603</v>
      </c>
      <c r="K208" s="823">
        <f t="shared" si="63"/>
        <v>45604</v>
      </c>
      <c r="L208" s="195"/>
      <c r="M208" s="758">
        <f t="shared" si="71"/>
        <v>45582</v>
      </c>
    </row>
    <row r="209" spans="1:13" s="146" customFormat="1" ht="20.25" hidden="1" customHeight="1" x14ac:dyDescent="0.2">
      <c r="A209" s="1029"/>
      <c r="B209" s="978" t="s">
        <v>1887</v>
      </c>
      <c r="C209" s="964" t="s">
        <v>1968</v>
      </c>
      <c r="D209" s="961">
        <v>45590</v>
      </c>
      <c r="E209" s="823">
        <f t="shared" si="68"/>
        <v>45596</v>
      </c>
      <c r="F209" s="823">
        <f t="shared" si="69"/>
        <v>45601</v>
      </c>
      <c r="G209" s="823">
        <f t="shared" si="70"/>
        <v>45602</v>
      </c>
      <c r="H209" s="823">
        <f t="shared" si="65"/>
        <v>45604</v>
      </c>
      <c r="I209" s="823">
        <f t="shared" si="66"/>
        <v>45605</v>
      </c>
      <c r="J209" s="823">
        <f t="shared" si="67"/>
        <v>45606</v>
      </c>
      <c r="K209" s="823">
        <f t="shared" si="63"/>
        <v>45607</v>
      </c>
      <c r="L209" s="195"/>
      <c r="M209" s="758">
        <f>M208+7</f>
        <v>45589</v>
      </c>
    </row>
    <row r="210" spans="1:13" s="146" customFormat="1" ht="20.25" hidden="1" customHeight="1" x14ac:dyDescent="0.2">
      <c r="A210" s="1029"/>
      <c r="B210" s="978" t="s">
        <v>1835</v>
      </c>
      <c r="C210" s="964" t="s">
        <v>1969</v>
      </c>
      <c r="D210" s="961">
        <v>45600</v>
      </c>
      <c r="E210" s="823">
        <f t="shared" si="68"/>
        <v>45606</v>
      </c>
      <c r="F210" s="823">
        <f t="shared" si="69"/>
        <v>45611</v>
      </c>
      <c r="G210" s="823">
        <f t="shared" si="70"/>
        <v>45612</v>
      </c>
      <c r="H210" s="823">
        <f t="shared" si="65"/>
        <v>45614</v>
      </c>
      <c r="I210" s="823">
        <f t="shared" si="66"/>
        <v>45615</v>
      </c>
      <c r="J210" s="823">
        <f t="shared" si="67"/>
        <v>45616</v>
      </c>
      <c r="K210" s="823">
        <f t="shared" si="63"/>
        <v>45617</v>
      </c>
      <c r="L210" s="195"/>
      <c r="M210" s="758">
        <f>M209+7</f>
        <v>45596</v>
      </c>
    </row>
    <row r="211" spans="1:13" s="146" customFormat="1" ht="20.25" hidden="1" customHeight="1" x14ac:dyDescent="0.2">
      <c r="A211" s="1029"/>
      <c r="B211" s="978" t="s">
        <v>1891</v>
      </c>
      <c r="C211" s="964" t="s">
        <v>1970</v>
      </c>
      <c r="D211" s="961">
        <v>45606</v>
      </c>
      <c r="E211" s="1074"/>
      <c r="F211" s="1074"/>
      <c r="G211" s="1074"/>
      <c r="H211" s="838"/>
      <c r="I211" s="838"/>
      <c r="J211" s="838"/>
      <c r="K211" s="838"/>
      <c r="L211" s="195"/>
      <c r="M211" s="758">
        <f>M210+7</f>
        <v>45603</v>
      </c>
    </row>
    <row r="212" spans="1:13" s="146" customFormat="1" ht="20.25" hidden="1" customHeight="1" x14ac:dyDescent="0.2">
      <c r="A212" s="1029" t="s">
        <v>1421</v>
      </c>
      <c r="B212" s="1077" t="s">
        <v>409</v>
      </c>
      <c r="C212" s="964" t="s">
        <v>1971</v>
      </c>
      <c r="D212" s="838">
        <v>45610</v>
      </c>
      <c r="E212" s="838">
        <f>D212+6</f>
        <v>45616</v>
      </c>
      <c r="F212" s="838">
        <f>D212+11</f>
        <v>45621</v>
      </c>
      <c r="G212" s="838">
        <f>D212+12</f>
        <v>45622</v>
      </c>
      <c r="H212" s="838">
        <f>D212+14</f>
        <v>45624</v>
      </c>
      <c r="I212" s="838">
        <f>D212+15</f>
        <v>45625</v>
      </c>
      <c r="J212" s="838">
        <f>D212+16</f>
        <v>45626</v>
      </c>
      <c r="K212" s="838">
        <f>D212+17</f>
        <v>45627</v>
      </c>
      <c r="L212" s="195"/>
      <c r="M212" s="758">
        <f t="shared" ref="M212:M213" si="72">M211+7</f>
        <v>45610</v>
      </c>
    </row>
    <row r="213" spans="1:13" s="146" customFormat="1" ht="20.100000000000001" hidden="1" customHeight="1" x14ac:dyDescent="0.2">
      <c r="A213" s="1029"/>
      <c r="B213" s="978" t="s">
        <v>1808</v>
      </c>
      <c r="C213" s="964" t="s">
        <v>1972</v>
      </c>
      <c r="D213" s="961">
        <v>45624</v>
      </c>
      <c r="E213" s="1037" t="s">
        <v>385</v>
      </c>
      <c r="F213" s="1037" t="s">
        <v>385</v>
      </c>
      <c r="G213" s="1037" t="s">
        <v>385</v>
      </c>
      <c r="H213" s="823">
        <f>D213+14</f>
        <v>45638</v>
      </c>
      <c r="I213" s="823">
        <f>D213+15</f>
        <v>45639</v>
      </c>
      <c r="J213" s="823">
        <f>D213+16</f>
        <v>45640</v>
      </c>
      <c r="K213" s="823">
        <f>D213+17</f>
        <v>45641</v>
      </c>
      <c r="L213" s="195"/>
      <c r="M213" s="758">
        <f t="shared" si="72"/>
        <v>45617</v>
      </c>
    </row>
    <row r="214" spans="1:13" s="146" customFormat="1" ht="20.100000000000001" hidden="1" customHeight="1" x14ac:dyDescent="0.2">
      <c r="A214" s="1029"/>
      <c r="B214" s="978" t="s">
        <v>1887</v>
      </c>
      <c r="C214" s="964" t="s">
        <v>1973</v>
      </c>
      <c r="D214" s="961">
        <v>45626</v>
      </c>
      <c r="E214" s="823">
        <f>D214+6</f>
        <v>45632</v>
      </c>
      <c r="F214" s="823">
        <f>D214+11</f>
        <v>45637</v>
      </c>
      <c r="G214" s="823">
        <f>D214+12</f>
        <v>45638</v>
      </c>
      <c r="H214" s="823">
        <f>D214+14</f>
        <v>45640</v>
      </c>
      <c r="I214" s="823">
        <f>D214+15</f>
        <v>45641</v>
      </c>
      <c r="J214" s="823">
        <f>D214+16</f>
        <v>45642</v>
      </c>
      <c r="K214" s="823">
        <f>D214+17</f>
        <v>45643</v>
      </c>
      <c r="L214" s="195"/>
      <c r="M214" s="758">
        <f>M213+7</f>
        <v>45624</v>
      </c>
    </row>
    <row r="215" spans="1:13" s="146" customFormat="1" ht="20.100000000000001" hidden="1" customHeight="1" x14ac:dyDescent="0.2">
      <c r="A215" s="1029"/>
      <c r="B215" s="978" t="s">
        <v>1835</v>
      </c>
      <c r="C215" s="964" t="s">
        <v>1974</v>
      </c>
      <c r="D215" s="880" t="s">
        <v>385</v>
      </c>
      <c r="E215" s="838"/>
      <c r="F215" s="838"/>
      <c r="G215" s="838"/>
      <c r="H215" s="838"/>
      <c r="I215" s="838"/>
      <c r="J215" s="838"/>
      <c r="K215" s="838"/>
      <c r="L215" s="195"/>
      <c r="M215" s="758">
        <f>M214+7</f>
        <v>45631</v>
      </c>
    </row>
    <row r="216" spans="1:13" s="146" customFormat="1" ht="20.100000000000001" hidden="1" customHeight="1" x14ac:dyDescent="0.2">
      <c r="A216" s="1029"/>
      <c r="B216" s="978" t="s">
        <v>1908</v>
      </c>
      <c r="C216" s="964" t="s">
        <v>1975</v>
      </c>
      <c r="D216" s="961">
        <v>45641</v>
      </c>
      <c r="E216" s="823">
        <f>D216+6</f>
        <v>45647</v>
      </c>
      <c r="F216" s="823">
        <f>D216+11</f>
        <v>45652</v>
      </c>
      <c r="G216" s="823">
        <f>D216+12</f>
        <v>45653</v>
      </c>
      <c r="H216" s="823">
        <f t="shared" ref="H216:H221" si="73">D216+14</f>
        <v>45655</v>
      </c>
      <c r="I216" s="823">
        <f>D216+15</f>
        <v>45656</v>
      </c>
      <c r="J216" s="823">
        <f t="shared" ref="J216:J222" si="74">D216+16</f>
        <v>45657</v>
      </c>
      <c r="K216" s="823">
        <f t="shared" ref="K216:K221" si="75">D216+17</f>
        <v>45658</v>
      </c>
      <c r="L216" s="195"/>
      <c r="M216" s="758">
        <f>M215+7</f>
        <v>45638</v>
      </c>
    </row>
    <row r="217" spans="1:13" s="146" customFormat="1" ht="20.100000000000001" hidden="1" customHeight="1" x14ac:dyDescent="0.2">
      <c r="A217" s="1029"/>
      <c r="B217" s="978" t="s">
        <v>1421</v>
      </c>
      <c r="C217" s="964" t="s">
        <v>1976</v>
      </c>
      <c r="D217" s="961">
        <v>45647</v>
      </c>
      <c r="E217" s="823">
        <f>D217+6</f>
        <v>45653</v>
      </c>
      <c r="F217" s="823">
        <f>D217+11</f>
        <v>45658</v>
      </c>
      <c r="G217" s="823">
        <f>D217+12</f>
        <v>45659</v>
      </c>
      <c r="H217" s="823">
        <f t="shared" si="73"/>
        <v>45661</v>
      </c>
      <c r="I217" s="823">
        <f>D217+15</f>
        <v>45662</v>
      </c>
      <c r="J217" s="823">
        <f t="shared" si="74"/>
        <v>45663</v>
      </c>
      <c r="K217" s="823">
        <f t="shared" si="75"/>
        <v>45664</v>
      </c>
      <c r="L217" s="195"/>
      <c r="M217" s="758">
        <f t="shared" ref="M217:M218" si="76">M216+7</f>
        <v>45645</v>
      </c>
    </row>
    <row r="218" spans="1:13" s="146" customFormat="1" ht="20.100000000000001" hidden="1" customHeight="1" x14ac:dyDescent="0.2">
      <c r="A218" s="1029"/>
      <c r="B218" s="978" t="s">
        <v>1808</v>
      </c>
      <c r="C218" s="964" t="s">
        <v>1977</v>
      </c>
      <c r="D218" s="961">
        <v>45655</v>
      </c>
      <c r="E218" s="823">
        <f>D218+6</f>
        <v>45661</v>
      </c>
      <c r="F218" s="823">
        <f>D218+11</f>
        <v>45666</v>
      </c>
      <c r="G218" s="823">
        <f>D218+12</f>
        <v>45667</v>
      </c>
      <c r="H218" s="823">
        <f t="shared" si="73"/>
        <v>45669</v>
      </c>
      <c r="I218" s="823">
        <f>D218+15</f>
        <v>45670</v>
      </c>
      <c r="J218" s="823">
        <f t="shared" si="74"/>
        <v>45671</v>
      </c>
      <c r="K218" s="823">
        <f t="shared" si="75"/>
        <v>45672</v>
      </c>
      <c r="L218" s="195"/>
      <c r="M218" s="758">
        <f t="shared" si="76"/>
        <v>45652</v>
      </c>
    </row>
    <row r="219" spans="1:13" s="146" customFormat="1" ht="20.100000000000001" hidden="1" customHeight="1" x14ac:dyDescent="0.2">
      <c r="A219" s="1029"/>
      <c r="B219" s="978" t="s">
        <v>1887</v>
      </c>
      <c r="C219" s="964" t="s">
        <v>1978</v>
      </c>
      <c r="D219" s="961">
        <v>45664</v>
      </c>
      <c r="E219" s="823">
        <f>D219+6</f>
        <v>45670</v>
      </c>
      <c r="F219" s="823">
        <f>D219+11</f>
        <v>45675</v>
      </c>
      <c r="G219" s="823">
        <f>D219+12</f>
        <v>45676</v>
      </c>
      <c r="H219" s="823">
        <f t="shared" si="73"/>
        <v>45678</v>
      </c>
      <c r="I219" s="823">
        <f>D219+15</f>
        <v>45679</v>
      </c>
      <c r="J219" s="823">
        <f t="shared" si="74"/>
        <v>45680</v>
      </c>
      <c r="K219" s="823">
        <f t="shared" si="75"/>
        <v>45681</v>
      </c>
      <c r="L219" s="195"/>
      <c r="M219" s="758">
        <f>M218+7</f>
        <v>45659</v>
      </c>
    </row>
    <row r="220" spans="1:13" s="146" customFormat="1" ht="20.100000000000001" hidden="1" customHeight="1" x14ac:dyDescent="0.2">
      <c r="A220" s="1029"/>
      <c r="B220" s="978" t="s">
        <v>1835</v>
      </c>
      <c r="C220" s="964" t="s">
        <v>1979</v>
      </c>
      <c r="D220" s="961">
        <v>45668</v>
      </c>
      <c r="E220" s="823">
        <f>D220+6</f>
        <v>45674</v>
      </c>
      <c r="F220" s="823">
        <f>D220+11</f>
        <v>45679</v>
      </c>
      <c r="G220" s="823">
        <f>D220+12</f>
        <v>45680</v>
      </c>
      <c r="H220" s="823">
        <f t="shared" si="73"/>
        <v>45682</v>
      </c>
      <c r="I220" s="823">
        <f>D220+15</f>
        <v>45683</v>
      </c>
      <c r="J220" s="823">
        <f t="shared" si="74"/>
        <v>45684</v>
      </c>
      <c r="K220" s="823">
        <f t="shared" si="75"/>
        <v>45685</v>
      </c>
      <c r="L220" s="195"/>
      <c r="M220" s="758">
        <f>M219+7</f>
        <v>45666</v>
      </c>
    </row>
    <row r="221" spans="1:13" s="146" customFormat="1" ht="20.100000000000001" hidden="1" customHeight="1" x14ac:dyDescent="0.2">
      <c r="A221" s="1029"/>
      <c r="B221" s="978" t="s">
        <v>1908</v>
      </c>
      <c r="C221" s="964" t="s">
        <v>1980</v>
      </c>
      <c r="D221" s="961">
        <v>45681</v>
      </c>
      <c r="E221" s="880" t="s">
        <v>385</v>
      </c>
      <c r="F221" s="880" t="s">
        <v>385</v>
      </c>
      <c r="G221" s="880" t="s">
        <v>385</v>
      </c>
      <c r="H221" s="823">
        <f t="shared" si="73"/>
        <v>45695</v>
      </c>
      <c r="I221" s="880" t="s">
        <v>385</v>
      </c>
      <c r="J221" s="823">
        <f t="shared" si="74"/>
        <v>45697</v>
      </c>
      <c r="K221" s="823">
        <f t="shared" si="75"/>
        <v>45698</v>
      </c>
      <c r="L221" s="195"/>
      <c r="M221" s="758">
        <f>M220+7</f>
        <v>45673</v>
      </c>
    </row>
    <row r="222" spans="1:13" s="146" customFormat="1" ht="20.100000000000001" hidden="1" customHeight="1" x14ac:dyDescent="0.2">
      <c r="A222" s="1029"/>
      <c r="B222" s="978" t="s">
        <v>1421</v>
      </c>
      <c r="C222" s="964" t="s">
        <v>1981</v>
      </c>
      <c r="D222" s="961">
        <v>45682</v>
      </c>
      <c r="E222" s="823">
        <f>D222+6</f>
        <v>45688</v>
      </c>
      <c r="F222" s="823">
        <f>D222+11</f>
        <v>45693</v>
      </c>
      <c r="G222" s="823">
        <f>D222+12</f>
        <v>45694</v>
      </c>
      <c r="H222" s="880" t="s">
        <v>385</v>
      </c>
      <c r="I222" s="823">
        <f>D222+15</f>
        <v>45697</v>
      </c>
      <c r="J222" s="823">
        <f t="shared" si="74"/>
        <v>45698</v>
      </c>
      <c r="K222" s="880" t="s">
        <v>385</v>
      </c>
      <c r="L222" s="195"/>
      <c r="M222" s="758">
        <f t="shared" ref="M222:M223" si="77">M221+7</f>
        <v>45680</v>
      </c>
    </row>
    <row r="223" spans="1:13" s="146" customFormat="1" ht="20.100000000000001" hidden="1" customHeight="1" x14ac:dyDescent="0.2">
      <c r="A223" s="1029"/>
      <c r="B223" s="978" t="s">
        <v>1808</v>
      </c>
      <c r="C223" s="964" t="s">
        <v>1982</v>
      </c>
      <c r="D223" s="961">
        <v>45688</v>
      </c>
      <c r="E223" s="880" t="s">
        <v>385</v>
      </c>
      <c r="F223" s="880" t="s">
        <v>385</v>
      </c>
      <c r="G223" s="880" t="s">
        <v>385</v>
      </c>
      <c r="H223" s="880" t="s">
        <v>385</v>
      </c>
      <c r="I223" s="880" t="s">
        <v>385</v>
      </c>
      <c r="J223" s="880" t="s">
        <v>385</v>
      </c>
      <c r="K223" s="880" t="s">
        <v>385</v>
      </c>
      <c r="L223" s="195"/>
      <c r="M223" s="758">
        <f t="shared" si="77"/>
        <v>45687</v>
      </c>
    </row>
    <row r="224" spans="1:13" s="146" customFormat="1" ht="20.100000000000001" hidden="1" customHeight="1" x14ac:dyDescent="0.2">
      <c r="A224" s="1029"/>
      <c r="B224" s="978" t="s">
        <v>1887</v>
      </c>
      <c r="C224" s="964" t="s">
        <v>1983</v>
      </c>
      <c r="D224" s="880" t="s">
        <v>385</v>
      </c>
      <c r="E224" s="823">
        <v>45700</v>
      </c>
      <c r="F224" s="823">
        <f>E224+5</f>
        <v>45705</v>
      </c>
      <c r="G224" s="823">
        <f>+F224+1</f>
        <v>45706</v>
      </c>
      <c r="H224" s="823">
        <f>G224+2</f>
        <v>45708</v>
      </c>
      <c r="I224" s="823">
        <f t="shared" ref="I224:K224" si="78">H224+1</f>
        <v>45709</v>
      </c>
      <c r="J224" s="823">
        <f t="shared" si="78"/>
        <v>45710</v>
      </c>
      <c r="K224" s="823">
        <f t="shared" si="78"/>
        <v>45711</v>
      </c>
      <c r="L224" s="195"/>
      <c r="M224" s="758">
        <f>M223+7</f>
        <v>45694</v>
      </c>
    </row>
    <row r="225" spans="1:14" s="146" customFormat="1" ht="20.100000000000001" hidden="1" customHeight="1" x14ac:dyDescent="0.2">
      <c r="A225" s="1029"/>
      <c r="B225" s="978" t="s">
        <v>1835</v>
      </c>
      <c r="C225" s="964" t="s">
        <v>1984</v>
      </c>
      <c r="D225" s="880" t="s">
        <v>385</v>
      </c>
      <c r="E225" s="880" t="s">
        <v>385</v>
      </c>
      <c r="F225" s="880" t="s">
        <v>385</v>
      </c>
      <c r="G225" s="880" t="s">
        <v>385</v>
      </c>
      <c r="H225" s="823">
        <v>45715</v>
      </c>
      <c r="I225" s="823">
        <f>H225+1</f>
        <v>45716</v>
      </c>
      <c r="J225" s="823">
        <f>I225+1</f>
        <v>45717</v>
      </c>
      <c r="K225" s="823">
        <f>J225+1</f>
        <v>45718</v>
      </c>
      <c r="L225" s="195"/>
      <c r="M225" s="758">
        <f>M224+7</f>
        <v>45701</v>
      </c>
    </row>
    <row r="226" spans="1:14" s="146" customFormat="1" ht="20.100000000000001" hidden="1" customHeight="1" x14ac:dyDescent="0.2">
      <c r="A226" s="1029"/>
      <c r="B226" s="978" t="s">
        <v>1908</v>
      </c>
      <c r="C226" s="964" t="s">
        <v>1985</v>
      </c>
      <c r="D226" s="961">
        <v>45716</v>
      </c>
      <c r="E226" s="823">
        <f t="shared" ref="E226:F226" si="79">D226+6</f>
        <v>45722</v>
      </c>
      <c r="F226" s="823">
        <f t="shared" si="79"/>
        <v>45728</v>
      </c>
      <c r="G226" s="823">
        <f t="shared" ref="G226:G227" si="80">F226+1</f>
        <v>45729</v>
      </c>
      <c r="H226" s="823">
        <f t="shared" ref="H226:H235" si="81">G226+6</f>
        <v>45735</v>
      </c>
      <c r="I226" s="823">
        <f t="shared" ref="I226:I235" si="82">H226+1</f>
        <v>45736</v>
      </c>
      <c r="J226" s="823">
        <f t="shared" ref="J226:J235" si="83">I226+2</f>
        <v>45738</v>
      </c>
      <c r="K226" s="823">
        <f t="shared" ref="K226:K235" si="84">J226+1</f>
        <v>45739</v>
      </c>
      <c r="L226" s="195"/>
      <c r="M226" s="758">
        <f>M225+7</f>
        <v>45708</v>
      </c>
    </row>
    <row r="227" spans="1:14" s="146" customFormat="1" ht="20.100000000000001" hidden="1" customHeight="1" x14ac:dyDescent="0.2">
      <c r="A227" s="1029"/>
      <c r="B227" s="978" t="s">
        <v>1421</v>
      </c>
      <c r="C227" s="964" t="s">
        <v>1986</v>
      </c>
      <c r="D227" s="961">
        <v>45721</v>
      </c>
      <c r="E227" s="972" t="s">
        <v>385</v>
      </c>
      <c r="F227" s="823">
        <v>45728</v>
      </c>
      <c r="G227" s="823">
        <f t="shared" si="80"/>
        <v>45729</v>
      </c>
      <c r="H227" s="823">
        <f t="shared" si="81"/>
        <v>45735</v>
      </c>
      <c r="I227" s="823">
        <f t="shared" si="82"/>
        <v>45736</v>
      </c>
      <c r="J227" s="823">
        <f t="shared" si="83"/>
        <v>45738</v>
      </c>
      <c r="K227" s="823">
        <f t="shared" si="84"/>
        <v>45739</v>
      </c>
      <c r="L227" s="195"/>
      <c r="M227" s="758">
        <f t="shared" ref="M227" si="85">M226+7</f>
        <v>45715</v>
      </c>
    </row>
    <row r="228" spans="1:14" s="146" customFormat="1" ht="20.100000000000001" hidden="1" customHeight="1" x14ac:dyDescent="0.2">
      <c r="A228" s="1029" t="s">
        <v>1808</v>
      </c>
      <c r="B228" s="978" t="s">
        <v>1682</v>
      </c>
      <c r="C228" s="964" t="s">
        <v>1987</v>
      </c>
      <c r="D228" s="961">
        <v>45725</v>
      </c>
      <c r="E228" s="880" t="s">
        <v>385</v>
      </c>
      <c r="F228" s="880" t="s">
        <v>385</v>
      </c>
      <c r="G228" s="823">
        <v>45736</v>
      </c>
      <c r="H228" s="823">
        <f t="shared" si="81"/>
        <v>45742</v>
      </c>
      <c r="I228" s="823">
        <f t="shared" si="82"/>
        <v>45743</v>
      </c>
      <c r="J228" s="823">
        <f t="shared" si="83"/>
        <v>45745</v>
      </c>
      <c r="K228" s="823">
        <f t="shared" si="84"/>
        <v>45746</v>
      </c>
      <c r="L228" s="195"/>
      <c r="M228" s="758">
        <v>45724</v>
      </c>
    </row>
    <row r="229" spans="1:14" s="146" customFormat="1" ht="20.100000000000001" hidden="1" customHeight="1" x14ac:dyDescent="0.2">
      <c r="A229" s="1029"/>
      <c r="B229" s="978" t="s">
        <v>1887</v>
      </c>
      <c r="C229" s="964" t="s">
        <v>1988</v>
      </c>
      <c r="D229" s="961">
        <v>45735</v>
      </c>
      <c r="E229" s="972" t="s">
        <v>385</v>
      </c>
      <c r="F229" s="972" t="s">
        <v>385</v>
      </c>
      <c r="G229" s="823">
        <v>45747</v>
      </c>
      <c r="H229" s="823">
        <f t="shared" si="81"/>
        <v>45753</v>
      </c>
      <c r="I229" s="823">
        <f t="shared" si="82"/>
        <v>45754</v>
      </c>
      <c r="J229" s="823">
        <f t="shared" si="83"/>
        <v>45756</v>
      </c>
      <c r="K229" s="823">
        <f t="shared" si="84"/>
        <v>45757</v>
      </c>
      <c r="L229" s="195"/>
      <c r="M229" s="758">
        <f>M228+7</f>
        <v>45731</v>
      </c>
    </row>
    <row r="230" spans="1:14" s="146" customFormat="1" ht="20.100000000000001" hidden="1" customHeight="1" x14ac:dyDescent="0.2">
      <c r="A230" s="1029"/>
      <c r="B230" s="978" t="s">
        <v>1835</v>
      </c>
      <c r="C230" s="964" t="s">
        <v>1989</v>
      </c>
      <c r="D230" s="961">
        <v>45742</v>
      </c>
      <c r="E230" s="972" t="s">
        <v>385</v>
      </c>
      <c r="F230" s="972" t="s">
        <v>385</v>
      </c>
      <c r="G230" s="823">
        <v>45752</v>
      </c>
      <c r="H230" s="823">
        <f t="shared" si="81"/>
        <v>45758</v>
      </c>
      <c r="I230" s="823">
        <f t="shared" si="82"/>
        <v>45759</v>
      </c>
      <c r="J230" s="823">
        <f t="shared" si="83"/>
        <v>45761</v>
      </c>
      <c r="K230" s="823">
        <f t="shared" si="84"/>
        <v>45762</v>
      </c>
      <c r="L230" s="195"/>
      <c r="M230" s="758">
        <f>M229+7</f>
        <v>45738</v>
      </c>
    </row>
    <row r="231" spans="1:14" s="146" customFormat="1" ht="20.100000000000001" hidden="1" customHeight="1" x14ac:dyDescent="0.2">
      <c r="A231" s="1029"/>
      <c r="B231" s="978" t="s">
        <v>1924</v>
      </c>
      <c r="C231" s="1109" t="s">
        <v>1990</v>
      </c>
      <c r="D231" s="961">
        <v>45756</v>
      </c>
      <c r="E231" s="972" t="s">
        <v>385</v>
      </c>
      <c r="F231" s="972" t="s">
        <v>385</v>
      </c>
      <c r="G231" s="823">
        <v>45757</v>
      </c>
      <c r="H231" s="823">
        <f t="shared" si="81"/>
        <v>45763</v>
      </c>
      <c r="I231" s="823">
        <f t="shared" si="82"/>
        <v>45764</v>
      </c>
      <c r="J231" s="823">
        <f t="shared" si="83"/>
        <v>45766</v>
      </c>
      <c r="K231" s="823">
        <f t="shared" si="84"/>
        <v>45767</v>
      </c>
      <c r="L231" s="195"/>
      <c r="M231" s="758">
        <f>M230+7</f>
        <v>45745</v>
      </c>
    </row>
    <row r="232" spans="1:14" s="146" customFormat="1" ht="20.100000000000001" hidden="1" customHeight="1" x14ac:dyDescent="0.2">
      <c r="A232" s="1029"/>
      <c r="B232" s="1108" t="s">
        <v>409</v>
      </c>
      <c r="C232" s="964" t="s">
        <v>1991</v>
      </c>
      <c r="D232" s="961">
        <v>45751</v>
      </c>
      <c r="E232" s="1110"/>
      <c r="F232" s="1110"/>
      <c r="G232" s="838"/>
      <c r="H232" s="838"/>
      <c r="I232" s="838"/>
      <c r="J232" s="838"/>
      <c r="K232" s="838"/>
      <c r="L232" s="195"/>
      <c r="M232" s="758">
        <f>M231+7</f>
        <v>45752</v>
      </c>
    </row>
    <row r="233" spans="1:14" s="146" customFormat="1" ht="20.100000000000001" hidden="1" customHeight="1" x14ac:dyDescent="0.2">
      <c r="A233" s="1029"/>
      <c r="B233" s="978" t="s">
        <v>1421</v>
      </c>
      <c r="C233" s="964" t="s">
        <v>1992</v>
      </c>
      <c r="D233" s="961">
        <v>45760</v>
      </c>
      <c r="E233" s="972" t="s">
        <v>385</v>
      </c>
      <c r="F233" s="972" t="s">
        <v>385</v>
      </c>
      <c r="G233" s="823">
        <v>45771</v>
      </c>
      <c r="H233" s="823">
        <f t="shared" si="81"/>
        <v>45777</v>
      </c>
      <c r="I233" s="823">
        <f t="shared" si="82"/>
        <v>45778</v>
      </c>
      <c r="J233" s="823">
        <f t="shared" si="83"/>
        <v>45780</v>
      </c>
      <c r="K233" s="823">
        <f t="shared" si="84"/>
        <v>45781</v>
      </c>
      <c r="L233" s="195"/>
      <c r="M233" s="758">
        <f t="shared" ref="M233:M234" si="86">M232+7</f>
        <v>45759</v>
      </c>
    </row>
    <row r="234" spans="1:14" s="146" customFormat="1" ht="20.100000000000001" hidden="1" customHeight="1" x14ac:dyDescent="0.2">
      <c r="A234" s="1029"/>
      <c r="B234" s="978" t="s">
        <v>1682</v>
      </c>
      <c r="C234" s="964" t="s">
        <v>1993</v>
      </c>
      <c r="D234" s="961">
        <v>45765</v>
      </c>
      <c r="E234" s="972" t="s">
        <v>385</v>
      </c>
      <c r="F234" s="972" t="s">
        <v>385</v>
      </c>
      <c r="G234" s="823">
        <v>45778</v>
      </c>
      <c r="H234" s="823">
        <f t="shared" si="81"/>
        <v>45784</v>
      </c>
      <c r="I234" s="823">
        <f t="shared" si="82"/>
        <v>45785</v>
      </c>
      <c r="J234" s="823">
        <f t="shared" si="83"/>
        <v>45787</v>
      </c>
      <c r="K234" s="823">
        <f t="shared" si="84"/>
        <v>45788</v>
      </c>
      <c r="L234" s="195"/>
      <c r="M234" s="758">
        <f t="shared" si="86"/>
        <v>45766</v>
      </c>
    </row>
    <row r="235" spans="1:14" s="146" customFormat="1" ht="20.100000000000001" hidden="1" customHeight="1" x14ac:dyDescent="0.2">
      <c r="A235" s="1029"/>
      <c r="B235" s="978" t="s">
        <v>1887</v>
      </c>
      <c r="C235" s="964" t="s">
        <v>1994</v>
      </c>
      <c r="D235" s="961">
        <v>45772</v>
      </c>
      <c r="E235" s="972" t="s">
        <v>385</v>
      </c>
      <c r="F235" s="972" t="s">
        <v>385</v>
      </c>
      <c r="G235" s="823">
        <v>45785</v>
      </c>
      <c r="H235" s="823">
        <f t="shared" si="81"/>
        <v>45791</v>
      </c>
      <c r="I235" s="823">
        <f t="shared" si="82"/>
        <v>45792</v>
      </c>
      <c r="J235" s="823">
        <f t="shared" si="83"/>
        <v>45794</v>
      </c>
      <c r="K235" s="823">
        <f t="shared" si="84"/>
        <v>45795</v>
      </c>
      <c r="L235" s="195"/>
      <c r="M235" s="758">
        <f>M234+7</f>
        <v>45773</v>
      </c>
    </row>
    <row r="236" spans="1:14" s="146" customFormat="1" ht="18" hidden="1" customHeight="1" x14ac:dyDescent="0.2">
      <c r="A236" s="1029"/>
      <c r="B236" s="147" t="s">
        <v>516</v>
      </c>
      <c r="C236" s="801"/>
      <c r="D236" s="801"/>
      <c r="E236" s="801"/>
      <c r="F236" s="801"/>
      <c r="G236" s="801"/>
      <c r="H236" s="801"/>
      <c r="I236" s="423"/>
      <c r="J236" s="801"/>
      <c r="K236" s="801"/>
      <c r="L236" s="820"/>
      <c r="M236" s="768"/>
      <c r="N236" s="193"/>
    </row>
    <row r="237" spans="1:14" s="146" customFormat="1" ht="18" hidden="1" customHeight="1" x14ac:dyDescent="0.2">
      <c r="A237" s="1029"/>
      <c r="B237" s="147"/>
      <c r="C237" s="801"/>
      <c r="D237" s="801"/>
      <c r="E237" s="801"/>
      <c r="F237" s="801"/>
      <c r="G237" s="801"/>
      <c r="H237" s="801"/>
      <c r="I237" s="423"/>
      <c r="J237" s="801"/>
      <c r="K237" s="801"/>
      <c r="L237" s="820"/>
      <c r="M237" s="768"/>
      <c r="N237" s="193"/>
    </row>
    <row r="238" spans="1:14" s="146" customFormat="1" ht="18" customHeight="1" x14ac:dyDescent="0.2">
      <c r="A238" s="1029"/>
      <c r="B238" s="957"/>
      <c r="C238" s="9"/>
      <c r="D238" s="9"/>
      <c r="E238" s="9"/>
      <c r="F238" s="9"/>
      <c r="G238" s="9"/>
      <c r="H238" s="9"/>
      <c r="I238" s="635"/>
      <c r="J238" s="9"/>
      <c r="K238" s="9"/>
      <c r="L238" s="634"/>
      <c r="M238" s="435"/>
      <c r="N238" s="159"/>
    </row>
    <row r="239" spans="1:14" s="146" customFormat="1" ht="30" customHeight="1" x14ac:dyDescent="0.2">
      <c r="A239" s="1029"/>
      <c r="B239" s="1166" t="s">
        <v>122</v>
      </c>
      <c r="C239" s="1166"/>
      <c r="D239" s="1136" t="s">
        <v>349</v>
      </c>
      <c r="E239" s="958" t="s">
        <v>287</v>
      </c>
      <c r="F239" s="958" t="s">
        <v>208</v>
      </c>
      <c r="G239" s="958" t="s">
        <v>200</v>
      </c>
      <c r="H239" s="958" t="s">
        <v>296</v>
      </c>
      <c r="I239" s="958" t="s">
        <v>299</v>
      </c>
      <c r="J239" s="958" t="s">
        <v>337</v>
      </c>
      <c r="K239" s="195"/>
      <c r="L239" s="883"/>
    </row>
    <row r="240" spans="1:14" s="146" customFormat="1" ht="18" hidden="1" customHeight="1" x14ac:dyDescent="0.2">
      <c r="A240" s="1029"/>
      <c r="B240" s="1166"/>
      <c r="C240" s="1166"/>
      <c r="D240" s="1167"/>
      <c r="E240" s="960" t="s">
        <v>202</v>
      </c>
      <c r="F240" s="959" t="s">
        <v>175</v>
      </c>
      <c r="G240" s="959" t="s">
        <v>437</v>
      </c>
      <c r="H240" s="959" t="s">
        <v>176</v>
      </c>
      <c r="I240" s="959" t="s">
        <v>177</v>
      </c>
      <c r="J240" s="959" t="s">
        <v>177</v>
      </c>
      <c r="K240" s="195"/>
      <c r="L240" s="1050" t="s">
        <v>353</v>
      </c>
    </row>
    <row r="241" spans="1:12" s="146" customFormat="1" ht="24.6" hidden="1" customHeight="1" x14ac:dyDescent="0.2">
      <c r="A241" s="1029"/>
      <c r="B241" s="1166"/>
      <c r="C241" s="1166"/>
      <c r="D241" s="1167"/>
      <c r="E241" s="824">
        <f>D241+12</f>
        <v>12</v>
      </c>
      <c r="F241" s="825">
        <f>D241+14</f>
        <v>14</v>
      </c>
      <c r="G241" s="825" t="e">
        <f>#REF!+14</f>
        <v>#REF!</v>
      </c>
      <c r="H241" s="825" t="e">
        <f>#REF!+14</f>
        <v>#REF!</v>
      </c>
      <c r="I241" s="820"/>
      <c r="J241" s="820"/>
      <c r="K241" s="195"/>
      <c r="L241" s="843">
        <v>45099</v>
      </c>
    </row>
    <row r="242" spans="1:12" s="146" customFormat="1" ht="18" hidden="1" customHeight="1" x14ac:dyDescent="0.2">
      <c r="A242" s="1029"/>
      <c r="B242" s="1166"/>
      <c r="C242" s="1166"/>
      <c r="D242" s="1167"/>
      <c r="E242" s="824">
        <v>45119</v>
      </c>
      <c r="F242" s="823">
        <v>45127</v>
      </c>
      <c r="G242" s="823">
        <v>45128</v>
      </c>
      <c r="H242" s="823">
        <v>45128</v>
      </c>
      <c r="I242" s="820"/>
      <c r="J242" s="820"/>
      <c r="K242" s="195"/>
      <c r="L242" s="843" t="e">
        <v>#VALUE!</v>
      </c>
    </row>
    <row r="243" spans="1:12" s="146" customFormat="1" ht="18" hidden="1" customHeight="1" x14ac:dyDescent="0.2">
      <c r="A243" s="1029" t="s">
        <v>1950</v>
      </c>
      <c r="B243" s="1166"/>
      <c r="C243" s="1166"/>
      <c r="D243" s="1167"/>
      <c r="E243" s="826">
        <f>D243+12</f>
        <v>12</v>
      </c>
      <c r="F243" s="825">
        <f>D243+14</f>
        <v>14</v>
      </c>
      <c r="G243" s="825" t="e">
        <f>#REF!+14</f>
        <v>#REF!</v>
      </c>
      <c r="H243" s="825" t="e">
        <f>#REF!+14</f>
        <v>#REF!</v>
      </c>
      <c r="I243" s="820"/>
      <c r="J243" s="820"/>
      <c r="K243" s="195"/>
      <c r="L243" s="843"/>
    </row>
    <row r="244" spans="1:12" s="146" customFormat="1" ht="18" hidden="1" customHeight="1" x14ac:dyDescent="0.2">
      <c r="A244" s="1029"/>
      <c r="B244" s="1166"/>
      <c r="C244" s="1166"/>
      <c r="D244" s="1167"/>
      <c r="E244" s="824">
        <f>D244+12</f>
        <v>12</v>
      </c>
      <c r="F244" s="823">
        <f>D244+14</f>
        <v>14</v>
      </c>
      <c r="G244" s="823" t="e">
        <f>#REF!+14</f>
        <v>#REF!</v>
      </c>
      <c r="H244" s="823" t="e">
        <f>#REF!+14</f>
        <v>#REF!</v>
      </c>
      <c r="I244" s="820"/>
      <c r="J244" s="820"/>
      <c r="K244" s="195"/>
      <c r="L244" s="843"/>
    </row>
    <row r="245" spans="1:12" s="146" customFormat="1" ht="18" hidden="1" customHeight="1" x14ac:dyDescent="0.2">
      <c r="A245" s="1029" t="s">
        <v>1951</v>
      </c>
      <c r="B245" s="1166"/>
      <c r="C245" s="1166"/>
      <c r="D245" s="1167"/>
      <c r="E245" s="824">
        <f>D245+12</f>
        <v>12</v>
      </c>
      <c r="F245" s="823">
        <f>D245+14</f>
        <v>14</v>
      </c>
      <c r="G245" s="823" t="e">
        <f>#REF!+14</f>
        <v>#REF!</v>
      </c>
      <c r="H245" s="823" t="e">
        <f>#REF!+14</f>
        <v>#REF!</v>
      </c>
      <c r="I245" s="820"/>
      <c r="J245" s="820"/>
      <c r="K245" s="195"/>
      <c r="L245" s="843">
        <v>45127</v>
      </c>
    </row>
    <row r="246" spans="1:12" s="146" customFormat="1" ht="17.45" hidden="1" customHeight="1" x14ac:dyDescent="0.2">
      <c r="A246" s="1029" t="s">
        <v>1368</v>
      </c>
      <c r="B246" s="1166"/>
      <c r="C246" s="1166"/>
      <c r="D246" s="1167"/>
      <c r="E246" s="826">
        <f>D246+12</f>
        <v>12</v>
      </c>
      <c r="F246" s="825">
        <f>D246+14</f>
        <v>14</v>
      </c>
      <c r="G246" s="825" t="e">
        <f>#REF!+14</f>
        <v>#REF!</v>
      </c>
      <c r="H246" s="825" t="e">
        <f>#REF!+14</f>
        <v>#REF!</v>
      </c>
      <c r="I246" s="820"/>
      <c r="J246" s="820"/>
      <c r="K246" s="195"/>
      <c r="L246" s="843">
        <f>L245+7</f>
        <v>45134</v>
      </c>
    </row>
    <row r="247" spans="1:12" s="146" customFormat="1" ht="25.9" hidden="1" customHeight="1" x14ac:dyDescent="0.2">
      <c r="A247" s="1029" t="s">
        <v>1952</v>
      </c>
      <c r="B247" s="1166"/>
      <c r="C247" s="1166"/>
      <c r="D247" s="1167"/>
      <c r="E247" s="826">
        <f>D247+12</f>
        <v>12</v>
      </c>
      <c r="F247" s="825">
        <f>D247+14</f>
        <v>14</v>
      </c>
      <c r="G247" s="825" t="e">
        <f>#REF!+14</f>
        <v>#REF!</v>
      </c>
      <c r="H247" s="825" t="e">
        <f>#REF!+14</f>
        <v>#REF!</v>
      </c>
      <c r="I247" s="820"/>
      <c r="J247" s="820"/>
      <c r="K247" s="195"/>
      <c r="L247" s="843">
        <f t="shared" ref="L247:L250" si="87">L246+7</f>
        <v>45141</v>
      </c>
    </row>
    <row r="248" spans="1:12" s="146" customFormat="1" ht="17.45" hidden="1" customHeight="1" x14ac:dyDescent="0.2">
      <c r="A248" s="1029"/>
      <c r="B248" s="1166"/>
      <c r="C248" s="1166"/>
      <c r="D248" s="1167"/>
      <c r="E248" s="827">
        <v>45157</v>
      </c>
      <c r="F248" s="822">
        <v>45155</v>
      </c>
      <c r="G248" s="822">
        <v>45156</v>
      </c>
      <c r="H248" s="822">
        <v>45156</v>
      </c>
      <c r="I248" s="820"/>
      <c r="J248" s="820"/>
      <c r="K248" s="195"/>
      <c r="L248" s="843">
        <f t="shared" si="87"/>
        <v>45148</v>
      </c>
    </row>
    <row r="249" spans="1:12" s="146" customFormat="1" ht="27" hidden="1" customHeight="1" x14ac:dyDescent="0.2">
      <c r="A249" s="1029" t="s">
        <v>1953</v>
      </c>
      <c r="B249" s="1166"/>
      <c r="C249" s="1166"/>
      <c r="D249" s="1167"/>
      <c r="E249" s="826">
        <f t="shared" ref="E249:E258" si="88">D249+12</f>
        <v>12</v>
      </c>
      <c r="F249" s="825">
        <f t="shared" ref="F249:F258" si="89">D249+14</f>
        <v>14</v>
      </c>
      <c r="G249" s="823" t="e">
        <f>#REF!+14</f>
        <v>#REF!</v>
      </c>
      <c r="H249" s="823" t="e">
        <f>#REF!+14</f>
        <v>#REF!</v>
      </c>
      <c r="I249" s="820"/>
      <c r="J249" s="820"/>
      <c r="K249" s="195"/>
      <c r="L249" s="843">
        <f t="shared" si="87"/>
        <v>45155</v>
      </c>
    </row>
    <row r="250" spans="1:12" s="146" customFormat="1" ht="17.45" hidden="1" customHeight="1" x14ac:dyDescent="0.2">
      <c r="A250" s="1029"/>
      <c r="B250" s="1166"/>
      <c r="C250" s="1166"/>
      <c r="D250" s="1167"/>
      <c r="E250" s="824">
        <f t="shared" si="88"/>
        <v>12</v>
      </c>
      <c r="F250" s="823">
        <f t="shared" si="89"/>
        <v>14</v>
      </c>
      <c r="G250" s="823" t="e">
        <f>#REF!+14</f>
        <v>#REF!</v>
      </c>
      <c r="H250" s="823" t="e">
        <f>#REF!+14</f>
        <v>#REF!</v>
      </c>
      <c r="I250" s="820"/>
      <c r="J250" s="820"/>
      <c r="K250" s="195"/>
      <c r="L250" s="843">
        <f t="shared" si="87"/>
        <v>45162</v>
      </c>
    </row>
    <row r="251" spans="1:12" s="146" customFormat="1" ht="21.6" hidden="1" customHeight="1" x14ac:dyDescent="0.2">
      <c r="A251" s="1029" t="s">
        <v>1810</v>
      </c>
      <c r="B251" s="1166"/>
      <c r="C251" s="1166"/>
      <c r="D251" s="1167"/>
      <c r="E251" s="824">
        <f t="shared" si="88"/>
        <v>12</v>
      </c>
      <c r="F251" s="823">
        <f t="shared" si="89"/>
        <v>14</v>
      </c>
      <c r="G251" s="823" t="e">
        <f>#REF!+14</f>
        <v>#REF!</v>
      </c>
      <c r="H251" s="823" t="e">
        <f>#REF!+14</f>
        <v>#REF!</v>
      </c>
      <c r="I251" s="820"/>
      <c r="J251" s="820"/>
      <c r="K251" s="195"/>
      <c r="L251" s="843">
        <v>45162</v>
      </c>
    </row>
    <row r="252" spans="1:12" s="146" customFormat="1" ht="21.6" hidden="1" customHeight="1" x14ac:dyDescent="0.2">
      <c r="A252" s="1029" t="s">
        <v>1954</v>
      </c>
      <c r="B252" s="1166"/>
      <c r="C252" s="1166"/>
      <c r="D252" s="1167"/>
      <c r="E252" s="826">
        <f t="shared" si="88"/>
        <v>12</v>
      </c>
      <c r="F252" s="823">
        <f t="shared" si="89"/>
        <v>14</v>
      </c>
      <c r="G252" s="823" t="e">
        <f>#REF!+14</f>
        <v>#REF!</v>
      </c>
      <c r="H252" s="823" t="e">
        <f>#REF!+14</f>
        <v>#REF!</v>
      </c>
      <c r="I252" s="820"/>
      <c r="J252" s="820"/>
      <c r="K252" s="195"/>
      <c r="L252" s="843">
        <v>45169</v>
      </c>
    </row>
    <row r="253" spans="1:12" s="146" customFormat="1" ht="21.6" hidden="1" customHeight="1" x14ac:dyDescent="0.2">
      <c r="A253" s="1029" t="s">
        <v>1955</v>
      </c>
      <c r="B253" s="1166"/>
      <c r="C253" s="1166"/>
      <c r="D253" s="1167"/>
      <c r="E253" s="826">
        <f t="shared" si="88"/>
        <v>12</v>
      </c>
      <c r="F253" s="825">
        <f t="shared" si="89"/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>
        <v>45176</v>
      </c>
    </row>
    <row r="254" spans="1:12" s="146" customFormat="1" ht="21.6" hidden="1" customHeight="1" x14ac:dyDescent="0.2">
      <c r="A254" s="1029"/>
      <c r="B254" s="1166"/>
      <c r="C254" s="1166"/>
      <c r="D254" s="1167"/>
      <c r="E254" s="824">
        <f t="shared" si="88"/>
        <v>12</v>
      </c>
      <c r="F254" s="823">
        <f t="shared" si="89"/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>
        <v>45183</v>
      </c>
    </row>
    <row r="255" spans="1:12" s="146" customFormat="1" ht="21.6" hidden="1" customHeight="1" x14ac:dyDescent="0.2">
      <c r="A255" s="1029"/>
      <c r="B255" s="1166"/>
      <c r="C255" s="1166"/>
      <c r="D255" s="1167"/>
      <c r="E255" s="826">
        <f t="shared" si="88"/>
        <v>12</v>
      </c>
      <c r="F255" s="825">
        <f t="shared" si="89"/>
        <v>14</v>
      </c>
      <c r="G255" s="825" t="e">
        <f>#REF!+14</f>
        <v>#REF!</v>
      </c>
      <c r="H255" s="825" t="e">
        <f>#REF!+14</f>
        <v>#REF!</v>
      </c>
      <c r="I255" s="820"/>
      <c r="J255" s="820"/>
      <c r="K255" s="195"/>
      <c r="L255" s="843">
        <v>45190</v>
      </c>
    </row>
    <row r="256" spans="1:12" s="146" customFormat="1" ht="21.6" hidden="1" customHeight="1" x14ac:dyDescent="0.2">
      <c r="A256" s="1029"/>
      <c r="B256" s="1166"/>
      <c r="C256" s="1166"/>
      <c r="D256" s="1167"/>
      <c r="E256" s="826">
        <f t="shared" si="88"/>
        <v>12</v>
      </c>
      <c r="F256" s="825">
        <f t="shared" si="89"/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v>45197</v>
      </c>
    </row>
    <row r="257" spans="1:12" s="146" customFormat="1" ht="21.6" hidden="1" customHeight="1" x14ac:dyDescent="0.2">
      <c r="A257" s="1029"/>
      <c r="B257" s="1166"/>
      <c r="C257" s="1166"/>
      <c r="D257" s="1167"/>
      <c r="E257" s="829">
        <f t="shared" si="88"/>
        <v>12</v>
      </c>
      <c r="F257" s="828">
        <f t="shared" si="89"/>
        <v>14</v>
      </c>
      <c r="G257" s="823" t="e">
        <f>#REF!+14</f>
        <v>#REF!</v>
      </c>
      <c r="H257" s="823" t="e">
        <f>#REF!+14</f>
        <v>#REF!</v>
      </c>
      <c r="I257" s="820"/>
      <c r="J257" s="820"/>
      <c r="K257" s="195"/>
      <c r="L257" s="843">
        <f>L256+7</f>
        <v>45204</v>
      </c>
    </row>
    <row r="258" spans="1:12" s="146" customFormat="1" ht="21.6" hidden="1" customHeight="1" x14ac:dyDescent="0.2">
      <c r="A258" s="1029"/>
      <c r="B258" s="1166"/>
      <c r="C258" s="1166"/>
      <c r="D258" s="1167"/>
      <c r="E258" s="824">
        <f t="shared" si="88"/>
        <v>12</v>
      </c>
      <c r="F258" s="823">
        <f t="shared" si="89"/>
        <v>14</v>
      </c>
      <c r="G258" s="823" t="e">
        <f>#REF!+14</f>
        <v>#REF!</v>
      </c>
      <c r="H258" s="823" t="e">
        <f>#REF!+14</f>
        <v>#REF!</v>
      </c>
      <c r="I258" s="820"/>
      <c r="J258" s="820"/>
      <c r="K258" s="195"/>
      <c r="L258" s="843">
        <f t="shared" ref="L258:L303" si="90">L257+7</f>
        <v>45211</v>
      </c>
    </row>
    <row r="259" spans="1:12" s="146" customFormat="1" ht="21.6" hidden="1" customHeight="1" x14ac:dyDescent="0.2">
      <c r="A259" s="1029"/>
      <c r="B259" s="1166"/>
      <c r="C259" s="1166"/>
      <c r="D259" s="1167"/>
      <c r="E259" s="826"/>
      <c r="F259" s="825"/>
      <c r="G259" s="825" t="e">
        <f>#REF!+14</f>
        <v>#REF!</v>
      </c>
      <c r="H259" s="825" t="e">
        <f>#REF!+14</f>
        <v>#REF!</v>
      </c>
      <c r="I259" s="820"/>
      <c r="J259" s="820"/>
      <c r="K259" s="195"/>
      <c r="L259" s="817">
        <f>L258+7</f>
        <v>45218</v>
      </c>
    </row>
    <row r="260" spans="1:12" s="146" customFormat="1" ht="21" hidden="1" customHeight="1" x14ac:dyDescent="0.2">
      <c r="A260" s="1029"/>
      <c r="B260" s="1166"/>
      <c r="C260" s="1166"/>
      <c r="D260" s="1167"/>
      <c r="E260" s="826">
        <f>D260+12</f>
        <v>12</v>
      </c>
      <c r="F260" s="823">
        <f>D260+14</f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v>45226</v>
      </c>
    </row>
    <row r="261" spans="1:12" s="146" customFormat="1" ht="21.6" hidden="1" customHeight="1" x14ac:dyDescent="0.2">
      <c r="A261" s="1029"/>
      <c r="B261" s="1166"/>
      <c r="C261" s="1166"/>
      <c r="D261" s="1167"/>
      <c r="E261" s="826">
        <f>D261+12</f>
        <v>12</v>
      </c>
      <c r="F261" s="823">
        <f>D261+14</f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45225</v>
      </c>
    </row>
    <row r="262" spans="1:12" s="146" customFormat="1" ht="21" hidden="1" customHeight="1" x14ac:dyDescent="0.2">
      <c r="A262" s="1029"/>
      <c r="B262" s="1166"/>
      <c r="C262" s="1166"/>
      <c r="D262" s="1167"/>
      <c r="E262" s="826">
        <f>D262+12</f>
        <v>12</v>
      </c>
      <c r="F262" s="825">
        <f>D262+14</f>
        <v>14</v>
      </c>
      <c r="G262" s="825" t="e">
        <f>#REF!+14</f>
        <v>#REF!</v>
      </c>
      <c r="H262" s="825" t="e">
        <f>#REF!+14</f>
        <v>#REF!</v>
      </c>
      <c r="I262" s="820"/>
      <c r="J262" s="820"/>
      <c r="K262" s="195"/>
      <c r="L262" s="843">
        <v>45232</v>
      </c>
    </row>
    <row r="263" spans="1:12" s="146" customFormat="1" ht="20.25" hidden="1" customHeight="1" x14ac:dyDescent="0.2">
      <c r="A263" s="1029" t="s">
        <v>1956</v>
      </c>
      <c r="B263" s="1166"/>
      <c r="C263" s="1166"/>
      <c r="D263" s="1167"/>
      <c r="E263" s="831">
        <v>45246</v>
      </c>
      <c r="F263" s="832">
        <v>45248</v>
      </c>
      <c r="G263" s="832">
        <v>45249</v>
      </c>
      <c r="H263" s="832">
        <v>45249</v>
      </c>
      <c r="I263" s="820"/>
      <c r="J263" s="820"/>
      <c r="K263" s="195"/>
      <c r="L263" s="843">
        <f>L261+7</f>
        <v>45232</v>
      </c>
    </row>
    <row r="264" spans="1:12" s="146" customFormat="1" ht="21.6" hidden="1" customHeight="1" x14ac:dyDescent="0.2">
      <c r="A264" s="1029" t="s">
        <v>1858</v>
      </c>
      <c r="B264" s="1166"/>
      <c r="C264" s="1166"/>
      <c r="D264" s="1167"/>
      <c r="E264" s="826">
        <f t="shared" ref="E264:E274" si="91">D264+12</f>
        <v>12</v>
      </c>
      <c r="F264" s="823">
        <f t="shared" ref="F264:F274" si="92">D264+14</f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f t="shared" si="90"/>
        <v>45239</v>
      </c>
    </row>
    <row r="265" spans="1:12" s="146" customFormat="1" ht="21.6" hidden="1" customHeight="1" x14ac:dyDescent="0.2">
      <c r="A265" s="1029"/>
      <c r="B265" s="1166"/>
      <c r="C265" s="1166"/>
      <c r="D265" s="1167"/>
      <c r="E265" s="824">
        <f t="shared" si="91"/>
        <v>12</v>
      </c>
      <c r="F265" s="823">
        <f t="shared" si="92"/>
        <v>14</v>
      </c>
      <c r="G265" s="823" t="e">
        <f>#REF!+14</f>
        <v>#REF!</v>
      </c>
      <c r="H265" s="823" t="e">
        <f>#REF!+14</f>
        <v>#REF!</v>
      </c>
      <c r="I265" s="820"/>
      <c r="J265" s="820"/>
      <c r="K265" s="195"/>
      <c r="L265" s="843">
        <f t="shared" si="90"/>
        <v>45246</v>
      </c>
    </row>
    <row r="266" spans="1:12" s="146" customFormat="1" ht="21.6" hidden="1" customHeight="1" x14ac:dyDescent="0.2">
      <c r="A266" s="1029"/>
      <c r="B266" s="1166"/>
      <c r="C266" s="1166"/>
      <c r="D266" s="1167"/>
      <c r="E266" s="826">
        <f t="shared" si="91"/>
        <v>12</v>
      </c>
      <c r="F266" s="823">
        <f t="shared" si="92"/>
        <v>14</v>
      </c>
      <c r="G266" s="823" t="e">
        <f>#REF!+14</f>
        <v>#REF!</v>
      </c>
      <c r="H266" s="823" t="e">
        <f>#REF!+14</f>
        <v>#REF!</v>
      </c>
      <c r="I266" s="820"/>
      <c r="J266" s="820"/>
      <c r="K266" s="195"/>
      <c r="L266" s="843">
        <f t="shared" si="90"/>
        <v>45253</v>
      </c>
    </row>
    <row r="267" spans="1:12" s="146" customFormat="1" ht="21.6" hidden="1" customHeight="1" x14ac:dyDescent="0.2">
      <c r="A267" s="1029"/>
      <c r="B267" s="1166"/>
      <c r="C267" s="1166"/>
      <c r="D267" s="1167"/>
      <c r="E267" s="824">
        <f t="shared" si="91"/>
        <v>12</v>
      </c>
      <c r="F267" s="823">
        <f t="shared" si="92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 t="shared" si="90"/>
        <v>45260</v>
      </c>
    </row>
    <row r="268" spans="1:12" s="146" customFormat="1" ht="21.6" hidden="1" customHeight="1" x14ac:dyDescent="0.2">
      <c r="A268" s="1029"/>
      <c r="B268" s="1166"/>
      <c r="C268" s="1166"/>
      <c r="D268" s="1167"/>
      <c r="E268" s="824">
        <f t="shared" si="91"/>
        <v>12</v>
      </c>
      <c r="F268" s="823">
        <f t="shared" si="92"/>
        <v>14</v>
      </c>
      <c r="G268" s="823" t="e">
        <f>#REF!+14</f>
        <v>#REF!</v>
      </c>
      <c r="H268" s="823" t="e">
        <f>#REF!+14</f>
        <v>#REF!</v>
      </c>
      <c r="I268" s="820"/>
      <c r="J268" s="820"/>
      <c r="K268" s="195"/>
      <c r="L268" s="843">
        <f t="shared" si="90"/>
        <v>45267</v>
      </c>
    </row>
    <row r="269" spans="1:12" s="146" customFormat="1" ht="21.6" hidden="1" customHeight="1" x14ac:dyDescent="0.2">
      <c r="A269" s="1029"/>
      <c r="B269" s="1166"/>
      <c r="C269" s="1166"/>
      <c r="D269" s="1167"/>
      <c r="E269" s="833">
        <f t="shared" si="91"/>
        <v>12</v>
      </c>
      <c r="F269" s="823">
        <f t="shared" si="92"/>
        <v>14</v>
      </c>
      <c r="G269" s="823" t="e">
        <f>#REF!+14</f>
        <v>#REF!</v>
      </c>
      <c r="H269" s="823" t="e">
        <f>#REF!+14</f>
        <v>#REF!</v>
      </c>
      <c r="I269" s="820"/>
      <c r="J269" s="820"/>
      <c r="K269" s="195"/>
      <c r="L269" s="843">
        <f t="shared" si="90"/>
        <v>45274</v>
      </c>
    </row>
    <row r="270" spans="1:12" s="146" customFormat="1" ht="21.6" hidden="1" customHeight="1" x14ac:dyDescent="0.2">
      <c r="A270" s="1029"/>
      <c r="B270" s="1166"/>
      <c r="C270" s="1166"/>
      <c r="D270" s="1167"/>
      <c r="E270" s="824">
        <f t="shared" si="91"/>
        <v>12</v>
      </c>
      <c r="F270" s="823">
        <f t="shared" si="92"/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f t="shared" si="90"/>
        <v>45281</v>
      </c>
    </row>
    <row r="271" spans="1:12" s="146" customFormat="1" ht="21.6" hidden="1" customHeight="1" x14ac:dyDescent="0.2">
      <c r="A271" s="1029"/>
      <c r="B271" s="1166"/>
      <c r="C271" s="1166"/>
      <c r="D271" s="1167"/>
      <c r="E271" s="835">
        <f t="shared" si="91"/>
        <v>12</v>
      </c>
      <c r="F271" s="834">
        <f t="shared" si="92"/>
        <v>14</v>
      </c>
      <c r="G271" s="834" t="e">
        <f>#REF!+14</f>
        <v>#REF!</v>
      </c>
      <c r="H271" s="834" t="e">
        <f>#REF!+14</f>
        <v>#REF!</v>
      </c>
      <c r="I271" s="820"/>
      <c r="J271" s="820"/>
      <c r="K271" s="195"/>
      <c r="L271" s="843">
        <f t="shared" si="90"/>
        <v>45288</v>
      </c>
    </row>
    <row r="272" spans="1:12" s="146" customFormat="1" ht="21.6" hidden="1" customHeight="1" x14ac:dyDescent="0.2">
      <c r="A272" s="1029"/>
      <c r="B272" s="1166"/>
      <c r="C272" s="1166"/>
      <c r="D272" s="1167"/>
      <c r="E272" s="823">
        <f t="shared" si="91"/>
        <v>12</v>
      </c>
      <c r="F272" s="823">
        <f t="shared" si="92"/>
        <v>14</v>
      </c>
      <c r="G272" s="823">
        <f>D272+15</f>
        <v>15</v>
      </c>
      <c r="H272" s="823">
        <f>D272+16</f>
        <v>16</v>
      </c>
      <c r="I272" s="823">
        <f t="shared" ref="I272:J274" si="93">E272+17</f>
        <v>29</v>
      </c>
      <c r="J272" s="823">
        <f t="shared" si="93"/>
        <v>31</v>
      </c>
      <c r="K272" s="195"/>
      <c r="L272" s="843">
        <f t="shared" si="90"/>
        <v>45295</v>
      </c>
    </row>
    <row r="273" spans="1:12" s="146" customFormat="1" ht="21.6" hidden="1" customHeight="1" x14ac:dyDescent="0.2">
      <c r="A273" s="1029"/>
      <c r="B273" s="1166"/>
      <c r="C273" s="1166"/>
      <c r="D273" s="1167"/>
      <c r="E273" s="823">
        <f t="shared" si="91"/>
        <v>12</v>
      </c>
      <c r="F273" s="823">
        <f t="shared" si="92"/>
        <v>14</v>
      </c>
      <c r="G273" s="823">
        <f>D273+15</f>
        <v>15</v>
      </c>
      <c r="H273" s="823">
        <f>D273+16</f>
        <v>16</v>
      </c>
      <c r="I273" s="823">
        <f t="shared" si="93"/>
        <v>29</v>
      </c>
      <c r="J273" s="823">
        <f t="shared" si="93"/>
        <v>31</v>
      </c>
      <c r="K273" s="195"/>
      <c r="L273" s="843">
        <f t="shared" si="90"/>
        <v>45302</v>
      </c>
    </row>
    <row r="274" spans="1:12" s="146" customFormat="1" ht="21.6" hidden="1" customHeight="1" x14ac:dyDescent="0.2">
      <c r="A274" s="1029"/>
      <c r="B274" s="1166"/>
      <c r="C274" s="1166"/>
      <c r="D274" s="1167"/>
      <c r="E274" s="823">
        <f t="shared" si="91"/>
        <v>12</v>
      </c>
      <c r="F274" s="823">
        <f t="shared" si="92"/>
        <v>14</v>
      </c>
      <c r="G274" s="823">
        <f>D274+15</f>
        <v>15</v>
      </c>
      <c r="H274" s="823">
        <f>D274+16</f>
        <v>16</v>
      </c>
      <c r="I274" s="823">
        <f t="shared" si="93"/>
        <v>29</v>
      </c>
      <c r="J274" s="823">
        <f t="shared" si="93"/>
        <v>31</v>
      </c>
      <c r="K274" s="195"/>
      <c r="L274" s="843">
        <f t="shared" si="90"/>
        <v>45309</v>
      </c>
    </row>
    <row r="275" spans="1:12" s="146" customFormat="1" ht="21.6" hidden="1" customHeight="1" x14ac:dyDescent="0.2">
      <c r="A275" s="1029"/>
      <c r="B275" s="1166"/>
      <c r="C275" s="1166"/>
      <c r="D275" s="1167"/>
      <c r="E275" s="836">
        <v>45329</v>
      </c>
      <c r="F275" s="837">
        <v>45331</v>
      </c>
      <c r="G275" s="837">
        <v>45332</v>
      </c>
      <c r="H275" s="837">
        <v>45333</v>
      </c>
      <c r="I275" s="837">
        <v>45334</v>
      </c>
      <c r="J275" s="837">
        <v>45334</v>
      </c>
      <c r="K275" s="195"/>
      <c r="L275" s="843">
        <f t="shared" si="90"/>
        <v>45316</v>
      </c>
    </row>
    <row r="276" spans="1:12" s="146" customFormat="1" ht="21.6" hidden="1" customHeight="1" x14ac:dyDescent="0.2">
      <c r="A276" s="1029"/>
      <c r="B276" s="1166"/>
      <c r="C276" s="1166"/>
      <c r="D276" s="1167"/>
      <c r="E276" s="825">
        <f>D276+12</f>
        <v>12</v>
      </c>
      <c r="F276" s="825">
        <f>D276+14</f>
        <v>14</v>
      </c>
      <c r="G276" s="825" t="e">
        <f>#REF!+14</f>
        <v>#REF!</v>
      </c>
      <c r="H276" s="825">
        <f t="shared" ref="H276:H277" si="94">H275+7</f>
        <v>45340</v>
      </c>
      <c r="I276" s="825">
        <f t="shared" ref="I276:J276" si="95">I275+7</f>
        <v>45341</v>
      </c>
      <c r="J276" s="825">
        <f t="shared" si="95"/>
        <v>45341</v>
      </c>
      <c r="K276" s="195"/>
      <c r="L276" s="843">
        <f t="shared" si="90"/>
        <v>45323</v>
      </c>
    </row>
    <row r="277" spans="1:12" s="146" customFormat="1" ht="20.25" hidden="1" customHeight="1" x14ac:dyDescent="0.2">
      <c r="A277" s="1029"/>
      <c r="B277" s="1166"/>
      <c r="C277" s="1166"/>
      <c r="D277" s="1167"/>
      <c r="E277" s="825">
        <f>D277+12</f>
        <v>12</v>
      </c>
      <c r="F277" s="825">
        <f>D277+14</f>
        <v>14</v>
      </c>
      <c r="G277" s="825" t="e">
        <f>#REF!+14</f>
        <v>#REF!</v>
      </c>
      <c r="H277" s="825">
        <f t="shared" si="94"/>
        <v>45347</v>
      </c>
      <c r="I277" s="825">
        <f t="shared" ref="I277:J277" si="96">I276+7</f>
        <v>45348</v>
      </c>
      <c r="J277" s="825">
        <f t="shared" si="96"/>
        <v>45348</v>
      </c>
      <c r="K277" s="195"/>
      <c r="L277" s="843">
        <v>45330</v>
      </c>
    </row>
    <row r="278" spans="1:12" s="146" customFormat="1" ht="20.25" hidden="1" customHeight="1" x14ac:dyDescent="0.2">
      <c r="A278" s="1029"/>
      <c r="B278" s="1166"/>
      <c r="C278" s="1166"/>
      <c r="D278" s="1167"/>
      <c r="E278" s="838"/>
      <c r="F278" s="838"/>
      <c r="G278" s="838"/>
      <c r="H278" s="838"/>
      <c r="I278" s="838"/>
      <c r="J278" s="838"/>
      <c r="K278" s="195"/>
      <c r="L278" s="843">
        <f t="shared" si="90"/>
        <v>45337</v>
      </c>
    </row>
    <row r="279" spans="1:12" s="146" customFormat="1" ht="20.25" hidden="1" customHeight="1" x14ac:dyDescent="0.2">
      <c r="A279" s="1029"/>
      <c r="B279" s="1166"/>
      <c r="C279" s="1166"/>
      <c r="D279" s="1167"/>
      <c r="E279" s="823">
        <f t="shared" ref="E279:E288" si="97">D279+12</f>
        <v>12</v>
      </c>
      <c r="F279" s="823">
        <f t="shared" ref="F279:F288" si="98">D279+14</f>
        <v>14</v>
      </c>
      <c r="G279" s="823">
        <f t="shared" ref="G279:G296" si="99">D279+15</f>
        <v>15</v>
      </c>
      <c r="H279" s="823">
        <f t="shared" ref="H279:H296" si="100">D279+16</f>
        <v>16</v>
      </c>
      <c r="I279" s="823">
        <f t="shared" ref="I279:J296" si="101">E279+17</f>
        <v>29</v>
      </c>
      <c r="J279" s="823">
        <f t="shared" si="101"/>
        <v>31</v>
      </c>
      <c r="K279" s="195"/>
      <c r="L279" s="843">
        <f t="shared" si="90"/>
        <v>45344</v>
      </c>
    </row>
    <row r="280" spans="1:12" s="146" customFormat="1" ht="20.25" hidden="1" customHeight="1" x14ac:dyDescent="0.2">
      <c r="A280" s="1029"/>
      <c r="B280" s="1166"/>
      <c r="C280" s="1166"/>
      <c r="D280" s="1167"/>
      <c r="E280" s="823">
        <f t="shared" si="97"/>
        <v>12</v>
      </c>
      <c r="F280" s="823">
        <f t="shared" si="98"/>
        <v>14</v>
      </c>
      <c r="G280" s="823">
        <f t="shared" si="99"/>
        <v>15</v>
      </c>
      <c r="H280" s="823">
        <f t="shared" si="100"/>
        <v>16</v>
      </c>
      <c r="I280" s="823">
        <f t="shared" si="101"/>
        <v>29</v>
      </c>
      <c r="J280" s="823">
        <f t="shared" si="101"/>
        <v>31</v>
      </c>
      <c r="K280" s="195"/>
      <c r="L280" s="843">
        <f t="shared" si="90"/>
        <v>45351</v>
      </c>
    </row>
    <row r="281" spans="1:12" s="146" customFormat="1" ht="20.25" hidden="1" customHeight="1" x14ac:dyDescent="0.2">
      <c r="A281" s="1029"/>
      <c r="B281" s="1166"/>
      <c r="C281" s="1166"/>
      <c r="D281" s="1167"/>
      <c r="E281" s="823">
        <f t="shared" si="97"/>
        <v>12</v>
      </c>
      <c r="F281" s="823">
        <f t="shared" si="98"/>
        <v>14</v>
      </c>
      <c r="G281" s="823">
        <f t="shared" si="99"/>
        <v>15</v>
      </c>
      <c r="H281" s="823">
        <f t="shared" si="100"/>
        <v>16</v>
      </c>
      <c r="I281" s="823">
        <f t="shared" si="101"/>
        <v>29</v>
      </c>
      <c r="J281" s="823">
        <f t="shared" si="101"/>
        <v>31</v>
      </c>
      <c r="K281" s="195"/>
      <c r="L281" s="758">
        <v>45358</v>
      </c>
    </row>
    <row r="282" spans="1:12" s="146" customFormat="1" ht="20.25" hidden="1" customHeight="1" x14ac:dyDescent="0.2">
      <c r="A282" s="1029"/>
      <c r="B282" s="1166"/>
      <c r="C282" s="1166"/>
      <c r="D282" s="1167"/>
      <c r="E282" s="823">
        <f t="shared" si="97"/>
        <v>12</v>
      </c>
      <c r="F282" s="823">
        <f t="shared" si="98"/>
        <v>14</v>
      </c>
      <c r="G282" s="823">
        <f t="shared" si="99"/>
        <v>15</v>
      </c>
      <c r="H282" s="823">
        <f t="shared" si="100"/>
        <v>16</v>
      </c>
      <c r="I282" s="823">
        <f t="shared" si="101"/>
        <v>29</v>
      </c>
      <c r="J282" s="823">
        <f t="shared" si="101"/>
        <v>31</v>
      </c>
      <c r="K282" s="195"/>
      <c r="L282" s="758">
        <f t="shared" si="90"/>
        <v>45365</v>
      </c>
    </row>
    <row r="283" spans="1:12" s="146" customFormat="1" ht="20.25" hidden="1" customHeight="1" x14ac:dyDescent="0.2">
      <c r="A283" s="1029" t="s">
        <v>1858</v>
      </c>
      <c r="B283" s="1166"/>
      <c r="C283" s="1166"/>
      <c r="D283" s="1167"/>
      <c r="E283" s="823">
        <f t="shared" si="97"/>
        <v>12</v>
      </c>
      <c r="F283" s="823">
        <f t="shared" si="98"/>
        <v>14</v>
      </c>
      <c r="G283" s="823">
        <f t="shared" si="99"/>
        <v>15</v>
      </c>
      <c r="H283" s="823">
        <f t="shared" si="100"/>
        <v>16</v>
      </c>
      <c r="I283" s="823">
        <f t="shared" si="101"/>
        <v>29</v>
      </c>
      <c r="J283" s="823">
        <f t="shared" si="101"/>
        <v>31</v>
      </c>
      <c r="K283" s="195"/>
      <c r="L283" s="758">
        <f t="shared" si="90"/>
        <v>45372</v>
      </c>
    </row>
    <row r="284" spans="1:12" s="146" customFormat="1" ht="20.25" hidden="1" customHeight="1" x14ac:dyDescent="0.2">
      <c r="A284" s="1029"/>
      <c r="B284" s="1166"/>
      <c r="C284" s="1166"/>
      <c r="D284" s="1167"/>
      <c r="E284" s="823">
        <f t="shared" si="97"/>
        <v>12</v>
      </c>
      <c r="F284" s="823">
        <f t="shared" si="98"/>
        <v>14</v>
      </c>
      <c r="G284" s="823">
        <f t="shared" si="99"/>
        <v>15</v>
      </c>
      <c r="H284" s="823">
        <f t="shared" si="100"/>
        <v>16</v>
      </c>
      <c r="I284" s="823">
        <f t="shared" si="101"/>
        <v>29</v>
      </c>
      <c r="J284" s="823">
        <f t="shared" si="101"/>
        <v>31</v>
      </c>
      <c r="K284" s="195"/>
      <c r="L284" s="758">
        <f t="shared" si="90"/>
        <v>45379</v>
      </c>
    </row>
    <row r="285" spans="1:12" s="146" customFormat="1" ht="20.25" hidden="1" customHeight="1" x14ac:dyDescent="0.2">
      <c r="A285" s="1029"/>
      <c r="B285" s="1166"/>
      <c r="C285" s="1166"/>
      <c r="D285" s="1167"/>
      <c r="E285" s="823">
        <f t="shared" si="97"/>
        <v>12</v>
      </c>
      <c r="F285" s="823">
        <f t="shared" si="98"/>
        <v>14</v>
      </c>
      <c r="G285" s="823">
        <f t="shared" si="99"/>
        <v>15</v>
      </c>
      <c r="H285" s="823">
        <f t="shared" si="100"/>
        <v>16</v>
      </c>
      <c r="I285" s="823">
        <f t="shared" si="101"/>
        <v>29</v>
      </c>
      <c r="J285" s="823">
        <f t="shared" si="101"/>
        <v>31</v>
      </c>
      <c r="K285" s="195"/>
      <c r="L285" s="758">
        <f t="shared" si="90"/>
        <v>45386</v>
      </c>
    </row>
    <row r="286" spans="1:12" s="146" customFormat="1" ht="20.25" hidden="1" customHeight="1" x14ac:dyDescent="0.2">
      <c r="A286" s="1029"/>
      <c r="B286" s="1166"/>
      <c r="C286" s="1166"/>
      <c r="D286" s="1167"/>
      <c r="E286" s="823">
        <f t="shared" si="97"/>
        <v>12</v>
      </c>
      <c r="F286" s="823">
        <f t="shared" si="98"/>
        <v>14</v>
      </c>
      <c r="G286" s="823">
        <f t="shared" si="99"/>
        <v>15</v>
      </c>
      <c r="H286" s="823">
        <f t="shared" si="100"/>
        <v>16</v>
      </c>
      <c r="I286" s="823">
        <f t="shared" si="101"/>
        <v>29</v>
      </c>
      <c r="J286" s="823">
        <f t="shared" si="101"/>
        <v>31</v>
      </c>
      <c r="K286" s="195"/>
      <c r="L286" s="758">
        <f t="shared" si="90"/>
        <v>45393</v>
      </c>
    </row>
    <row r="287" spans="1:12" s="146" customFormat="1" ht="20.25" hidden="1" customHeight="1" x14ac:dyDescent="0.2">
      <c r="A287" s="1029"/>
      <c r="B287" s="1166"/>
      <c r="C287" s="1166"/>
      <c r="D287" s="1167"/>
      <c r="E287" s="823">
        <f t="shared" si="97"/>
        <v>12</v>
      </c>
      <c r="F287" s="823">
        <f t="shared" si="98"/>
        <v>14</v>
      </c>
      <c r="G287" s="823">
        <f t="shared" si="99"/>
        <v>15</v>
      </c>
      <c r="H287" s="823">
        <f t="shared" si="100"/>
        <v>16</v>
      </c>
      <c r="I287" s="823">
        <f t="shared" si="101"/>
        <v>29</v>
      </c>
      <c r="J287" s="823">
        <f t="shared" si="101"/>
        <v>31</v>
      </c>
      <c r="K287" s="195"/>
      <c r="L287" s="758">
        <f t="shared" si="90"/>
        <v>45400</v>
      </c>
    </row>
    <row r="288" spans="1:12" s="146" customFormat="1" ht="20.25" hidden="1" customHeight="1" x14ac:dyDescent="0.2">
      <c r="A288" s="1029"/>
      <c r="B288" s="1166"/>
      <c r="C288" s="1166"/>
      <c r="D288" s="1167"/>
      <c r="E288" s="823">
        <f t="shared" si="97"/>
        <v>12</v>
      </c>
      <c r="F288" s="823">
        <f t="shared" si="98"/>
        <v>14</v>
      </c>
      <c r="G288" s="823">
        <f t="shared" si="99"/>
        <v>15</v>
      </c>
      <c r="H288" s="823">
        <f t="shared" si="100"/>
        <v>16</v>
      </c>
      <c r="I288" s="823">
        <f t="shared" si="101"/>
        <v>29</v>
      </c>
      <c r="J288" s="823">
        <f t="shared" si="101"/>
        <v>31</v>
      </c>
      <c r="K288" s="195"/>
      <c r="L288" s="758">
        <f t="shared" si="90"/>
        <v>45407</v>
      </c>
    </row>
    <row r="289" spans="1:12" s="146" customFormat="1" ht="20.25" hidden="1" customHeight="1" x14ac:dyDescent="0.2">
      <c r="A289" s="1029"/>
      <c r="B289" s="1166"/>
      <c r="C289" s="1166"/>
      <c r="D289" s="1167"/>
      <c r="E289" s="1037" t="s">
        <v>385</v>
      </c>
      <c r="F289" s="1037" t="s">
        <v>385</v>
      </c>
      <c r="G289" s="823">
        <f t="shared" si="99"/>
        <v>15</v>
      </c>
      <c r="H289" s="823">
        <f t="shared" si="100"/>
        <v>16</v>
      </c>
      <c r="I289" s="823" t="e">
        <f t="shared" si="101"/>
        <v>#VALUE!</v>
      </c>
      <c r="J289" s="823" t="e">
        <f t="shared" si="101"/>
        <v>#VALUE!</v>
      </c>
      <c r="K289" s="195"/>
      <c r="L289" s="758">
        <f t="shared" si="90"/>
        <v>45414</v>
      </c>
    </row>
    <row r="290" spans="1:12" s="146" customFormat="1" ht="20.25" hidden="1" customHeight="1" x14ac:dyDescent="0.2">
      <c r="A290" s="1029" t="s">
        <v>1828</v>
      </c>
      <c r="B290" s="1166"/>
      <c r="C290" s="1166"/>
      <c r="D290" s="1167"/>
      <c r="E290" s="823">
        <f>D290+12</f>
        <v>12</v>
      </c>
      <c r="F290" s="823">
        <f t="shared" ref="F290:F296" si="102">D290+14</f>
        <v>14</v>
      </c>
      <c r="G290" s="823">
        <f t="shared" si="99"/>
        <v>15</v>
      </c>
      <c r="H290" s="823">
        <f t="shared" si="100"/>
        <v>16</v>
      </c>
      <c r="I290" s="823">
        <f t="shared" si="101"/>
        <v>29</v>
      </c>
      <c r="J290" s="823">
        <f t="shared" si="101"/>
        <v>31</v>
      </c>
      <c r="K290" s="195"/>
      <c r="L290" s="758">
        <f>L289+7</f>
        <v>45421</v>
      </c>
    </row>
    <row r="291" spans="1:12" s="146" customFormat="1" ht="20.25" hidden="1" customHeight="1" x14ac:dyDescent="0.2">
      <c r="A291" s="1029" t="s">
        <v>1868</v>
      </c>
      <c r="B291" s="1166"/>
      <c r="C291" s="1166"/>
      <c r="D291" s="1167"/>
      <c r="E291" s="823">
        <f>D291+12</f>
        <v>12</v>
      </c>
      <c r="F291" s="823">
        <f t="shared" si="102"/>
        <v>14</v>
      </c>
      <c r="G291" s="823">
        <f t="shared" si="99"/>
        <v>15</v>
      </c>
      <c r="H291" s="823">
        <f t="shared" si="100"/>
        <v>16</v>
      </c>
      <c r="I291" s="823">
        <f t="shared" si="101"/>
        <v>29</v>
      </c>
      <c r="J291" s="823">
        <f t="shared" si="101"/>
        <v>31</v>
      </c>
      <c r="K291" s="195"/>
      <c r="L291" s="758">
        <f t="shared" si="90"/>
        <v>45428</v>
      </c>
    </row>
    <row r="292" spans="1:12" s="146" customFormat="1" ht="20.25" hidden="1" customHeight="1" x14ac:dyDescent="0.2">
      <c r="A292" s="1029"/>
      <c r="B292" s="1166"/>
      <c r="C292" s="1166"/>
      <c r="D292" s="1167"/>
      <c r="E292" s="823">
        <f>D292+12</f>
        <v>12</v>
      </c>
      <c r="F292" s="823">
        <f t="shared" si="102"/>
        <v>14</v>
      </c>
      <c r="G292" s="823">
        <f t="shared" si="99"/>
        <v>15</v>
      </c>
      <c r="H292" s="823">
        <f t="shared" si="100"/>
        <v>16</v>
      </c>
      <c r="I292" s="823">
        <f t="shared" si="101"/>
        <v>29</v>
      </c>
      <c r="J292" s="823">
        <f t="shared" si="101"/>
        <v>31</v>
      </c>
      <c r="K292" s="195"/>
      <c r="L292" s="758">
        <f t="shared" si="90"/>
        <v>45435</v>
      </c>
    </row>
    <row r="293" spans="1:12" s="146" customFormat="1" ht="20.25" hidden="1" customHeight="1" x14ac:dyDescent="0.2">
      <c r="A293" s="1029" t="s">
        <v>1871</v>
      </c>
      <c r="B293" s="1166"/>
      <c r="C293" s="1166"/>
      <c r="D293" s="1167"/>
      <c r="E293" s="823">
        <f>D293+12</f>
        <v>12</v>
      </c>
      <c r="F293" s="823">
        <f t="shared" si="102"/>
        <v>14</v>
      </c>
      <c r="G293" s="823">
        <f t="shared" si="99"/>
        <v>15</v>
      </c>
      <c r="H293" s="823">
        <f t="shared" si="100"/>
        <v>16</v>
      </c>
      <c r="I293" s="823">
        <f t="shared" si="101"/>
        <v>29</v>
      </c>
      <c r="J293" s="823">
        <f t="shared" si="101"/>
        <v>31</v>
      </c>
      <c r="K293" s="195"/>
      <c r="L293" s="758">
        <f t="shared" si="90"/>
        <v>45442</v>
      </c>
    </row>
    <row r="294" spans="1:12" s="146" customFormat="1" ht="20.25" hidden="1" customHeight="1" x14ac:dyDescent="0.2">
      <c r="A294" s="1029" t="s">
        <v>1957</v>
      </c>
      <c r="B294" s="1166"/>
      <c r="C294" s="1166"/>
      <c r="D294" s="1167"/>
      <c r="E294" s="1037" t="s">
        <v>385</v>
      </c>
      <c r="F294" s="823">
        <f t="shared" si="102"/>
        <v>14</v>
      </c>
      <c r="G294" s="823">
        <f t="shared" si="99"/>
        <v>15</v>
      </c>
      <c r="H294" s="823">
        <f t="shared" si="100"/>
        <v>16</v>
      </c>
      <c r="I294" s="823" t="e">
        <f t="shared" si="101"/>
        <v>#VALUE!</v>
      </c>
      <c r="J294" s="823">
        <f t="shared" si="101"/>
        <v>31</v>
      </c>
      <c r="K294" s="195"/>
      <c r="L294" s="758">
        <f t="shared" si="90"/>
        <v>45449</v>
      </c>
    </row>
    <row r="295" spans="1:12" s="146" customFormat="1" ht="20.25" hidden="1" customHeight="1" x14ac:dyDescent="0.2">
      <c r="A295" s="1029" t="s">
        <v>1828</v>
      </c>
      <c r="B295" s="1166"/>
      <c r="C295" s="1166"/>
      <c r="D295" s="1167"/>
      <c r="E295" s="823">
        <f>D295+12</f>
        <v>12</v>
      </c>
      <c r="F295" s="823">
        <f t="shared" si="102"/>
        <v>14</v>
      </c>
      <c r="G295" s="823">
        <f t="shared" si="99"/>
        <v>15</v>
      </c>
      <c r="H295" s="823">
        <f t="shared" si="100"/>
        <v>16</v>
      </c>
      <c r="I295" s="823">
        <f t="shared" si="101"/>
        <v>29</v>
      </c>
      <c r="J295" s="823">
        <f t="shared" si="101"/>
        <v>31</v>
      </c>
      <c r="K295" s="195"/>
      <c r="L295" s="758">
        <f>L294+7</f>
        <v>45456</v>
      </c>
    </row>
    <row r="296" spans="1:12" s="146" customFormat="1" ht="20.25" hidden="1" customHeight="1" x14ac:dyDescent="0.2">
      <c r="A296" s="1029" t="s">
        <v>1958</v>
      </c>
      <c r="B296" s="1166"/>
      <c r="C296" s="1166"/>
      <c r="D296" s="1167"/>
      <c r="E296" s="1064" t="s">
        <v>385</v>
      </c>
      <c r="F296" s="1063">
        <f t="shared" si="102"/>
        <v>14</v>
      </c>
      <c r="G296" s="1063">
        <f t="shared" si="99"/>
        <v>15</v>
      </c>
      <c r="H296" s="1063">
        <f t="shared" si="100"/>
        <v>16</v>
      </c>
      <c r="I296" s="1063" t="e">
        <f t="shared" si="101"/>
        <v>#VALUE!</v>
      </c>
      <c r="J296" s="1063">
        <f t="shared" si="101"/>
        <v>31</v>
      </c>
      <c r="K296" s="195"/>
      <c r="L296" s="758">
        <f t="shared" si="90"/>
        <v>45463</v>
      </c>
    </row>
    <row r="297" spans="1:12" s="146" customFormat="1" ht="20.25" hidden="1" customHeight="1" x14ac:dyDescent="0.2">
      <c r="A297" s="1029" t="s">
        <v>1808</v>
      </c>
      <c r="B297" s="1166"/>
      <c r="C297" s="1166"/>
      <c r="D297" s="1167"/>
      <c r="E297" s="823">
        <f>D297+12</f>
        <v>12</v>
      </c>
      <c r="F297" s="880" t="s">
        <v>385</v>
      </c>
      <c r="G297" s="880" t="s">
        <v>385</v>
      </c>
      <c r="H297" s="880" t="s">
        <v>385</v>
      </c>
      <c r="I297" s="880" t="s">
        <v>385</v>
      </c>
      <c r="J297" s="880" t="s">
        <v>385</v>
      </c>
      <c r="K297" s="195"/>
      <c r="L297" s="758">
        <f t="shared" si="90"/>
        <v>45470</v>
      </c>
    </row>
    <row r="298" spans="1:12" s="146" customFormat="1" ht="20.25" hidden="1" customHeight="1" x14ac:dyDescent="0.2">
      <c r="A298" s="1029" t="s">
        <v>1835</v>
      </c>
      <c r="B298" s="1166"/>
      <c r="C298" s="1166"/>
      <c r="D298" s="1167"/>
      <c r="E298" s="823">
        <f>D298+12</f>
        <v>12</v>
      </c>
      <c r="F298" s="823">
        <f>D298+14</f>
        <v>14</v>
      </c>
      <c r="G298" s="823">
        <f>D298+15</f>
        <v>15</v>
      </c>
      <c r="H298" s="823">
        <f>D298+16</f>
        <v>16</v>
      </c>
      <c r="I298" s="823">
        <f t="shared" ref="I298:J301" si="103">E298+17</f>
        <v>29</v>
      </c>
      <c r="J298" s="823">
        <f t="shared" si="103"/>
        <v>31</v>
      </c>
      <c r="K298" s="195"/>
      <c r="L298" s="758">
        <f t="shared" si="90"/>
        <v>45477</v>
      </c>
    </row>
    <row r="299" spans="1:12" s="146" customFormat="1" ht="20.25" hidden="1" customHeight="1" x14ac:dyDescent="0.2">
      <c r="A299" s="1029" t="s">
        <v>1421</v>
      </c>
      <c r="B299" s="1166"/>
      <c r="C299" s="1166"/>
      <c r="D299" s="1167"/>
      <c r="E299" s="823">
        <f>D299+12</f>
        <v>12</v>
      </c>
      <c r="F299" s="823">
        <f>D299+14</f>
        <v>14</v>
      </c>
      <c r="G299" s="823">
        <f>D299+15</f>
        <v>15</v>
      </c>
      <c r="H299" s="823">
        <f>D299+16</f>
        <v>16</v>
      </c>
      <c r="I299" s="823">
        <f t="shared" si="103"/>
        <v>29</v>
      </c>
      <c r="J299" s="823">
        <f t="shared" si="103"/>
        <v>31</v>
      </c>
      <c r="K299" s="195"/>
      <c r="L299" s="758">
        <f>L298+7</f>
        <v>45484</v>
      </c>
    </row>
    <row r="300" spans="1:12" s="146" customFormat="1" ht="20.25" hidden="1" customHeight="1" x14ac:dyDescent="0.2">
      <c r="A300" s="1029"/>
      <c r="B300" s="1166"/>
      <c r="C300" s="1166"/>
      <c r="D300" s="1167"/>
      <c r="E300" s="838">
        <f>D300+12</f>
        <v>12</v>
      </c>
      <c r="F300" s="838">
        <f>D300+14</f>
        <v>14</v>
      </c>
      <c r="G300" s="838">
        <f>D300+15</f>
        <v>15</v>
      </c>
      <c r="H300" s="838">
        <f>D300+16</f>
        <v>16</v>
      </c>
      <c r="I300" s="838">
        <f t="shared" si="103"/>
        <v>29</v>
      </c>
      <c r="J300" s="838">
        <f t="shared" si="103"/>
        <v>31</v>
      </c>
      <c r="K300" s="195"/>
      <c r="L300" s="758">
        <f t="shared" si="90"/>
        <v>45491</v>
      </c>
    </row>
    <row r="301" spans="1:12" s="146" customFormat="1" ht="20.25" hidden="1" customHeight="1" x14ac:dyDescent="0.2">
      <c r="A301" s="1029"/>
      <c r="B301" s="1166"/>
      <c r="C301" s="1166"/>
      <c r="D301" s="1167"/>
      <c r="E301" s="838">
        <f>D301+12</f>
        <v>12</v>
      </c>
      <c r="F301" s="838">
        <f>D301+14</f>
        <v>14</v>
      </c>
      <c r="G301" s="838">
        <f>D301+15</f>
        <v>15</v>
      </c>
      <c r="H301" s="838">
        <f>D301+16</f>
        <v>16</v>
      </c>
      <c r="I301" s="838">
        <f t="shared" si="103"/>
        <v>29</v>
      </c>
      <c r="J301" s="838">
        <f t="shared" si="103"/>
        <v>31</v>
      </c>
      <c r="K301" s="195"/>
      <c r="L301" s="758">
        <f t="shared" si="90"/>
        <v>45498</v>
      </c>
    </row>
    <row r="302" spans="1:12" s="146" customFormat="1" ht="20.25" hidden="1" customHeight="1" x14ac:dyDescent="0.2">
      <c r="A302" s="1029" t="s">
        <v>1808</v>
      </c>
      <c r="B302" s="1166"/>
      <c r="C302" s="1166"/>
      <c r="D302" s="1167"/>
      <c r="E302" s="823" t="e">
        <f>#REF!+1</f>
        <v>#REF!</v>
      </c>
      <c r="F302" s="823" t="e">
        <f>E302+2</f>
        <v>#REF!</v>
      </c>
      <c r="G302" s="823" t="e">
        <f t="shared" ref="G302:G303" si="104">F302+1</f>
        <v>#REF!</v>
      </c>
      <c r="H302" s="823" t="e">
        <f t="shared" ref="H302:H303" si="105">G302+1</f>
        <v>#REF!</v>
      </c>
      <c r="I302" s="823" t="e">
        <f>#REF!+1</f>
        <v>#REF!</v>
      </c>
      <c r="J302" s="823" t="e">
        <f>#REF!+1</f>
        <v>#REF!</v>
      </c>
      <c r="K302" s="195"/>
      <c r="L302" s="758">
        <f t="shared" si="90"/>
        <v>45505</v>
      </c>
    </row>
    <row r="303" spans="1:12" s="146" customFormat="1" ht="20.25" hidden="1" customHeight="1" x14ac:dyDescent="0.2">
      <c r="A303" s="1029" t="s">
        <v>1835</v>
      </c>
      <c r="B303" s="1166"/>
      <c r="C303" s="1166"/>
      <c r="D303" s="1167"/>
      <c r="E303" s="823" t="e">
        <f>#REF!+1</f>
        <v>#REF!</v>
      </c>
      <c r="F303" s="823" t="e">
        <f>E303+2</f>
        <v>#REF!</v>
      </c>
      <c r="G303" s="823" t="e">
        <f t="shared" si="104"/>
        <v>#REF!</v>
      </c>
      <c r="H303" s="823" t="e">
        <f t="shared" si="105"/>
        <v>#REF!</v>
      </c>
      <c r="I303" s="823" t="e">
        <f>#REF!+1</f>
        <v>#REF!</v>
      </c>
      <c r="J303" s="823" t="e">
        <f>#REF!+1</f>
        <v>#REF!</v>
      </c>
      <c r="K303" s="195"/>
      <c r="L303" s="758">
        <f t="shared" si="90"/>
        <v>45512</v>
      </c>
    </row>
    <row r="304" spans="1:12" s="146" customFormat="1" ht="20.25" hidden="1" customHeight="1" x14ac:dyDescent="0.2">
      <c r="A304" s="1029" t="s">
        <v>1421</v>
      </c>
      <c r="B304" s="1166"/>
      <c r="C304" s="1166"/>
      <c r="D304" s="1167"/>
      <c r="E304" s="823">
        <f>D304+12</f>
        <v>12</v>
      </c>
      <c r="F304" s="823">
        <f>D304+14</f>
        <v>14</v>
      </c>
      <c r="G304" s="823">
        <f>D304+15</f>
        <v>15</v>
      </c>
      <c r="H304" s="823">
        <f>D304+16</f>
        <v>16</v>
      </c>
      <c r="I304" s="823">
        <f>E304+17</f>
        <v>29</v>
      </c>
      <c r="J304" s="823">
        <f>F304+17</f>
        <v>31</v>
      </c>
      <c r="K304" s="195"/>
      <c r="L304" s="758">
        <f>L303+7</f>
        <v>45519</v>
      </c>
    </row>
    <row r="305" spans="1:12" s="146" customFormat="1" ht="18.75" customHeight="1" x14ac:dyDescent="0.2">
      <c r="A305" s="1029"/>
      <c r="B305" s="1166"/>
      <c r="C305" s="1166"/>
      <c r="D305" s="1137"/>
      <c r="E305" s="1071" t="s">
        <v>216</v>
      </c>
      <c r="F305" s="1071" t="s">
        <v>212</v>
      </c>
      <c r="G305" s="1071" t="s">
        <v>202</v>
      </c>
      <c r="H305" s="1071" t="s">
        <v>241</v>
      </c>
      <c r="I305" s="1071" t="s">
        <v>176</v>
      </c>
      <c r="J305" s="1071" t="s">
        <v>177</v>
      </c>
      <c r="K305" s="195"/>
      <c r="L305" s="1050" t="s">
        <v>353</v>
      </c>
    </row>
    <row r="306" spans="1:12" s="146" customFormat="1" ht="20.100000000000001" hidden="1" customHeight="1" x14ac:dyDescent="0.2">
      <c r="A306" s="1029"/>
      <c r="B306" s="978" t="s">
        <v>1835</v>
      </c>
      <c r="C306" s="964" t="s">
        <v>1995</v>
      </c>
      <c r="D306" s="961">
        <v>45779</v>
      </c>
      <c r="E306" s="823">
        <f>D306+6</f>
        <v>45785</v>
      </c>
      <c r="F306" s="823">
        <f>E306+2</f>
        <v>45787</v>
      </c>
      <c r="G306" s="823">
        <f>F306+4</f>
        <v>45791</v>
      </c>
      <c r="H306" s="823">
        <f>G306+1</f>
        <v>45792</v>
      </c>
      <c r="I306" s="823">
        <f>H306+3</f>
        <v>45795</v>
      </c>
      <c r="J306" s="823">
        <f>I306+3</f>
        <v>45798</v>
      </c>
      <c r="K306" s="195"/>
      <c r="L306" s="758">
        <v>45780</v>
      </c>
    </row>
    <row r="307" spans="1:12" s="146" customFormat="1" ht="20.100000000000001" hidden="1" customHeight="1" x14ac:dyDescent="0.2">
      <c r="A307" s="1029"/>
      <c r="B307" s="978" t="s">
        <v>1924</v>
      </c>
      <c r="C307" s="964" t="s">
        <v>1996</v>
      </c>
      <c r="D307" s="961">
        <v>45789</v>
      </c>
      <c r="E307" s="823">
        <f t="shared" ref="E307:E314" si="106">D307+6</f>
        <v>45795</v>
      </c>
      <c r="F307" s="823">
        <f t="shared" ref="F307:F314" si="107">E307+2</f>
        <v>45797</v>
      </c>
      <c r="G307" s="823">
        <f t="shared" ref="G307:G314" si="108">F307+4</f>
        <v>45801</v>
      </c>
      <c r="H307" s="823">
        <f t="shared" ref="H307:H314" si="109">G307+1</f>
        <v>45802</v>
      </c>
      <c r="I307" s="823">
        <f t="shared" ref="I307:I314" si="110">H307+3</f>
        <v>45805</v>
      </c>
      <c r="J307" s="823">
        <f>I307+1</f>
        <v>45806</v>
      </c>
      <c r="K307" s="195"/>
      <c r="L307" s="758">
        <f>L306+7</f>
        <v>45787</v>
      </c>
    </row>
    <row r="308" spans="1:12" s="146" customFormat="1" ht="20.100000000000001" hidden="1" customHeight="1" x14ac:dyDescent="0.2">
      <c r="A308" s="1029" t="s">
        <v>1421</v>
      </c>
      <c r="B308" s="978" t="s">
        <v>1938</v>
      </c>
      <c r="C308" s="964" t="s">
        <v>1997</v>
      </c>
      <c r="D308" s="961">
        <v>45796</v>
      </c>
      <c r="E308" s="823">
        <f t="shared" si="106"/>
        <v>45802</v>
      </c>
      <c r="F308" s="823">
        <f t="shared" si="107"/>
        <v>45804</v>
      </c>
      <c r="G308" s="823">
        <f t="shared" si="108"/>
        <v>45808</v>
      </c>
      <c r="H308" s="823">
        <f t="shared" si="109"/>
        <v>45809</v>
      </c>
      <c r="I308" s="823">
        <f t="shared" si="110"/>
        <v>45812</v>
      </c>
      <c r="J308" s="823">
        <f t="shared" ref="J308:J314" si="111">I308+1</f>
        <v>45813</v>
      </c>
      <c r="K308" s="195"/>
      <c r="L308" s="758">
        <f t="shared" ref="L308:L327" si="112">L307+7</f>
        <v>45794</v>
      </c>
    </row>
    <row r="309" spans="1:12" s="146" customFormat="1" ht="20.100000000000001" hidden="1" customHeight="1" x14ac:dyDescent="0.2">
      <c r="A309" s="1029"/>
      <c r="B309" s="978" t="s">
        <v>1682</v>
      </c>
      <c r="C309" s="964" t="s">
        <v>1998</v>
      </c>
      <c r="D309" s="961">
        <v>45803</v>
      </c>
      <c r="E309" s="823">
        <f t="shared" si="106"/>
        <v>45809</v>
      </c>
      <c r="F309" s="823">
        <f t="shared" si="107"/>
        <v>45811</v>
      </c>
      <c r="G309" s="823">
        <f t="shared" si="108"/>
        <v>45815</v>
      </c>
      <c r="H309" s="823">
        <f t="shared" si="109"/>
        <v>45816</v>
      </c>
      <c r="I309" s="823">
        <f t="shared" si="110"/>
        <v>45819</v>
      </c>
      <c r="J309" s="823">
        <f t="shared" si="111"/>
        <v>45820</v>
      </c>
      <c r="K309" s="195"/>
      <c r="L309" s="758">
        <f t="shared" si="112"/>
        <v>45801</v>
      </c>
    </row>
    <row r="310" spans="1:12" s="146" customFormat="1" ht="20.100000000000001" hidden="1" customHeight="1" x14ac:dyDescent="0.2">
      <c r="A310" s="1029"/>
      <c r="B310" s="978" t="s">
        <v>1887</v>
      </c>
      <c r="C310" s="964" t="s">
        <v>1999</v>
      </c>
      <c r="D310" s="961">
        <v>45811</v>
      </c>
      <c r="E310" s="823">
        <f t="shared" si="106"/>
        <v>45817</v>
      </c>
      <c r="F310" s="823">
        <f t="shared" si="107"/>
        <v>45819</v>
      </c>
      <c r="G310" s="823">
        <f t="shared" si="108"/>
        <v>45823</v>
      </c>
      <c r="H310" s="823">
        <f t="shared" si="109"/>
        <v>45824</v>
      </c>
      <c r="I310" s="823">
        <f t="shared" si="110"/>
        <v>45827</v>
      </c>
      <c r="J310" s="823">
        <f t="shared" si="111"/>
        <v>45828</v>
      </c>
      <c r="K310" s="195"/>
      <c r="L310" s="758">
        <f t="shared" si="112"/>
        <v>45808</v>
      </c>
    </row>
    <row r="311" spans="1:12" s="146" customFormat="1" ht="20.100000000000001" hidden="1" customHeight="1" x14ac:dyDescent="0.2">
      <c r="A311" s="1029"/>
      <c r="B311" s="978" t="s">
        <v>1835</v>
      </c>
      <c r="C311" s="964" t="s">
        <v>2000</v>
      </c>
      <c r="D311" s="961">
        <v>45815</v>
      </c>
      <c r="E311" s="823">
        <f>D311+6</f>
        <v>45821</v>
      </c>
      <c r="F311" s="823">
        <f>E311+2</f>
        <v>45823</v>
      </c>
      <c r="G311" s="823">
        <f>F311+4</f>
        <v>45827</v>
      </c>
      <c r="H311" s="823">
        <f>G311+1</f>
        <v>45828</v>
      </c>
      <c r="I311" s="823">
        <f>H311+3</f>
        <v>45831</v>
      </c>
      <c r="J311" s="823">
        <f t="shared" si="111"/>
        <v>45832</v>
      </c>
      <c r="K311" s="195"/>
      <c r="L311" s="758">
        <f t="shared" si="112"/>
        <v>45815</v>
      </c>
    </row>
    <row r="312" spans="1:12" s="146" customFormat="1" ht="20.100000000000001" hidden="1" customHeight="1" x14ac:dyDescent="0.2">
      <c r="A312" s="1029"/>
      <c r="B312" s="978" t="s">
        <v>1924</v>
      </c>
      <c r="C312" s="964" t="s">
        <v>2001</v>
      </c>
      <c r="D312" s="961">
        <v>45821</v>
      </c>
      <c r="E312" s="823">
        <f t="shared" si="106"/>
        <v>45827</v>
      </c>
      <c r="F312" s="823">
        <f t="shared" si="107"/>
        <v>45829</v>
      </c>
      <c r="G312" s="823">
        <f t="shared" si="108"/>
        <v>45833</v>
      </c>
      <c r="H312" s="823">
        <f t="shared" si="109"/>
        <v>45834</v>
      </c>
      <c r="I312" s="823">
        <f t="shared" si="110"/>
        <v>45837</v>
      </c>
      <c r="J312" s="823">
        <f t="shared" si="111"/>
        <v>45838</v>
      </c>
      <c r="K312" s="195"/>
      <c r="L312" s="758">
        <f t="shared" si="112"/>
        <v>45822</v>
      </c>
    </row>
    <row r="313" spans="1:12" s="146" customFormat="1" ht="20.100000000000001" hidden="1" customHeight="1" x14ac:dyDescent="0.2">
      <c r="A313" s="1029"/>
      <c r="B313" s="978" t="s">
        <v>1938</v>
      </c>
      <c r="C313" s="964" t="s">
        <v>2002</v>
      </c>
      <c r="D313" s="961">
        <v>45828</v>
      </c>
      <c r="E313" s="823">
        <f t="shared" si="106"/>
        <v>45834</v>
      </c>
      <c r="F313" s="823">
        <f t="shared" si="107"/>
        <v>45836</v>
      </c>
      <c r="G313" s="823">
        <f t="shared" si="108"/>
        <v>45840</v>
      </c>
      <c r="H313" s="823">
        <f t="shared" si="109"/>
        <v>45841</v>
      </c>
      <c r="I313" s="823">
        <f t="shared" si="110"/>
        <v>45844</v>
      </c>
      <c r="J313" s="823">
        <f t="shared" si="111"/>
        <v>45845</v>
      </c>
      <c r="K313" s="195"/>
      <c r="L313" s="758">
        <f t="shared" si="112"/>
        <v>45829</v>
      </c>
    </row>
    <row r="314" spans="1:12" s="146" customFormat="1" ht="20.100000000000001" hidden="1" customHeight="1" x14ac:dyDescent="0.2">
      <c r="A314" s="1029"/>
      <c r="B314" s="978" t="s">
        <v>1682</v>
      </c>
      <c r="C314" s="964" t="s">
        <v>2003</v>
      </c>
      <c r="D314" s="961">
        <v>45837</v>
      </c>
      <c r="E314" s="823">
        <f t="shared" si="106"/>
        <v>45843</v>
      </c>
      <c r="F314" s="823">
        <f t="shared" si="107"/>
        <v>45845</v>
      </c>
      <c r="G314" s="823">
        <f t="shared" si="108"/>
        <v>45849</v>
      </c>
      <c r="H314" s="823">
        <f t="shared" si="109"/>
        <v>45850</v>
      </c>
      <c r="I314" s="823">
        <f t="shared" si="110"/>
        <v>45853</v>
      </c>
      <c r="J314" s="823">
        <f t="shared" si="111"/>
        <v>45854</v>
      </c>
      <c r="K314" s="195"/>
      <c r="L314" s="758">
        <f t="shared" si="112"/>
        <v>45836</v>
      </c>
    </row>
    <row r="315" spans="1:12" s="146" customFormat="1" ht="20.100000000000001" hidden="1" customHeight="1" x14ac:dyDescent="0.2">
      <c r="A315" s="1029"/>
      <c r="B315" s="978" t="s">
        <v>1887</v>
      </c>
      <c r="C315" s="964" t="s">
        <v>2004</v>
      </c>
      <c r="D315" s="961">
        <v>45845</v>
      </c>
      <c r="E315" s="823">
        <f t="shared" ref="E315" si="113">D315+6</f>
        <v>45851</v>
      </c>
      <c r="F315" s="823">
        <f t="shared" ref="F315" si="114">E315+2</f>
        <v>45853</v>
      </c>
      <c r="G315" s="823">
        <f t="shared" ref="G315" si="115">F315+4</f>
        <v>45857</v>
      </c>
      <c r="H315" s="823">
        <f t="shared" ref="H315" si="116">G315+1</f>
        <v>45858</v>
      </c>
      <c r="I315" s="823">
        <f>H315+3</f>
        <v>45861</v>
      </c>
      <c r="J315" s="823">
        <f t="shared" ref="J315:J318" si="117">I315+1</f>
        <v>45862</v>
      </c>
      <c r="K315" s="195"/>
      <c r="L315" s="758">
        <f t="shared" si="112"/>
        <v>45843</v>
      </c>
    </row>
    <row r="316" spans="1:12" s="146" customFormat="1" ht="20.100000000000001" hidden="1" customHeight="1" x14ac:dyDescent="0.2">
      <c r="A316" s="1029"/>
      <c r="B316" s="978" t="s">
        <v>1835</v>
      </c>
      <c r="C316" s="964" t="s">
        <v>2005</v>
      </c>
      <c r="D316" s="961">
        <v>45850</v>
      </c>
      <c r="E316" s="823">
        <f>D316+6</f>
        <v>45856</v>
      </c>
      <c r="F316" s="823">
        <f>E316+2</f>
        <v>45858</v>
      </c>
      <c r="G316" s="823">
        <f>F316+4</f>
        <v>45862</v>
      </c>
      <c r="H316" s="823">
        <f>G316+1</f>
        <v>45863</v>
      </c>
      <c r="I316" s="823">
        <f>H316+3</f>
        <v>45866</v>
      </c>
      <c r="J316" s="823">
        <f t="shared" si="117"/>
        <v>45867</v>
      </c>
      <c r="K316" s="195"/>
      <c r="L316" s="758">
        <f t="shared" si="112"/>
        <v>45850</v>
      </c>
    </row>
    <row r="317" spans="1:12" s="146" customFormat="1" ht="20.100000000000001" hidden="1" customHeight="1" x14ac:dyDescent="0.2">
      <c r="A317" s="1029"/>
      <c r="B317" s="978" t="s">
        <v>1924</v>
      </c>
      <c r="C317" s="964" t="s">
        <v>2006</v>
      </c>
      <c r="D317" s="961">
        <v>45857</v>
      </c>
      <c r="E317" s="823">
        <f t="shared" ref="E317:E318" si="118">D317+6</f>
        <v>45863</v>
      </c>
      <c r="F317" s="823">
        <f t="shared" ref="F317:F318" si="119">E317+2</f>
        <v>45865</v>
      </c>
      <c r="G317" s="823">
        <f t="shared" ref="G317:G318" si="120">F317+4</f>
        <v>45869</v>
      </c>
      <c r="H317" s="823">
        <f t="shared" ref="H317:H318" si="121">G317+1</f>
        <v>45870</v>
      </c>
      <c r="I317" s="823">
        <f t="shared" ref="I317:I318" si="122">H317+3</f>
        <v>45873</v>
      </c>
      <c r="J317" s="823">
        <f t="shared" si="117"/>
        <v>45874</v>
      </c>
      <c r="K317" s="195"/>
      <c r="L317" s="758">
        <f t="shared" si="112"/>
        <v>45857</v>
      </c>
    </row>
    <row r="318" spans="1:12" s="146" customFormat="1" ht="20.100000000000001" hidden="1" customHeight="1" x14ac:dyDescent="0.2">
      <c r="A318" s="1029"/>
      <c r="B318" s="978" t="s">
        <v>1938</v>
      </c>
      <c r="C318" s="964" t="s">
        <v>2007</v>
      </c>
      <c r="D318" s="961">
        <v>45865</v>
      </c>
      <c r="E318" s="823">
        <f t="shared" si="118"/>
        <v>45871</v>
      </c>
      <c r="F318" s="823">
        <f t="shared" si="119"/>
        <v>45873</v>
      </c>
      <c r="G318" s="823">
        <f t="shared" si="120"/>
        <v>45877</v>
      </c>
      <c r="H318" s="823">
        <f t="shared" si="121"/>
        <v>45878</v>
      </c>
      <c r="I318" s="823">
        <f t="shared" si="122"/>
        <v>45881</v>
      </c>
      <c r="J318" s="823">
        <f t="shared" si="117"/>
        <v>45882</v>
      </c>
      <c r="K318" s="195"/>
      <c r="L318" s="758">
        <f t="shared" si="112"/>
        <v>45864</v>
      </c>
    </row>
    <row r="319" spans="1:12" s="146" customFormat="1" ht="20.100000000000001" hidden="1" customHeight="1" x14ac:dyDescent="0.2">
      <c r="A319" s="1029" t="s">
        <v>2195</v>
      </c>
      <c r="B319" s="978" t="s">
        <v>1682</v>
      </c>
      <c r="C319" s="964" t="s">
        <v>4882</v>
      </c>
      <c r="D319" s="961">
        <v>45871</v>
      </c>
      <c r="E319" s="823">
        <f t="shared" ref="E319" si="123">D319+6</f>
        <v>45877</v>
      </c>
      <c r="F319" s="823">
        <f t="shared" ref="F319" si="124">E319+2</f>
        <v>45879</v>
      </c>
      <c r="G319" s="823">
        <f t="shared" ref="G319" si="125">F319+4</f>
        <v>45883</v>
      </c>
      <c r="H319" s="823">
        <f t="shared" ref="H319" si="126">G319+1</f>
        <v>45884</v>
      </c>
      <c r="I319" s="823">
        <f t="shared" ref="I319" si="127">H319+3</f>
        <v>45887</v>
      </c>
      <c r="J319" s="823">
        <f t="shared" ref="J319" si="128">I319+1</f>
        <v>45888</v>
      </c>
      <c r="K319" s="195"/>
      <c r="L319" s="758">
        <f t="shared" si="112"/>
        <v>45871</v>
      </c>
    </row>
    <row r="320" spans="1:12" s="146" customFormat="1" ht="20.100000000000001" customHeight="1" x14ac:dyDescent="0.2">
      <c r="A320" s="1029"/>
      <c r="B320" s="978" t="s">
        <v>1887</v>
      </c>
      <c r="C320" s="964" t="s">
        <v>4883</v>
      </c>
      <c r="D320" s="961">
        <v>45882</v>
      </c>
      <c r="E320" s="823">
        <f t="shared" ref="E320" si="129">D320+6</f>
        <v>45888</v>
      </c>
      <c r="F320" s="823">
        <f t="shared" ref="F320" si="130">E320+2</f>
        <v>45890</v>
      </c>
      <c r="G320" s="823">
        <f t="shared" ref="G320" si="131">F320+4</f>
        <v>45894</v>
      </c>
      <c r="H320" s="823">
        <f t="shared" ref="H320" si="132">G320+1</f>
        <v>45895</v>
      </c>
      <c r="I320" s="823">
        <f>H320+3</f>
        <v>45898</v>
      </c>
      <c r="J320" s="823">
        <f t="shared" ref="J320:J324" si="133">I320+1</f>
        <v>45899</v>
      </c>
      <c r="K320" s="195"/>
      <c r="L320" s="758">
        <f t="shared" si="112"/>
        <v>45878</v>
      </c>
    </row>
    <row r="321" spans="1:15" s="146" customFormat="1" ht="20.100000000000001" customHeight="1" x14ac:dyDescent="0.2">
      <c r="A321" s="1029"/>
      <c r="B321" s="978" t="s">
        <v>1835</v>
      </c>
      <c r="C321" s="964" t="s">
        <v>4884</v>
      </c>
      <c r="D321" s="961">
        <v>45884</v>
      </c>
      <c r="E321" s="823">
        <f>D321+6</f>
        <v>45890</v>
      </c>
      <c r="F321" s="823">
        <f>E321+2</f>
        <v>45892</v>
      </c>
      <c r="G321" s="823">
        <f>F321+4</f>
        <v>45896</v>
      </c>
      <c r="H321" s="823">
        <f>G321+1</f>
        <v>45897</v>
      </c>
      <c r="I321" s="823">
        <f>H321+3</f>
        <v>45900</v>
      </c>
      <c r="J321" s="823">
        <f t="shared" si="133"/>
        <v>45901</v>
      </c>
      <c r="K321" s="195"/>
      <c r="L321" s="758">
        <f t="shared" si="112"/>
        <v>45885</v>
      </c>
    </row>
    <row r="322" spans="1:15" s="146" customFormat="1" ht="20.100000000000001" customHeight="1" x14ac:dyDescent="0.2">
      <c r="A322" s="1029"/>
      <c r="B322" s="978" t="s">
        <v>1924</v>
      </c>
      <c r="C322" s="964" t="s">
        <v>4885</v>
      </c>
      <c r="D322" s="961">
        <v>45891</v>
      </c>
      <c r="E322" s="823">
        <f t="shared" ref="E322:E325" si="134">D322+6</f>
        <v>45897</v>
      </c>
      <c r="F322" s="823">
        <f t="shared" ref="F322:F325" si="135">E322+2</f>
        <v>45899</v>
      </c>
      <c r="G322" s="823">
        <f t="shared" ref="G322:G325" si="136">F322+4</f>
        <v>45903</v>
      </c>
      <c r="H322" s="823">
        <f t="shared" ref="H322:H325" si="137">G322+1</f>
        <v>45904</v>
      </c>
      <c r="I322" s="823">
        <f t="shared" ref="I322:I324" si="138">H322+3</f>
        <v>45907</v>
      </c>
      <c r="J322" s="823">
        <f t="shared" si="133"/>
        <v>45908</v>
      </c>
      <c r="K322" s="195"/>
      <c r="L322" s="758">
        <f t="shared" si="112"/>
        <v>45892</v>
      </c>
    </row>
    <row r="323" spans="1:15" s="146" customFormat="1" ht="20.100000000000001" customHeight="1" x14ac:dyDescent="0.2">
      <c r="A323" s="1029"/>
      <c r="B323" s="978" t="s">
        <v>1938</v>
      </c>
      <c r="C323" s="964" t="s">
        <v>4886</v>
      </c>
      <c r="D323" s="961">
        <v>45898</v>
      </c>
      <c r="E323" s="823">
        <f t="shared" si="134"/>
        <v>45904</v>
      </c>
      <c r="F323" s="823">
        <f t="shared" si="135"/>
        <v>45906</v>
      </c>
      <c r="G323" s="823">
        <f t="shared" si="136"/>
        <v>45910</v>
      </c>
      <c r="H323" s="823">
        <f t="shared" si="137"/>
        <v>45911</v>
      </c>
      <c r="I323" s="823">
        <f t="shared" si="138"/>
        <v>45914</v>
      </c>
      <c r="J323" s="823">
        <f t="shared" si="133"/>
        <v>45915</v>
      </c>
      <c r="K323" s="195"/>
      <c r="L323" s="758">
        <f t="shared" si="112"/>
        <v>45899</v>
      </c>
    </row>
    <row r="324" spans="1:15" s="146" customFormat="1" ht="20.100000000000001" customHeight="1" x14ac:dyDescent="0.2">
      <c r="A324" s="1029" t="s">
        <v>2195</v>
      </c>
      <c r="B324" s="1108" t="s">
        <v>1682</v>
      </c>
      <c r="C324" s="964" t="s">
        <v>4941</v>
      </c>
      <c r="D324" s="961">
        <v>45905</v>
      </c>
      <c r="E324" s="823">
        <f t="shared" si="134"/>
        <v>45911</v>
      </c>
      <c r="F324" s="823">
        <f t="shared" si="135"/>
        <v>45913</v>
      </c>
      <c r="G324" s="823">
        <f t="shared" si="136"/>
        <v>45917</v>
      </c>
      <c r="H324" s="823">
        <f t="shared" si="137"/>
        <v>45918</v>
      </c>
      <c r="I324" s="823">
        <f t="shared" si="138"/>
        <v>45921</v>
      </c>
      <c r="J324" s="823">
        <f t="shared" si="133"/>
        <v>45922</v>
      </c>
      <c r="K324" s="195"/>
      <c r="L324" s="758">
        <f t="shared" si="112"/>
        <v>45906</v>
      </c>
    </row>
    <row r="325" spans="1:15" s="146" customFormat="1" ht="20.100000000000001" customHeight="1" x14ac:dyDescent="0.2">
      <c r="A325" s="1029"/>
      <c r="B325" s="978" t="s">
        <v>1887</v>
      </c>
      <c r="C325" s="964" t="s">
        <v>4942</v>
      </c>
      <c r="D325" s="961">
        <v>45912</v>
      </c>
      <c r="E325" s="823">
        <f t="shared" si="134"/>
        <v>45918</v>
      </c>
      <c r="F325" s="823">
        <f t="shared" si="135"/>
        <v>45920</v>
      </c>
      <c r="G325" s="823">
        <f t="shared" si="136"/>
        <v>45924</v>
      </c>
      <c r="H325" s="823">
        <f t="shared" si="137"/>
        <v>45925</v>
      </c>
      <c r="I325" s="823">
        <f>H325+3</f>
        <v>45928</v>
      </c>
      <c r="J325" s="823">
        <f t="shared" ref="J325:J327" si="139">I325+1</f>
        <v>45929</v>
      </c>
      <c r="K325" s="195"/>
      <c r="L325" s="758">
        <f t="shared" si="112"/>
        <v>45913</v>
      </c>
    </row>
    <row r="326" spans="1:15" s="146" customFormat="1" ht="20.100000000000001" customHeight="1" x14ac:dyDescent="0.2">
      <c r="A326" s="1029"/>
      <c r="B326" s="978" t="s">
        <v>1835</v>
      </c>
      <c r="C326" s="964" t="s">
        <v>4943</v>
      </c>
      <c r="D326" s="961">
        <v>45919</v>
      </c>
      <c r="E326" s="823">
        <f>D326+6</f>
        <v>45925</v>
      </c>
      <c r="F326" s="823">
        <f>E326+2</f>
        <v>45927</v>
      </c>
      <c r="G326" s="823">
        <f>F326+4</f>
        <v>45931</v>
      </c>
      <c r="H326" s="823">
        <f>G326+1</f>
        <v>45932</v>
      </c>
      <c r="I326" s="823">
        <f>H326+3</f>
        <v>45935</v>
      </c>
      <c r="J326" s="823">
        <f t="shared" si="139"/>
        <v>45936</v>
      </c>
      <c r="K326" s="195"/>
      <c r="L326" s="758">
        <f t="shared" si="112"/>
        <v>45920</v>
      </c>
    </row>
    <row r="327" spans="1:15" s="146" customFormat="1" ht="20.100000000000001" customHeight="1" x14ac:dyDescent="0.2">
      <c r="A327" s="1029"/>
      <c r="B327" s="978" t="s">
        <v>1924</v>
      </c>
      <c r="C327" s="964" t="s">
        <v>4944</v>
      </c>
      <c r="D327" s="961">
        <v>45926</v>
      </c>
      <c r="E327" s="823">
        <f t="shared" ref="E327" si="140">D327+6</f>
        <v>45932</v>
      </c>
      <c r="F327" s="823">
        <f t="shared" ref="F327" si="141">E327+2</f>
        <v>45934</v>
      </c>
      <c r="G327" s="823">
        <f t="shared" ref="G327" si="142">F327+4</f>
        <v>45938</v>
      </c>
      <c r="H327" s="823">
        <f t="shared" ref="H327" si="143">G327+1</f>
        <v>45939</v>
      </c>
      <c r="I327" s="823">
        <f t="shared" ref="I327" si="144">H327+3</f>
        <v>45942</v>
      </c>
      <c r="J327" s="823">
        <f t="shared" si="139"/>
        <v>45943</v>
      </c>
      <c r="K327" s="195"/>
      <c r="L327" s="758">
        <f t="shared" si="112"/>
        <v>45927</v>
      </c>
    </row>
    <row r="328" spans="1:15" s="146" customFormat="1" ht="20.100000000000001" customHeight="1" x14ac:dyDescent="0.2">
      <c r="A328" s="1029"/>
      <c r="B328" s="147" t="s">
        <v>516</v>
      </c>
      <c r="C328" s="764"/>
      <c r="D328" s="801"/>
      <c r="E328" s="1096"/>
      <c r="F328" s="1096"/>
      <c r="G328" s="801"/>
      <c r="H328" s="801"/>
      <c r="I328" s="801"/>
      <c r="J328" s="801"/>
      <c r="K328" s="801"/>
      <c r="L328" s="195"/>
      <c r="M328" s="764"/>
    </row>
    <row r="329" spans="1:15" s="159" customFormat="1" ht="18" customHeight="1" x14ac:dyDescent="0.2">
      <c r="A329" s="1029"/>
      <c r="B329" s="192"/>
      <c r="C329" s="193"/>
      <c r="D329" s="193"/>
      <c r="E329" s="194"/>
      <c r="F329" s="195"/>
      <c r="G329" s="195"/>
      <c r="H329" s="193"/>
      <c r="I329" s="193"/>
      <c r="J329" s="195"/>
      <c r="K329" s="195"/>
      <c r="L329" s="195"/>
      <c r="M329" s="331"/>
      <c r="N329" s="196"/>
    </row>
    <row r="330" spans="1:15" s="159" customFormat="1" ht="18" customHeight="1" thickBot="1" x14ac:dyDescent="0.25">
      <c r="A330" s="1029"/>
      <c r="B330" s="197"/>
      <c r="C330" s="193"/>
      <c r="D330" s="198"/>
      <c r="E330" s="199"/>
      <c r="F330" s="197"/>
      <c r="G330" s="193"/>
      <c r="H330" s="198"/>
      <c r="I330" s="193"/>
      <c r="J330" s="197"/>
      <c r="K330" s="193"/>
      <c r="L330" s="198"/>
      <c r="M330" s="331"/>
      <c r="N330" s="196"/>
    </row>
    <row r="331" spans="1:15" s="147" customFormat="1" ht="18.75" customHeight="1" x14ac:dyDescent="0.2">
      <c r="B331" s="896"/>
      <c r="C331" s="897"/>
      <c r="D331" s="898"/>
      <c r="E331" s="899"/>
      <c r="F331" s="900"/>
      <c r="G331" s="901"/>
      <c r="H331" s="902"/>
    </row>
    <row r="332" spans="1:15" s="147" customFormat="1" ht="18.75" customHeight="1" x14ac:dyDescent="0.2">
      <c r="B332" s="778" t="s">
        <v>517</v>
      </c>
      <c r="C332" s="145"/>
      <c r="D332" s="147" t="s">
        <v>518</v>
      </c>
      <c r="G332" s="147" t="s">
        <v>519</v>
      </c>
      <c r="H332" s="779"/>
    </row>
    <row r="333" spans="1:15" s="147" customFormat="1" ht="18.75" customHeight="1" x14ac:dyDescent="0.2">
      <c r="B333" s="780" t="s">
        <v>520</v>
      </c>
      <c r="C333" s="1099" t="s">
        <v>521</v>
      </c>
      <c r="D333" s="133" t="s">
        <v>522</v>
      </c>
      <c r="F333" s="1099" t="s">
        <v>523</v>
      </c>
      <c r="G333" s="145" t="s">
        <v>524</v>
      </c>
      <c r="H333" s="1100" t="s">
        <v>525</v>
      </c>
    </row>
    <row r="334" spans="1:15" s="147" customFormat="1" ht="18.75" customHeight="1" x14ac:dyDescent="0.2">
      <c r="B334" s="780" t="s">
        <v>526</v>
      </c>
      <c r="C334" s="1099" t="s">
        <v>527</v>
      </c>
      <c r="D334" s="133" t="s">
        <v>528</v>
      </c>
      <c r="E334" s="148" t="s">
        <v>529</v>
      </c>
      <c r="F334" s="1101" t="s">
        <v>530</v>
      </c>
      <c r="G334" s="145" t="s">
        <v>531</v>
      </c>
      <c r="H334" s="1100" t="s">
        <v>532</v>
      </c>
    </row>
    <row r="335" spans="1:15" s="147" customFormat="1" ht="18.75" customHeight="1" x14ac:dyDescent="0.2">
      <c r="B335" s="783" t="s">
        <v>533</v>
      </c>
      <c r="C335" s="1102" t="s">
        <v>534</v>
      </c>
      <c r="D335" s="133" t="s">
        <v>535</v>
      </c>
      <c r="E335" s="148" t="s">
        <v>536</v>
      </c>
      <c r="F335" s="1101" t="s">
        <v>537</v>
      </c>
      <c r="G335" s="588" t="s">
        <v>538</v>
      </c>
      <c r="H335" s="1103" t="s">
        <v>539</v>
      </c>
    </row>
    <row r="336" spans="1:15" s="147" customFormat="1" ht="18.75" customHeight="1" x14ac:dyDescent="0.2">
      <c r="B336" s="783" t="s">
        <v>540</v>
      </c>
      <c r="C336" s="1102" t="s">
        <v>541</v>
      </c>
      <c r="D336" s="133" t="s">
        <v>542</v>
      </c>
      <c r="E336" s="148" t="s">
        <v>543</v>
      </c>
      <c r="F336" s="1101" t="s">
        <v>544</v>
      </c>
      <c r="G336" s="588" t="s">
        <v>545</v>
      </c>
      <c r="H336" s="1103" t="s">
        <v>546</v>
      </c>
      <c r="N336" s="149"/>
      <c r="O336" s="149"/>
    </row>
    <row r="337" spans="1:15" s="147" customFormat="1" ht="18.75" customHeight="1" x14ac:dyDescent="0.2">
      <c r="B337" s="783" t="s">
        <v>760</v>
      </c>
      <c r="C337" s="1102" t="s">
        <v>548</v>
      </c>
      <c r="D337" s="133" t="s">
        <v>549</v>
      </c>
      <c r="E337" s="148" t="s">
        <v>550</v>
      </c>
      <c r="F337" s="1101" t="s">
        <v>551</v>
      </c>
      <c r="G337" s="588" t="s">
        <v>552</v>
      </c>
      <c r="H337" s="1103" t="s">
        <v>553</v>
      </c>
      <c r="N337" s="149"/>
      <c r="O337" s="149"/>
    </row>
    <row r="338" spans="1:15" s="147" customFormat="1" ht="18.75" customHeight="1" x14ac:dyDescent="0.2">
      <c r="B338" s="783" t="s">
        <v>554</v>
      </c>
      <c r="C338" s="1102" t="s">
        <v>555</v>
      </c>
      <c r="D338" s="133" t="s">
        <v>556</v>
      </c>
      <c r="E338" s="148" t="s">
        <v>557</v>
      </c>
      <c r="F338" s="1101" t="s">
        <v>558</v>
      </c>
      <c r="G338" s="588" t="s">
        <v>559</v>
      </c>
      <c r="H338" s="1103" t="s">
        <v>560</v>
      </c>
      <c r="N338" s="149"/>
      <c r="O338" s="149"/>
    </row>
    <row r="339" spans="1:15" s="147" customFormat="1" ht="18.75" customHeight="1" x14ac:dyDescent="0.2">
      <c r="B339" s="783" t="s">
        <v>561</v>
      </c>
      <c r="C339" s="1102" t="s">
        <v>562</v>
      </c>
      <c r="D339" s="133" t="s">
        <v>563</v>
      </c>
      <c r="E339" s="148" t="s">
        <v>564</v>
      </c>
      <c r="F339" s="1099" t="s">
        <v>565</v>
      </c>
      <c r="G339" s="588" t="s">
        <v>566</v>
      </c>
      <c r="H339" s="787" t="s">
        <v>567</v>
      </c>
      <c r="N339" s="149"/>
      <c r="O339" s="149"/>
    </row>
    <row r="340" spans="1:15" ht="18.75" customHeight="1" x14ac:dyDescent="0.2">
      <c r="A340" s="1033"/>
      <c r="B340" s="783" t="s">
        <v>568</v>
      </c>
      <c r="C340" s="1102" t="s">
        <v>569</v>
      </c>
      <c r="D340" s="133"/>
      <c r="F340" s="588"/>
      <c r="G340" s="147"/>
      <c r="H340" s="788"/>
      <c r="L340" s="149"/>
      <c r="M340" s="149"/>
    </row>
    <row r="341" spans="1:15" ht="18" customHeight="1" thickBot="1" x14ac:dyDescent="0.25">
      <c r="A341" s="1033"/>
      <c r="B341" s="1104"/>
      <c r="C341" s="791"/>
      <c r="D341" s="791"/>
      <c r="E341" s="791"/>
      <c r="F341" s="791"/>
      <c r="G341" s="791"/>
      <c r="H341" s="1105"/>
      <c r="L341" s="149"/>
      <c r="M341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1">
    <mergeCell ref="B239:C305"/>
    <mergeCell ref="D239:D305"/>
    <mergeCell ref="E204:G204"/>
    <mergeCell ref="D133:D199"/>
    <mergeCell ref="B2:G2"/>
    <mergeCell ref="B4:G4"/>
    <mergeCell ref="D8:D9"/>
    <mergeCell ref="B8:C8"/>
    <mergeCell ref="B133:C199"/>
    <mergeCell ref="B6:F6"/>
    <mergeCell ref="B131:I131"/>
  </mergeCells>
  <phoneticPr fontId="81" type="noConversion"/>
  <hyperlinks>
    <hyperlink ref="I2" location="HOME!Print_Area" display="HOME" xr:uid="{AE82298C-3330-4150-AB40-079BCC1CB536}"/>
    <hyperlink ref="H333" r:id="rId14" xr:uid="{95432BC0-E26F-47A4-BFED-050D665E4695}"/>
    <hyperlink ref="C333" r:id="rId15" xr:uid="{8F956825-36E4-4998-95FC-058B5670CBB0}"/>
    <hyperlink ref="H338" r:id="rId16" xr:uid="{7A079C97-EA5E-4B5B-B419-CBF70732F156}"/>
    <hyperlink ref="H337" r:id="rId17" xr:uid="{91F64ECD-27EE-43CF-845B-C557F7E25DF1}"/>
    <hyperlink ref="C336" r:id="rId18" xr:uid="{2A92BDF8-1D25-4D81-ADCD-C550030317A8}"/>
    <hyperlink ref="C334" r:id="rId19" xr:uid="{653E5472-E33E-41F2-B4AD-E86A009D6D56}"/>
    <hyperlink ref="C340" r:id="rId20" xr:uid="{6EE1609A-6279-4D0E-8E9A-50DEF7664DFA}"/>
    <hyperlink ref="H336" r:id="rId21" xr:uid="{D688C4FD-0D6F-4D70-AA2F-92698E5A041F}"/>
    <hyperlink ref="H339" r:id="rId22" xr:uid="{1757C2FE-0401-4E83-9F2E-F695C7DB02B4}"/>
    <hyperlink ref="F333" r:id="rId23" xr:uid="{34566E82-7CCE-49C2-9473-0566CA5E9365}"/>
    <hyperlink ref="F338" r:id="rId24" xr:uid="{E90E3B60-0936-4FC5-B282-16770C9A034F}"/>
    <hyperlink ref="F334" r:id="rId25" xr:uid="{B5CBCA5E-D7E0-402E-8B15-F42DB3718213}"/>
    <hyperlink ref="F335" r:id="rId26" xr:uid="{64358D10-174C-481F-B33A-0A355766C600}"/>
    <hyperlink ref="F336" r:id="rId27" xr:uid="{544F890B-8442-4698-B888-A4BE2AE8E6A0}"/>
    <hyperlink ref="F337" r:id="rId28" xr:uid="{DEFF5CBE-97AD-4AFD-934E-3DDA9238D0F9}"/>
    <hyperlink ref="H334" r:id="rId29" xr:uid="{AEDE0C33-AF17-4C4F-9CBE-D0FAA75777F8}"/>
    <hyperlink ref="H335" r:id="rId30" xr:uid="{0565975D-7F48-425C-8D08-84C446349C26}"/>
    <hyperlink ref="F339" r:id="rId31" xr:uid="{71C6926B-8DA8-4973-8552-4BDFF78E5170}"/>
    <hyperlink ref="C335" r:id="rId32" xr:uid="{9F90354E-794F-4E15-B1DA-8E512A4EC083}"/>
    <hyperlink ref="C337" r:id="rId33" xr:uid="{74B21190-2B49-4CEF-81CD-1395CDE1A828}"/>
    <hyperlink ref="C338" r:id="rId34" xr:uid="{B4A027CD-9D63-42DD-B95E-B727CA1CEA1F}"/>
    <hyperlink ref="C339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95:K195 E196" evalError="1"/>
    <ignoredError sqref="F196:K196" evalError="1" formula="1"/>
    <ignoredError sqref="F202:G202 H227 J227:J231 H228:H231 J233:J235 H233:H235 I307:I314 I315:I323 I324:I32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03"/>
  <sheetViews>
    <sheetView showGridLines="0" zoomScale="145" zoomScaleNormal="145" zoomScaleSheetLayoutView="85" workbookViewId="0">
      <selection activeCell="E84" sqref="E84"/>
    </sheetView>
  </sheetViews>
  <sheetFormatPr defaultColWidth="9.140625" defaultRowHeight="17.25" customHeight="1" x14ac:dyDescent="0.2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5" t="s">
        <v>116</v>
      </c>
      <c r="C2" s="1145"/>
      <c r="D2" s="1145"/>
      <c r="E2" s="1145"/>
      <c r="F2" s="1145"/>
      <c r="H2" s="956" t="s">
        <v>346</v>
      </c>
    </row>
    <row r="3" spans="1:17" ht="17.25" customHeight="1" thickBot="1" x14ac:dyDescent="0.25">
      <c r="B3" s="165"/>
    </row>
    <row r="4" spans="1:17" ht="30" customHeight="1" thickBot="1" x14ac:dyDescent="0.25">
      <c r="B4" s="1140" t="s">
        <v>2008</v>
      </c>
      <c r="C4" s="1141"/>
      <c r="D4" s="1141"/>
      <c r="E4" s="1141"/>
      <c r="F4" s="1142"/>
      <c r="G4" s="147"/>
      <c r="H4" s="147"/>
      <c r="K4" s="601"/>
      <c r="L4" s="602"/>
      <c r="M4" s="602"/>
      <c r="N4" s="602"/>
      <c r="O4" s="602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 x14ac:dyDescent="0.2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 x14ac:dyDescent="0.2">
      <c r="A7" s="1036"/>
      <c r="B7" s="1134" t="s">
        <v>2009</v>
      </c>
      <c r="C7" s="1135"/>
      <c r="D7" s="1174" t="s">
        <v>349</v>
      </c>
      <c r="E7" s="941" t="s">
        <v>2010</v>
      </c>
      <c r="F7" s="941" t="s">
        <v>2011</v>
      </c>
      <c r="G7" s="941" t="s">
        <v>2012</v>
      </c>
      <c r="H7" s="941" t="s">
        <v>170</v>
      </c>
      <c r="I7" s="941" t="s">
        <v>2013</v>
      </c>
      <c r="J7" s="941" t="s">
        <v>2014</v>
      </c>
      <c r="K7" s="941" t="s">
        <v>340</v>
      </c>
      <c r="L7" s="941" t="s">
        <v>253</v>
      </c>
      <c r="M7" s="331"/>
      <c r="N7" s="881"/>
      <c r="O7" s="146"/>
    </row>
    <row r="8" spans="1:17" ht="20.100000000000001" hidden="1" customHeight="1" x14ac:dyDescent="0.2">
      <c r="A8" s="1036"/>
      <c r="B8" s="944" t="s">
        <v>351</v>
      </c>
      <c r="C8" s="945" t="s">
        <v>352</v>
      </c>
      <c r="D8" s="1175"/>
      <c r="E8" s="940" t="s">
        <v>216</v>
      </c>
      <c r="F8" s="940" t="s">
        <v>252</v>
      </c>
      <c r="G8" s="940" t="s">
        <v>175</v>
      </c>
      <c r="H8" s="940" t="s">
        <v>193</v>
      </c>
      <c r="I8" s="940" t="s">
        <v>300</v>
      </c>
      <c r="J8" s="940" t="s">
        <v>2015</v>
      </c>
      <c r="K8" s="940" t="s">
        <v>187</v>
      </c>
      <c r="L8" s="940" t="s">
        <v>2016</v>
      </c>
      <c r="M8" s="331"/>
      <c r="N8" s="1055" t="s">
        <v>353</v>
      </c>
      <c r="O8" s="1049" t="s">
        <v>439</v>
      </c>
    </row>
    <row r="9" spans="1:17" ht="16.5" hidden="1" customHeight="1" x14ac:dyDescent="0.2">
      <c r="A9" s="1036"/>
      <c r="B9" s="981" t="s">
        <v>2017</v>
      </c>
      <c r="C9" s="982" t="s">
        <v>2018</v>
      </c>
      <c r="D9" s="955">
        <v>45391</v>
      </c>
      <c r="E9" s="1130" t="s">
        <v>385</v>
      </c>
      <c r="F9" s="1131"/>
      <c r="G9" s="1138"/>
      <c r="H9" s="880" t="s">
        <v>385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 x14ac:dyDescent="0.2">
      <c r="A10" s="1000" t="s">
        <v>2019</v>
      </c>
      <c r="B10" s="981" t="s">
        <v>2020</v>
      </c>
      <c r="C10" s="982" t="s">
        <v>2021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 x14ac:dyDescent="0.2">
      <c r="A11" s="1036" t="s">
        <v>2022</v>
      </c>
      <c r="B11" s="981" t="s">
        <v>2023</v>
      </c>
      <c r="C11" s="982" t="s">
        <v>2024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385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 x14ac:dyDescent="0.2">
      <c r="A12" s="1036" t="s">
        <v>2025</v>
      </c>
      <c r="B12" s="981" t="s">
        <v>2026</v>
      </c>
      <c r="C12" s="982" t="s">
        <v>2027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 x14ac:dyDescent="0.2">
      <c r="A13" s="1036" t="s">
        <v>2022</v>
      </c>
      <c r="B13" s="981" t="s">
        <v>2028</v>
      </c>
      <c r="C13" s="982" t="s">
        <v>2029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 x14ac:dyDescent="0.2">
      <c r="A14" s="1036"/>
      <c r="B14" s="1030" t="s">
        <v>2030</v>
      </c>
      <c r="C14" s="982" t="s">
        <v>2031</v>
      </c>
      <c r="D14" s="955">
        <v>45425</v>
      </c>
      <c r="E14" s="880" t="s">
        <v>385</v>
      </c>
      <c r="F14" s="880" t="s">
        <v>385</v>
      </c>
      <c r="G14" s="880" t="s">
        <v>385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 x14ac:dyDescent="0.2">
      <c r="A15" s="1036" t="s">
        <v>2032</v>
      </c>
      <c r="B15" s="981" t="s">
        <v>2017</v>
      </c>
      <c r="C15" s="982" t="s">
        <v>2033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 x14ac:dyDescent="0.2">
      <c r="A16" s="1000" t="s">
        <v>2020</v>
      </c>
      <c r="B16" s="981" t="s">
        <v>2023</v>
      </c>
      <c r="C16" s="982" t="s">
        <v>2034</v>
      </c>
      <c r="D16" s="955">
        <v>45451</v>
      </c>
      <c r="E16" s="880" t="s">
        <v>385</v>
      </c>
      <c r="F16" s="880" t="s">
        <v>385</v>
      </c>
      <c r="G16" s="880" t="s">
        <v>385</v>
      </c>
      <c r="H16" s="880" t="s">
        <v>385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 x14ac:dyDescent="0.2">
      <c r="A17" s="1036" t="s">
        <v>2035</v>
      </c>
      <c r="B17" s="981" t="s">
        <v>2020</v>
      </c>
      <c r="C17" s="982" t="s">
        <v>2036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 x14ac:dyDescent="0.2">
      <c r="A18" s="1036"/>
      <c r="B18" s="981" t="s">
        <v>2026</v>
      </c>
      <c r="C18" s="982" t="s">
        <v>2037</v>
      </c>
      <c r="D18" s="955">
        <v>45456</v>
      </c>
      <c r="E18" s="880" t="s">
        <v>385</v>
      </c>
      <c r="F18" s="880" t="s">
        <v>385</v>
      </c>
      <c r="G18" s="880" t="s">
        <v>385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 x14ac:dyDescent="0.2">
      <c r="A19" s="1036" t="s">
        <v>2038</v>
      </c>
      <c r="B19" s="981" t="s">
        <v>2028</v>
      </c>
      <c r="C19" s="982" t="s">
        <v>2039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385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 x14ac:dyDescent="0.2">
      <c r="A20" s="1036"/>
      <c r="B20" s="981" t="s">
        <v>2030</v>
      </c>
      <c r="C20" s="982" t="s">
        <v>2040</v>
      </c>
      <c r="D20" s="955">
        <v>45465</v>
      </c>
      <c r="E20" s="880" t="s">
        <v>385</v>
      </c>
      <c r="F20" s="880" t="s">
        <v>385</v>
      </c>
      <c r="G20" s="880" t="s">
        <v>385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 x14ac:dyDescent="0.2">
      <c r="A21" s="1036" t="s">
        <v>2041</v>
      </c>
      <c r="B21" s="981" t="s">
        <v>1583</v>
      </c>
      <c r="C21" s="982" t="s">
        <v>2042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385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 x14ac:dyDescent="0.2">
      <c r="A22" s="1000"/>
      <c r="B22" s="981" t="s">
        <v>2023</v>
      </c>
      <c r="C22" s="982" t="s">
        <v>2043</v>
      </c>
      <c r="D22" s="955">
        <v>45491</v>
      </c>
      <c r="E22" s="880" t="s">
        <v>385</v>
      </c>
      <c r="F22" s="880" t="s">
        <v>385</v>
      </c>
      <c r="G22" s="880" t="s">
        <v>385</v>
      </c>
      <c r="H22" s="880" t="s">
        <v>385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 x14ac:dyDescent="0.2">
      <c r="A23" s="1036" t="s">
        <v>2044</v>
      </c>
      <c r="B23" s="981" t="s">
        <v>2017</v>
      </c>
      <c r="C23" s="982" t="s">
        <v>2045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 x14ac:dyDescent="0.2">
      <c r="A24" s="1036"/>
      <c r="B24" s="981" t="s">
        <v>2026</v>
      </c>
      <c r="C24" s="982" t="s">
        <v>2046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385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 x14ac:dyDescent="0.2">
      <c r="A25" s="1036"/>
      <c r="B25" s="981" t="s">
        <v>2028</v>
      </c>
      <c r="C25" s="982" t="s">
        <v>2047</v>
      </c>
      <c r="D25" s="955">
        <v>45505</v>
      </c>
      <c r="E25" s="880" t="s">
        <v>385</v>
      </c>
      <c r="F25" s="880" t="s">
        <v>385</v>
      </c>
      <c r="G25" s="880" t="s">
        <v>385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 x14ac:dyDescent="0.2">
      <c r="A26" s="1036"/>
      <c r="B26" s="981" t="s">
        <v>2048</v>
      </c>
      <c r="C26" s="982" t="s">
        <v>2049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385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 x14ac:dyDescent="0.2">
      <c r="A27" s="1036" t="s">
        <v>2017</v>
      </c>
      <c r="B27" s="981" t="s">
        <v>1583</v>
      </c>
      <c r="C27" s="982" t="s">
        <v>2050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 x14ac:dyDescent="0.2">
      <c r="A28" s="1000"/>
      <c r="B28" s="981" t="s">
        <v>2023</v>
      </c>
      <c r="C28" s="982" t="s">
        <v>2051</v>
      </c>
      <c r="D28" s="955">
        <v>45525</v>
      </c>
      <c r="E28" s="880" t="s">
        <v>385</v>
      </c>
      <c r="F28" s="880" t="s">
        <v>385</v>
      </c>
      <c r="G28" s="880" t="s">
        <v>385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 x14ac:dyDescent="0.2">
      <c r="A29" s="1036" t="s">
        <v>2020</v>
      </c>
      <c r="B29" s="981" t="s">
        <v>2017</v>
      </c>
      <c r="C29" s="982" t="s">
        <v>2052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385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 x14ac:dyDescent="0.2">
      <c r="A30" s="1036"/>
      <c r="B30" s="981" t="s">
        <v>2026</v>
      </c>
      <c r="C30" s="982" t="s">
        <v>2053</v>
      </c>
      <c r="D30" s="955">
        <v>45535</v>
      </c>
      <c r="E30" s="880" t="s">
        <v>385</v>
      </c>
      <c r="F30" s="880" t="s">
        <v>385</v>
      </c>
      <c r="G30" s="880" t="s">
        <v>385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 x14ac:dyDescent="0.2">
      <c r="A31" s="1036"/>
      <c r="B31" s="981" t="s">
        <v>2028</v>
      </c>
      <c r="C31" s="982" t="s">
        <v>2054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385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 x14ac:dyDescent="0.2">
      <c r="A32" s="1036"/>
      <c r="B32" s="981" t="s">
        <v>2048</v>
      </c>
      <c r="C32" s="982" t="s">
        <v>2055</v>
      </c>
      <c r="D32" s="955">
        <v>45557</v>
      </c>
      <c r="E32" s="880" t="s">
        <v>385</v>
      </c>
      <c r="F32" s="880" t="s">
        <v>385</v>
      </c>
      <c r="G32" s="880" t="s">
        <v>385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 x14ac:dyDescent="0.2">
      <c r="A33" s="1036" t="s">
        <v>2056</v>
      </c>
      <c r="B33" s="981" t="s">
        <v>2057</v>
      </c>
      <c r="C33" s="982" t="s">
        <v>2058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385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 x14ac:dyDescent="0.2">
      <c r="A34" s="1000"/>
      <c r="B34" s="981" t="s">
        <v>2023</v>
      </c>
      <c r="C34" s="982" t="s">
        <v>2059</v>
      </c>
      <c r="D34" s="955">
        <v>45564</v>
      </c>
      <c r="E34" s="880" t="s">
        <v>385</v>
      </c>
      <c r="F34" s="758">
        <f t="shared" si="20"/>
        <v>45573</v>
      </c>
      <c r="G34" s="758">
        <f t="shared" si="21"/>
        <v>45574</v>
      </c>
      <c r="H34" s="880" t="s">
        <v>385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 x14ac:dyDescent="0.2">
      <c r="A35" s="1036"/>
      <c r="B35" s="981" t="s">
        <v>2017</v>
      </c>
      <c r="C35" s="982" t="s">
        <v>2060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 x14ac:dyDescent="0.2">
      <c r="A36" s="1036"/>
      <c r="B36" s="981" t="s">
        <v>2026</v>
      </c>
      <c r="C36" s="982" t="s">
        <v>2061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 x14ac:dyDescent="0.2">
      <c r="A37" s="1036"/>
      <c r="B37" s="981" t="s">
        <v>2028</v>
      </c>
      <c r="C37" s="982" t="s">
        <v>2062</v>
      </c>
      <c r="D37" s="955">
        <v>45598</v>
      </c>
      <c r="E37" s="1130" t="s">
        <v>385</v>
      </c>
      <c r="F37" s="1131"/>
      <c r="G37" s="1138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 x14ac:dyDescent="0.2">
      <c r="A38" s="1036" t="s">
        <v>2063</v>
      </c>
      <c r="B38" s="981" t="s">
        <v>2064</v>
      </c>
      <c r="C38" s="982" t="s">
        <v>2065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 x14ac:dyDescent="0.2">
      <c r="A39" s="1036"/>
      <c r="B39" s="981" t="s">
        <v>2057</v>
      </c>
      <c r="C39" s="982" t="s">
        <v>2066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385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 x14ac:dyDescent="0.2">
      <c r="A40" s="1000"/>
      <c r="B40" s="981" t="s">
        <v>2023</v>
      </c>
      <c r="C40" s="982" t="s">
        <v>2067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385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 x14ac:dyDescent="0.2">
      <c r="A41" s="1036"/>
      <c r="B41" s="981" t="s">
        <v>2017</v>
      </c>
      <c r="C41" s="982" t="s">
        <v>2068</v>
      </c>
      <c r="D41" s="955">
        <v>45623</v>
      </c>
      <c r="E41" s="880" t="s">
        <v>385</v>
      </c>
      <c r="F41" s="880" t="s">
        <v>385</v>
      </c>
      <c r="G41" s="1080" t="s">
        <v>385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 x14ac:dyDescent="0.2">
      <c r="A42" s="1036" t="s">
        <v>2069</v>
      </c>
      <c r="B42" s="981" t="s">
        <v>2026</v>
      </c>
      <c r="C42" s="982" t="s">
        <v>2070</v>
      </c>
      <c r="D42" s="955">
        <v>45619</v>
      </c>
      <c r="E42" s="758">
        <v>45632</v>
      </c>
      <c r="F42" s="758">
        <v>45622</v>
      </c>
      <c r="G42" s="1080" t="s">
        <v>385</v>
      </c>
      <c r="H42" s="880" t="s">
        <v>385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 x14ac:dyDescent="0.2">
      <c r="A43" s="1036"/>
      <c r="B43" s="981" t="s">
        <v>2028</v>
      </c>
      <c r="C43" s="982" t="s">
        <v>2071</v>
      </c>
      <c r="D43" s="955">
        <v>45635</v>
      </c>
      <c r="E43" s="758">
        <f t="shared" si="40"/>
        <v>45641</v>
      </c>
      <c r="F43" s="880" t="s">
        <v>385</v>
      </c>
      <c r="G43" s="1080" t="s">
        <v>385</v>
      </c>
      <c r="H43" s="880" t="s">
        <v>385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385</v>
      </c>
      <c r="M43" s="880" t="s">
        <v>385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 x14ac:dyDescent="0.2">
      <c r="A44" s="1036" t="s">
        <v>2064</v>
      </c>
      <c r="B44" s="981" t="s">
        <v>2072</v>
      </c>
      <c r="C44" s="982" t="s">
        <v>2073</v>
      </c>
      <c r="D44" s="955">
        <v>45631</v>
      </c>
      <c r="E44" s="880" t="s">
        <v>385</v>
      </c>
      <c r="F44" s="758">
        <f>D44+9</f>
        <v>45640</v>
      </c>
      <c r="G44" s="1080" t="s">
        <v>385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 x14ac:dyDescent="0.2">
      <c r="A45" s="1036"/>
      <c r="B45" s="981" t="s">
        <v>2057</v>
      </c>
      <c r="C45" s="982" t="s">
        <v>2074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 x14ac:dyDescent="0.2">
      <c r="A46" s="1036"/>
      <c r="B46" s="1030" t="s">
        <v>409</v>
      </c>
      <c r="C46" s="982" t="s">
        <v>2075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 x14ac:dyDescent="0.2">
      <c r="A47" s="1036"/>
      <c r="B47" s="981" t="s">
        <v>2076</v>
      </c>
      <c r="C47" s="982" t="s">
        <v>2077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 x14ac:dyDescent="0.2">
      <c r="A48" s="1036"/>
      <c r="B48" s="1030" t="s">
        <v>409</v>
      </c>
      <c r="C48" s="982" t="s">
        <v>2078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 x14ac:dyDescent="0.2">
      <c r="A49" s="1036" t="s">
        <v>2028</v>
      </c>
      <c r="B49" s="981" t="s">
        <v>2026</v>
      </c>
      <c r="C49" s="982" t="s">
        <v>2079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 x14ac:dyDescent="0.2">
      <c r="A50" s="1036"/>
      <c r="B50" s="981" t="s">
        <v>2028</v>
      </c>
      <c r="C50" s="982" t="s">
        <v>2080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 x14ac:dyDescent="0.2">
      <c r="A51" s="1036" t="s">
        <v>2081</v>
      </c>
      <c r="B51" s="981" t="s">
        <v>2057</v>
      </c>
      <c r="C51" s="982" t="s">
        <v>2082</v>
      </c>
      <c r="D51" s="955">
        <v>45683</v>
      </c>
      <c r="E51" s="758">
        <f>D51+6</f>
        <v>45689</v>
      </c>
      <c r="F51" s="758">
        <f>D51+9</f>
        <v>45692</v>
      </c>
      <c r="G51" s="880" t="s">
        <v>385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 x14ac:dyDescent="0.2">
      <c r="A52" s="1036" t="s">
        <v>2083</v>
      </c>
      <c r="B52" s="1030" t="s">
        <v>409</v>
      </c>
      <c r="C52" s="982" t="s">
        <v>2084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 x14ac:dyDescent="0.2">
      <c r="A53" s="1036" t="s">
        <v>2085</v>
      </c>
      <c r="B53" s="981" t="s">
        <v>2076</v>
      </c>
      <c r="C53" s="982" t="s">
        <v>2086</v>
      </c>
      <c r="D53" s="955">
        <v>45711</v>
      </c>
      <c r="E53" s="758">
        <v>45718</v>
      </c>
      <c r="F53" s="880" t="s">
        <v>385</v>
      </c>
      <c r="G53" s="880" t="s">
        <v>385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 x14ac:dyDescent="0.2">
      <c r="A54" s="1036" t="s">
        <v>2087</v>
      </c>
      <c r="B54" s="981" t="s">
        <v>1883</v>
      </c>
      <c r="C54" s="982" t="s">
        <v>2088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 x14ac:dyDescent="0.2">
      <c r="A55" s="1036" t="s">
        <v>2028</v>
      </c>
      <c r="B55" s="981" t="s">
        <v>2026</v>
      </c>
      <c r="C55" s="982" t="s">
        <v>2089</v>
      </c>
      <c r="D55" s="955">
        <v>45713</v>
      </c>
      <c r="E55" s="880" t="s">
        <v>385</v>
      </c>
      <c r="F55" s="880" t="s">
        <v>385</v>
      </c>
      <c r="G55" s="880" t="s">
        <v>385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 x14ac:dyDescent="0.2">
      <c r="A56" s="1036"/>
      <c r="B56" s="981" t="s">
        <v>2081</v>
      </c>
      <c r="C56" s="982" t="s">
        <v>2090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385</v>
      </c>
      <c r="J56" s="880" t="s">
        <v>385</v>
      </c>
      <c r="K56" s="880" t="s">
        <v>385</v>
      </c>
      <c r="L56" s="880" t="s">
        <v>385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 x14ac:dyDescent="0.2">
      <c r="A57" s="1036" t="s">
        <v>2028</v>
      </c>
      <c r="B57" s="1030" t="s">
        <v>409</v>
      </c>
      <c r="C57" s="982" t="s">
        <v>2091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 x14ac:dyDescent="0.2">
      <c r="A58" s="1036"/>
      <c r="B58" s="147" t="s">
        <v>516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 x14ac:dyDescent="0.2">
      <c r="A59" s="1036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 x14ac:dyDescent="0.2">
      <c r="A60" s="1036"/>
      <c r="B60" s="1134" t="s">
        <v>2009</v>
      </c>
      <c r="C60" s="1135"/>
      <c r="D60" s="1174" t="s">
        <v>349</v>
      </c>
      <c r="E60" s="941" t="s">
        <v>2012</v>
      </c>
      <c r="F60" s="941" t="s">
        <v>2092</v>
      </c>
      <c r="G60" s="941" t="s">
        <v>2013</v>
      </c>
      <c r="H60" s="941" t="s">
        <v>2014</v>
      </c>
      <c r="I60" s="941" t="s">
        <v>340</v>
      </c>
      <c r="J60" s="941" t="s">
        <v>253</v>
      </c>
      <c r="K60" s="331"/>
      <c r="L60" s="881"/>
      <c r="M60" s="146"/>
    </row>
    <row r="61" spans="1:17" ht="20.100000000000001" customHeight="1" x14ac:dyDescent="0.2">
      <c r="A61" s="1036"/>
      <c r="B61" s="944" t="s">
        <v>351</v>
      </c>
      <c r="C61" s="945" t="s">
        <v>352</v>
      </c>
      <c r="D61" s="1175"/>
      <c r="E61" s="940" t="s">
        <v>216</v>
      </c>
      <c r="F61" s="940" t="s">
        <v>172</v>
      </c>
      <c r="G61" s="940" t="s">
        <v>197</v>
      </c>
      <c r="H61" s="940" t="s">
        <v>193</v>
      </c>
      <c r="I61" s="940" t="s">
        <v>285</v>
      </c>
      <c r="J61" s="940" t="s">
        <v>255</v>
      </c>
      <c r="K61" s="331"/>
      <c r="L61" s="1055" t="s">
        <v>353</v>
      </c>
      <c r="M61" s="1049" t="s">
        <v>439</v>
      </c>
    </row>
    <row r="62" spans="1:17" ht="20.100000000000001" hidden="1" customHeight="1" x14ac:dyDescent="0.2">
      <c r="A62" s="1036"/>
      <c r="B62" s="981" t="s">
        <v>2087</v>
      </c>
      <c r="C62" s="982" t="s">
        <v>2093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1005">
        <f>WEEKNUM(L62)</f>
        <v>11</v>
      </c>
    </row>
    <row r="63" spans="1:17" ht="20.100000000000001" hidden="1" customHeight="1" x14ac:dyDescent="0.2">
      <c r="A63" s="1036" t="s">
        <v>2057</v>
      </c>
      <c r="B63" s="981" t="s">
        <v>656</v>
      </c>
      <c r="C63" s="982" t="s">
        <v>2094</v>
      </c>
      <c r="D63" s="955">
        <v>45750</v>
      </c>
      <c r="E63" s="880" t="s">
        <v>385</v>
      </c>
      <c r="F63" s="880" t="s">
        <v>385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1005">
        <f>WEEKNUM(L63)</f>
        <v>12</v>
      </c>
    </row>
    <row r="64" spans="1:17" ht="20.100000000000001" hidden="1" customHeight="1" x14ac:dyDescent="0.2">
      <c r="A64" s="1036"/>
      <c r="B64" s="981" t="s">
        <v>2076</v>
      </c>
      <c r="C64" s="982" t="s">
        <v>2095</v>
      </c>
      <c r="D64" s="955">
        <v>45744</v>
      </c>
      <c r="E64" s="758">
        <f t="shared" ref="E64:E69" si="56">D64+6</f>
        <v>45750</v>
      </c>
      <c r="F64" s="880" t="s">
        <v>385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L89" si="57">L63+7</f>
        <v>45743</v>
      </c>
      <c r="M64" s="1005">
        <f t="shared" ref="M64" si="58">WEEKNUM(L64)</f>
        <v>13</v>
      </c>
    </row>
    <row r="65" spans="1:13" ht="20.100000000000001" hidden="1" customHeight="1" x14ac:dyDescent="0.2">
      <c r="A65" s="1036" t="s">
        <v>1883</v>
      </c>
      <c r="B65" s="981" t="s">
        <v>2096</v>
      </c>
      <c r="C65" s="982" t="s">
        <v>2097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1005">
        <f>WEEKNUM(L65)</f>
        <v>14</v>
      </c>
    </row>
    <row r="66" spans="1:13" ht="20.100000000000001" hidden="1" customHeight="1" x14ac:dyDescent="0.2">
      <c r="A66" s="1036"/>
      <c r="B66" s="981" t="s">
        <v>2026</v>
      </c>
      <c r="C66" s="982" t="s">
        <v>2098</v>
      </c>
      <c r="D66" s="955">
        <v>45757</v>
      </c>
      <c r="E66" s="880" t="s">
        <v>385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1005">
        <f>WEEKNUM(L66)</f>
        <v>15</v>
      </c>
    </row>
    <row r="67" spans="1:13" ht="20.100000000000001" hidden="1" customHeight="1" x14ac:dyDescent="0.2">
      <c r="A67" s="1036"/>
      <c r="B67" s="981" t="s">
        <v>2087</v>
      </c>
      <c r="C67" s="982" t="s">
        <v>2099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1005">
        <f t="shared" ref="M67" si="61">WEEKNUM(L67)</f>
        <v>16</v>
      </c>
    </row>
    <row r="68" spans="1:13" ht="20.100000000000001" hidden="1" customHeight="1" x14ac:dyDescent="0.2">
      <c r="A68" s="1036"/>
      <c r="B68" s="981" t="s">
        <v>2076</v>
      </c>
      <c r="C68" s="982" t="s">
        <v>2100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1005">
        <f>WEEKNUM(L68)</f>
        <v>17</v>
      </c>
    </row>
    <row r="69" spans="1:13" ht="20.100000000000001" hidden="1" customHeight="1" x14ac:dyDescent="0.2">
      <c r="A69" s="1036"/>
      <c r="B69" s="981" t="s">
        <v>656</v>
      </c>
      <c r="C69" s="982" t="s">
        <v>2101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1005">
        <f t="shared" ref="M69" si="62">WEEKNUM(L69)</f>
        <v>18</v>
      </c>
    </row>
    <row r="70" spans="1:13" ht="20.100000000000001" hidden="1" customHeight="1" x14ac:dyDescent="0.2">
      <c r="A70" s="1036" t="s">
        <v>1883</v>
      </c>
      <c r="B70" s="981" t="s">
        <v>2096</v>
      </c>
      <c r="C70" s="982" t="s">
        <v>2102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1005">
        <f>WEEKNUM(L70)</f>
        <v>19</v>
      </c>
    </row>
    <row r="71" spans="1:13" ht="20.100000000000001" hidden="1" customHeight="1" x14ac:dyDescent="0.2">
      <c r="A71" s="1036"/>
      <c r="B71" s="981" t="s">
        <v>2026</v>
      </c>
      <c r="C71" s="982" t="s">
        <v>2103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1005">
        <f>WEEKNUM(L71)</f>
        <v>20</v>
      </c>
    </row>
    <row r="72" spans="1:13" ht="20.100000000000001" hidden="1" customHeight="1" x14ac:dyDescent="0.2">
      <c r="A72" s="1036"/>
      <c r="B72" s="981" t="s">
        <v>2087</v>
      </c>
      <c r="C72" s="982" t="s">
        <v>2104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1005">
        <f t="shared" ref="M72" si="69">WEEKNUM(L72)</f>
        <v>21</v>
      </c>
    </row>
    <row r="73" spans="1:13" ht="20.100000000000001" hidden="1" customHeight="1" x14ac:dyDescent="0.2">
      <c r="A73" s="1036"/>
      <c r="B73" s="981" t="s">
        <v>2076</v>
      </c>
      <c r="C73" s="982" t="s">
        <v>2105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1005">
        <f t="shared" ref="M73:M74" si="76">WEEKNUM(L73)</f>
        <v>22</v>
      </c>
    </row>
    <row r="74" spans="1:13" ht="20.100000000000001" hidden="1" customHeight="1" x14ac:dyDescent="0.2">
      <c r="A74" s="1036"/>
      <c r="B74" s="981" t="s">
        <v>656</v>
      </c>
      <c r="C74" s="982" t="s">
        <v>2106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1005">
        <f t="shared" si="76"/>
        <v>23</v>
      </c>
    </row>
    <row r="75" spans="1:13" ht="20.100000000000001" hidden="1" customHeight="1" x14ac:dyDescent="0.2">
      <c r="A75" s="1036"/>
      <c r="B75" s="981" t="s">
        <v>2096</v>
      </c>
      <c r="C75" s="982" t="s">
        <v>2107</v>
      </c>
      <c r="D75" s="955">
        <v>45824</v>
      </c>
      <c r="E75" s="972" t="s">
        <v>385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1005">
        <f>WEEKNUM(L75)</f>
        <v>24</v>
      </c>
    </row>
    <row r="76" spans="1:13" ht="20.100000000000001" hidden="1" customHeight="1" x14ac:dyDescent="0.2">
      <c r="A76" s="1036"/>
      <c r="B76" s="981" t="s">
        <v>2026</v>
      </c>
      <c r="C76" s="982" t="s">
        <v>2108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1005">
        <f>WEEKNUM(L76)</f>
        <v>25</v>
      </c>
    </row>
    <row r="77" spans="1:13" ht="20.100000000000001" hidden="1" customHeight="1" x14ac:dyDescent="0.2">
      <c r="A77" s="1036"/>
      <c r="B77" s="981" t="s">
        <v>2087</v>
      </c>
      <c r="C77" s="982" t="s">
        <v>2109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1005">
        <f t="shared" ref="M77:M79" si="77">WEEKNUM(L77)</f>
        <v>26</v>
      </c>
    </row>
    <row r="78" spans="1:13" ht="20.100000000000001" hidden="1" customHeight="1" x14ac:dyDescent="0.2">
      <c r="A78" s="1036"/>
      <c r="B78" s="981" t="s">
        <v>2076</v>
      </c>
      <c r="C78" s="982" t="s">
        <v>2110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1005">
        <f t="shared" si="77"/>
        <v>27</v>
      </c>
    </row>
    <row r="79" spans="1:13" ht="20.100000000000001" hidden="1" customHeight="1" x14ac:dyDescent="0.2">
      <c r="A79" s="1036"/>
      <c r="B79" s="981" t="s">
        <v>656</v>
      </c>
      <c r="C79" s="982" t="s">
        <v>2111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1005">
        <f t="shared" si="77"/>
        <v>28</v>
      </c>
    </row>
    <row r="80" spans="1:13" ht="20.100000000000001" hidden="1" customHeight="1" x14ac:dyDescent="0.2">
      <c r="A80" s="1036"/>
      <c r="B80" s="981" t="s">
        <v>2096</v>
      </c>
      <c r="C80" s="982" t="s">
        <v>2112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1005">
        <f>WEEKNUM(L80)</f>
        <v>29</v>
      </c>
    </row>
    <row r="81" spans="1:17" ht="20.100000000000001" hidden="1" customHeight="1" x14ac:dyDescent="0.2">
      <c r="A81" s="1036"/>
      <c r="B81" s="981" t="s">
        <v>2026</v>
      </c>
      <c r="C81" s="982" t="s">
        <v>2113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1005">
        <f>WEEKNUM(L81)</f>
        <v>30</v>
      </c>
    </row>
    <row r="82" spans="1:17" ht="20.100000000000001" hidden="1" customHeight="1" x14ac:dyDescent="0.2">
      <c r="A82" s="1036"/>
      <c r="B82" s="981" t="s">
        <v>2087</v>
      </c>
      <c r="C82" s="982" t="s">
        <v>2114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1005">
        <f t="shared" ref="M82" si="84">WEEKNUM(L82)</f>
        <v>31</v>
      </c>
    </row>
    <row r="83" spans="1:17" ht="20.100000000000001" customHeight="1" x14ac:dyDescent="0.2">
      <c r="A83" s="1036"/>
      <c r="B83" s="981" t="s">
        <v>2076</v>
      </c>
      <c r="C83" s="982" t="s">
        <v>4945</v>
      </c>
      <c r="D83" s="955">
        <v>45879</v>
      </c>
      <c r="E83" s="758">
        <f t="shared" ref="E83" si="85">D83+6</f>
        <v>45885</v>
      </c>
      <c r="F83" s="758">
        <f t="shared" ref="F83" si="86">E83+5</f>
        <v>45890</v>
      </c>
      <c r="G83" s="758">
        <f t="shared" ref="G83" si="87">F83+7</f>
        <v>45897</v>
      </c>
      <c r="H83" s="758">
        <f t="shared" ref="H83" si="88">G83+1</f>
        <v>45898</v>
      </c>
      <c r="I83" s="758">
        <f t="shared" ref="I83" si="89">H83+2</f>
        <v>45900</v>
      </c>
      <c r="J83" s="758">
        <f t="shared" ref="J83" si="90">I83+1</f>
        <v>45901</v>
      </c>
      <c r="K83" s="331"/>
      <c r="L83" s="758">
        <f t="shared" si="57"/>
        <v>45876</v>
      </c>
      <c r="M83" s="1005">
        <f t="shared" ref="M83" si="91">WEEKNUM(L83)</f>
        <v>32</v>
      </c>
    </row>
    <row r="84" spans="1:17" ht="20.100000000000001" customHeight="1" x14ac:dyDescent="0.2">
      <c r="A84" s="1036"/>
      <c r="B84" s="981" t="s">
        <v>656</v>
      </c>
      <c r="C84" s="982" t="s">
        <v>4946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1005">
        <f t="shared" ref="M84" si="98">WEEKNUM(L84)</f>
        <v>33</v>
      </c>
    </row>
    <row r="85" spans="1:17" ht="20.100000000000001" customHeight="1" x14ac:dyDescent="0.2">
      <c r="A85" s="1036"/>
      <c r="B85" s="981" t="s">
        <v>2096</v>
      </c>
      <c r="C85" s="982" t="s">
        <v>4947</v>
      </c>
      <c r="D85" s="955">
        <v>45889</v>
      </c>
      <c r="E85" s="758">
        <f t="shared" si="92"/>
        <v>45895</v>
      </c>
      <c r="F85" s="758">
        <f t="shared" si="93"/>
        <v>45900</v>
      </c>
      <c r="G85" s="758">
        <f t="shared" si="94"/>
        <v>45907</v>
      </c>
      <c r="H85" s="758">
        <f t="shared" si="95"/>
        <v>45908</v>
      </c>
      <c r="I85" s="758">
        <f t="shared" si="96"/>
        <v>45910</v>
      </c>
      <c r="J85" s="758">
        <f t="shared" si="97"/>
        <v>45911</v>
      </c>
      <c r="K85" s="331"/>
      <c r="L85" s="758">
        <f t="shared" si="57"/>
        <v>45890</v>
      </c>
      <c r="M85" s="1005">
        <f>WEEKNUM(L85)</f>
        <v>34</v>
      </c>
    </row>
    <row r="86" spans="1:17" ht="20.100000000000001" customHeight="1" x14ac:dyDescent="0.2">
      <c r="A86" s="1036"/>
      <c r="B86" s="981" t="s">
        <v>2026</v>
      </c>
      <c r="C86" s="982" t="s">
        <v>4948</v>
      </c>
      <c r="D86" s="955">
        <v>45896</v>
      </c>
      <c r="E86" s="758">
        <f t="shared" si="92"/>
        <v>45902</v>
      </c>
      <c r="F86" s="758">
        <f t="shared" si="93"/>
        <v>45907</v>
      </c>
      <c r="G86" s="758">
        <f t="shared" si="94"/>
        <v>45914</v>
      </c>
      <c r="H86" s="758">
        <f t="shared" si="95"/>
        <v>45915</v>
      </c>
      <c r="I86" s="758">
        <f t="shared" si="96"/>
        <v>45917</v>
      </c>
      <c r="J86" s="758">
        <f t="shared" si="97"/>
        <v>45918</v>
      </c>
      <c r="K86" s="331"/>
      <c r="L86" s="758">
        <f t="shared" si="57"/>
        <v>45897</v>
      </c>
      <c r="M86" s="1005">
        <f>WEEKNUM(L86)</f>
        <v>35</v>
      </c>
    </row>
    <row r="87" spans="1:17" ht="20.100000000000001" customHeight="1" x14ac:dyDescent="0.2">
      <c r="A87" s="1036"/>
      <c r="B87" s="981" t="s">
        <v>2087</v>
      </c>
      <c r="C87" s="982" t="s">
        <v>4949</v>
      </c>
      <c r="D87" s="955">
        <v>45903</v>
      </c>
      <c r="E87" s="758">
        <f t="shared" si="92"/>
        <v>45909</v>
      </c>
      <c r="F87" s="758">
        <f t="shared" si="93"/>
        <v>45914</v>
      </c>
      <c r="G87" s="758">
        <f t="shared" si="94"/>
        <v>45921</v>
      </c>
      <c r="H87" s="758">
        <f t="shared" si="95"/>
        <v>45922</v>
      </c>
      <c r="I87" s="758">
        <f t="shared" si="96"/>
        <v>45924</v>
      </c>
      <c r="J87" s="758">
        <f t="shared" si="97"/>
        <v>45925</v>
      </c>
      <c r="K87" s="331"/>
      <c r="L87" s="758">
        <f t="shared" si="57"/>
        <v>45904</v>
      </c>
      <c r="M87" s="1005">
        <f t="shared" ref="M87:M89" si="99">WEEKNUM(L87)</f>
        <v>36</v>
      </c>
    </row>
    <row r="88" spans="1:17" ht="20.100000000000001" customHeight="1" x14ac:dyDescent="0.2">
      <c r="A88" s="1036"/>
      <c r="B88" s="981" t="s">
        <v>2076</v>
      </c>
      <c r="C88" s="982" t="s">
        <v>4950</v>
      </c>
      <c r="D88" s="955">
        <v>45910</v>
      </c>
      <c r="E88" s="758">
        <f t="shared" si="92"/>
        <v>45916</v>
      </c>
      <c r="F88" s="758">
        <f t="shared" si="93"/>
        <v>45921</v>
      </c>
      <c r="G88" s="758">
        <f t="shared" si="94"/>
        <v>45928</v>
      </c>
      <c r="H88" s="758">
        <f t="shared" si="95"/>
        <v>45929</v>
      </c>
      <c r="I88" s="758">
        <f t="shared" si="96"/>
        <v>45931</v>
      </c>
      <c r="J88" s="758">
        <f t="shared" si="97"/>
        <v>45932</v>
      </c>
      <c r="K88" s="331"/>
      <c r="L88" s="758">
        <f t="shared" si="57"/>
        <v>45911</v>
      </c>
      <c r="M88" s="1005">
        <f t="shared" si="99"/>
        <v>37</v>
      </c>
    </row>
    <row r="89" spans="1:17" ht="20.100000000000001" customHeight="1" x14ac:dyDescent="0.2">
      <c r="A89" s="1036"/>
      <c r="B89" s="981" t="s">
        <v>656</v>
      </c>
      <c r="C89" s="982" t="s">
        <v>4951</v>
      </c>
      <c r="D89" s="955">
        <v>45917</v>
      </c>
      <c r="E89" s="758">
        <f t="shared" ref="E89" si="100">D89+6</f>
        <v>45923</v>
      </c>
      <c r="F89" s="758">
        <f t="shared" ref="F89" si="101">E89+5</f>
        <v>45928</v>
      </c>
      <c r="G89" s="758">
        <f t="shared" ref="G89" si="102">F89+7</f>
        <v>45935</v>
      </c>
      <c r="H89" s="758">
        <f t="shared" ref="H89" si="103">G89+1</f>
        <v>45936</v>
      </c>
      <c r="I89" s="758">
        <f t="shared" ref="I89" si="104">H89+2</f>
        <v>45938</v>
      </c>
      <c r="J89" s="758">
        <f t="shared" ref="J89" si="105">I89+1</f>
        <v>45939</v>
      </c>
      <c r="K89" s="331"/>
      <c r="L89" s="758">
        <f t="shared" si="57"/>
        <v>45918</v>
      </c>
      <c r="M89" s="1005">
        <f t="shared" si="99"/>
        <v>38</v>
      </c>
    </row>
    <row r="90" spans="1:17" ht="24.95" customHeight="1" x14ac:dyDescent="0.2">
      <c r="A90" s="1036"/>
      <c r="B90" s="147" t="s">
        <v>516</v>
      </c>
      <c r="C90" s="750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600"/>
      <c r="P90" s="146"/>
      <c r="Q90" s="146"/>
    </row>
    <row r="91" spans="1:17" s="159" customFormat="1" ht="17.25" customHeight="1" x14ac:dyDescent="0.2">
      <c r="A91" s="1036"/>
      <c r="C91" s="145"/>
      <c r="D91" s="145"/>
      <c r="E91" s="145"/>
      <c r="F91" s="145"/>
      <c r="G91" s="145"/>
      <c r="H91" s="145"/>
      <c r="I91" s="145"/>
      <c r="N91" s="147"/>
      <c r="O91" s="145"/>
    </row>
    <row r="92" spans="1:17" s="159" customFormat="1" ht="17.25" customHeight="1" thickBot="1" x14ac:dyDescent="0.25">
      <c r="A92" s="1036"/>
      <c r="B92" s="422"/>
      <c r="C92" s="145"/>
      <c r="D92" s="145"/>
      <c r="E92" s="145"/>
      <c r="F92" s="145"/>
      <c r="G92" s="145"/>
      <c r="H92" s="145"/>
      <c r="I92" s="145"/>
      <c r="N92" s="147"/>
      <c r="O92" s="145"/>
    </row>
    <row r="93" spans="1:17" s="147" customFormat="1" ht="18.75" customHeight="1" x14ac:dyDescent="0.2">
      <c r="B93" s="896"/>
      <c r="C93" s="897"/>
      <c r="D93" s="898"/>
      <c r="E93" s="899"/>
      <c r="F93" s="900"/>
      <c r="G93" s="901"/>
      <c r="H93" s="902"/>
    </row>
    <row r="94" spans="1:17" s="147" customFormat="1" ht="18.75" customHeight="1" x14ac:dyDescent="0.2">
      <c r="B94" s="778" t="s">
        <v>517</v>
      </c>
      <c r="C94" s="145"/>
      <c r="D94" s="147" t="s">
        <v>518</v>
      </c>
      <c r="G94" s="147" t="s">
        <v>519</v>
      </c>
      <c r="H94" s="779"/>
    </row>
    <row r="95" spans="1:17" s="147" customFormat="1" ht="18.75" customHeight="1" x14ac:dyDescent="0.2">
      <c r="B95" s="780" t="s">
        <v>520</v>
      </c>
      <c r="C95" s="1099" t="s">
        <v>521</v>
      </c>
      <c r="D95" s="133" t="s">
        <v>522</v>
      </c>
      <c r="F95" s="1099" t="s">
        <v>523</v>
      </c>
      <c r="G95" s="145" t="s">
        <v>524</v>
      </c>
      <c r="H95" s="1100" t="s">
        <v>525</v>
      </c>
    </row>
    <row r="96" spans="1:17" s="147" customFormat="1" ht="18.75" customHeight="1" x14ac:dyDescent="0.2">
      <c r="B96" s="780" t="s">
        <v>526</v>
      </c>
      <c r="C96" s="1099" t="s">
        <v>527</v>
      </c>
      <c r="D96" s="133" t="s">
        <v>528</v>
      </c>
      <c r="E96" s="148" t="s">
        <v>529</v>
      </c>
      <c r="F96" s="1101" t="s">
        <v>530</v>
      </c>
      <c r="G96" s="145" t="s">
        <v>531</v>
      </c>
      <c r="H96" s="1100" t="s">
        <v>532</v>
      </c>
    </row>
    <row r="97" spans="1:15" s="147" customFormat="1" ht="18" customHeight="1" x14ac:dyDescent="0.2">
      <c r="B97" s="783" t="s">
        <v>533</v>
      </c>
      <c r="C97" s="1102" t="s">
        <v>534</v>
      </c>
      <c r="D97" s="133" t="s">
        <v>535</v>
      </c>
      <c r="E97" s="148" t="s">
        <v>536</v>
      </c>
      <c r="F97" s="1101" t="s">
        <v>537</v>
      </c>
      <c r="G97" s="588" t="s">
        <v>538</v>
      </c>
      <c r="H97" s="1103" t="s">
        <v>539</v>
      </c>
    </row>
    <row r="98" spans="1:15" s="147" customFormat="1" ht="18.75" customHeight="1" x14ac:dyDescent="0.2">
      <c r="B98" s="783" t="s">
        <v>540</v>
      </c>
      <c r="C98" s="1102" t="s">
        <v>541</v>
      </c>
      <c r="D98" s="133" t="s">
        <v>542</v>
      </c>
      <c r="E98" s="148" t="s">
        <v>543</v>
      </c>
      <c r="F98" s="1101" t="s">
        <v>544</v>
      </c>
      <c r="G98" s="588" t="s">
        <v>545</v>
      </c>
      <c r="H98" s="1103" t="s">
        <v>546</v>
      </c>
      <c r="N98" s="149"/>
      <c r="O98" s="149"/>
    </row>
    <row r="99" spans="1:15" s="147" customFormat="1" ht="18.75" customHeight="1" x14ac:dyDescent="0.2">
      <c r="B99" s="783" t="s">
        <v>760</v>
      </c>
      <c r="C99" s="1102" t="s">
        <v>548</v>
      </c>
      <c r="D99" s="133" t="s">
        <v>549</v>
      </c>
      <c r="E99" s="148" t="s">
        <v>550</v>
      </c>
      <c r="F99" s="1101" t="s">
        <v>551</v>
      </c>
      <c r="G99" s="588" t="s">
        <v>552</v>
      </c>
      <c r="H99" s="1103" t="s">
        <v>553</v>
      </c>
      <c r="N99" s="149"/>
      <c r="O99" s="149"/>
    </row>
    <row r="100" spans="1:15" s="147" customFormat="1" ht="18.75" customHeight="1" x14ac:dyDescent="0.2">
      <c r="B100" s="783" t="s">
        <v>554</v>
      </c>
      <c r="C100" s="1102" t="s">
        <v>555</v>
      </c>
      <c r="D100" s="133" t="s">
        <v>556</v>
      </c>
      <c r="E100" s="148" t="s">
        <v>557</v>
      </c>
      <c r="F100" s="1101" t="s">
        <v>558</v>
      </c>
      <c r="G100" s="588" t="s">
        <v>559</v>
      </c>
      <c r="H100" s="1103" t="s">
        <v>560</v>
      </c>
      <c r="N100" s="149"/>
      <c r="O100" s="149"/>
    </row>
    <row r="101" spans="1:15" s="147" customFormat="1" ht="18.75" customHeight="1" x14ac:dyDescent="0.2">
      <c r="B101" s="783" t="s">
        <v>561</v>
      </c>
      <c r="C101" s="1102" t="s">
        <v>562</v>
      </c>
      <c r="D101" s="133" t="s">
        <v>563</v>
      </c>
      <c r="E101" s="148" t="s">
        <v>564</v>
      </c>
      <c r="F101" s="1099" t="s">
        <v>565</v>
      </c>
      <c r="G101" s="588" t="s">
        <v>566</v>
      </c>
      <c r="H101" s="787" t="s">
        <v>567</v>
      </c>
      <c r="N101" s="149"/>
      <c r="O101" s="149"/>
    </row>
    <row r="102" spans="1:15" ht="18.75" customHeight="1" x14ac:dyDescent="0.2">
      <c r="A102" s="1033"/>
      <c r="B102" s="783" t="s">
        <v>568</v>
      </c>
      <c r="C102" s="1102" t="s">
        <v>569</v>
      </c>
      <c r="D102" s="133"/>
      <c r="F102" s="588"/>
      <c r="G102" s="147"/>
      <c r="H102" s="788"/>
      <c r="I102" s="145"/>
      <c r="J102" s="145"/>
      <c r="K102" s="145"/>
    </row>
    <row r="103" spans="1:15" ht="17.25" customHeight="1" thickBot="1" x14ac:dyDescent="0.25">
      <c r="A103" s="1033"/>
      <c r="B103" s="1104"/>
      <c r="C103" s="791"/>
      <c r="D103" s="791"/>
      <c r="E103" s="791"/>
      <c r="F103" s="791"/>
      <c r="G103" s="791"/>
      <c r="H103" s="1105"/>
      <c r="I103" s="145"/>
      <c r="J103" s="145"/>
      <c r="K103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95" r:id="rId10" xr:uid="{7EB8ACDC-127B-4623-BC63-962269ACDF7E}"/>
    <hyperlink ref="C95" r:id="rId11" xr:uid="{D0902594-8023-4CDF-A988-07AA592A8A42}"/>
    <hyperlink ref="H100" r:id="rId12" xr:uid="{BAF9C094-775F-4D5B-AB5F-020C18A1A332}"/>
    <hyperlink ref="H99" r:id="rId13" xr:uid="{F5B825EB-C0A3-49C0-A0C7-C5C7847D1C42}"/>
    <hyperlink ref="C98" r:id="rId14" xr:uid="{13959669-DF32-4057-9863-25DE0C5053D2}"/>
    <hyperlink ref="C96" r:id="rId15" xr:uid="{8989D5CA-737B-4ABF-BEA4-557F5B10E4CB}"/>
    <hyperlink ref="C102" r:id="rId16" xr:uid="{CA4B5B68-7F84-4CE7-B9C4-67ED9394DE33}"/>
    <hyperlink ref="H98" r:id="rId17" xr:uid="{C3A611E8-05C0-4318-8B8B-79B220D6A3FD}"/>
    <hyperlink ref="H101" r:id="rId18" xr:uid="{AF4EC95A-4D95-4BD2-9CF8-84059FCA2BFD}"/>
    <hyperlink ref="F95" r:id="rId19" xr:uid="{B7064F0F-55C9-4537-ADA1-2C0A3AE9611C}"/>
    <hyperlink ref="F100" r:id="rId20" xr:uid="{C700D005-22D0-493B-842D-23E3B7095D00}"/>
    <hyperlink ref="F96" r:id="rId21" xr:uid="{74359B29-54D6-4C8D-9246-85C3C79B30D5}"/>
    <hyperlink ref="F97" r:id="rId22" xr:uid="{8E7648A6-3F3D-48DB-B3F8-64432BE4BB38}"/>
    <hyperlink ref="F98" r:id="rId23" xr:uid="{53A69E84-3FF9-470E-AD11-2585A6736969}"/>
    <hyperlink ref="F99" r:id="rId24" xr:uid="{1D739F2F-A4A5-4545-82E5-3E7ACCF2C367}"/>
    <hyperlink ref="H96" r:id="rId25" xr:uid="{0C981046-321D-4DB4-8377-FD40823A20FC}"/>
    <hyperlink ref="H97" r:id="rId26" xr:uid="{A5475766-E3FD-40E3-857E-BD71D937D048}"/>
    <hyperlink ref="F101" r:id="rId27" xr:uid="{508805CB-5F01-4EA1-9B50-762FA46CA839}"/>
    <hyperlink ref="C97" r:id="rId28" xr:uid="{814751FF-3017-4AE3-823F-E71E7FE66130}"/>
    <hyperlink ref="C99" r:id="rId29" xr:uid="{C3212037-655C-40ED-B4FD-875C4C7AC192}"/>
    <hyperlink ref="C100" r:id="rId30" xr:uid="{FB9F1EA4-C417-4C7B-94B5-C43C0BC78318}"/>
    <hyperlink ref="C101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 I83:I8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18"/>
  <sheetViews>
    <sheetView showGridLines="0" topLeftCell="A120" zoomScale="145" zoomScaleNormal="145" zoomScaleSheetLayoutView="85" workbookViewId="0">
      <selection activeCell="E119" sqref="E119"/>
    </sheetView>
  </sheetViews>
  <sheetFormatPr defaultColWidth="9.140625" defaultRowHeight="18" customHeight="1" x14ac:dyDescent="0.2"/>
  <cols>
    <col min="1" max="1" width="27.7109375" style="861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 x14ac:dyDescent="0.25">
      <c r="A2" s="859"/>
      <c r="B2" s="1182" t="s">
        <v>116</v>
      </c>
      <c r="C2" s="1182"/>
      <c r="D2" s="1182"/>
      <c r="E2" s="1182"/>
      <c r="F2" s="1182"/>
      <c r="G2" s="610"/>
      <c r="H2" s="956" t="s">
        <v>346</v>
      </c>
      <c r="I2" s="415"/>
      <c r="J2" s="415"/>
      <c r="K2" s="415"/>
    </row>
    <row r="3" spans="1:11" s="124" customFormat="1" ht="18" customHeight="1" thickBot="1" x14ac:dyDescent="0.25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 x14ac:dyDescent="0.25">
      <c r="A4" s="859"/>
      <c r="B4" s="1179" t="s">
        <v>124</v>
      </c>
      <c r="C4" s="1180"/>
      <c r="D4" s="1180"/>
      <c r="E4" s="1180"/>
      <c r="F4" s="1181"/>
      <c r="G4" s="1041"/>
      <c r="H4" s="415"/>
      <c r="I4" s="415"/>
      <c r="J4" s="415"/>
      <c r="K4" s="415"/>
    </row>
    <row r="5" spans="1:11" s="149" customFormat="1" ht="20.25" x14ac:dyDescent="0.2">
      <c r="A5" s="1042"/>
      <c r="B5" s="1043"/>
      <c r="C5" s="1043"/>
      <c r="D5" s="1043"/>
      <c r="E5" s="1043"/>
      <c r="F5" s="1043"/>
      <c r="G5" s="1044"/>
      <c r="H5" s="205"/>
      <c r="I5" s="205"/>
      <c r="J5" s="205"/>
      <c r="K5" s="205"/>
    </row>
    <row r="6" spans="1:11" s="149" customFormat="1" ht="20.100000000000001" hidden="1" customHeight="1" x14ac:dyDescent="0.2">
      <c r="A6" s="1033"/>
      <c r="B6" s="1132" t="s">
        <v>347</v>
      </c>
      <c r="C6" s="1132"/>
      <c r="D6" s="1132"/>
      <c r="E6" s="1132"/>
      <c r="F6" s="1132"/>
      <c r="G6" s="1038"/>
      <c r="H6" s="145"/>
      <c r="I6" s="145"/>
      <c r="J6" s="145"/>
      <c r="K6" s="145"/>
    </row>
    <row r="7" spans="1:11" s="149" customFormat="1" ht="19.5" hidden="1" customHeight="1" x14ac:dyDescent="0.2">
      <c r="A7" s="1033"/>
      <c r="B7" s="1035"/>
      <c r="C7" s="1035"/>
      <c r="D7" s="1035"/>
      <c r="E7" s="1035"/>
      <c r="F7" s="1035"/>
      <c r="G7" s="1035"/>
      <c r="H7" s="145"/>
      <c r="I7" s="145"/>
      <c r="J7" s="145"/>
      <c r="K7" s="145"/>
    </row>
    <row r="8" spans="1:11" s="146" customFormat="1" ht="27.75" hidden="1" customHeight="1" x14ac:dyDescent="0.2">
      <c r="A8" s="859"/>
      <c r="B8" s="1134" t="s">
        <v>124</v>
      </c>
      <c r="C8" s="1135"/>
      <c r="D8" s="1183" t="s">
        <v>349</v>
      </c>
      <c r="E8" s="968" t="s">
        <v>308</v>
      </c>
      <c r="F8" s="969" t="s">
        <v>268</v>
      </c>
      <c r="G8" s="969" t="s">
        <v>229</v>
      </c>
      <c r="I8" s="915"/>
      <c r="K8" s="415"/>
    </row>
    <row r="9" spans="1:11" s="146" customFormat="1" ht="18" hidden="1" customHeight="1" x14ac:dyDescent="0.2">
      <c r="A9" s="859"/>
      <c r="B9" s="968" t="s">
        <v>351</v>
      </c>
      <c r="C9" s="968" t="s">
        <v>352</v>
      </c>
      <c r="D9" s="1184"/>
      <c r="E9" s="970" t="s">
        <v>280</v>
      </c>
      <c r="F9" s="971" t="s">
        <v>216</v>
      </c>
      <c r="G9" s="971" t="s">
        <v>184</v>
      </c>
      <c r="I9" s="1051" t="s">
        <v>353</v>
      </c>
      <c r="J9" s="415"/>
      <c r="K9" s="415"/>
    </row>
    <row r="10" spans="1:11" s="146" customFormat="1" ht="19.5" hidden="1" customHeight="1" x14ac:dyDescent="0.2">
      <c r="A10" s="848" t="s">
        <v>2115</v>
      </c>
      <c r="B10" s="629" t="s">
        <v>2030</v>
      </c>
      <c r="C10" s="630" t="s">
        <v>2116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 x14ac:dyDescent="0.2">
      <c r="A11" s="848"/>
      <c r="B11" s="629" t="s">
        <v>1564</v>
      </c>
      <c r="C11" s="630" t="s">
        <v>2117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 x14ac:dyDescent="0.2">
      <c r="A12" s="848"/>
      <c r="B12" s="629" t="s">
        <v>1560</v>
      </c>
      <c r="C12" s="630" t="s">
        <v>2118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 x14ac:dyDescent="0.2">
      <c r="A13" s="848" t="s">
        <v>2119</v>
      </c>
      <c r="B13" s="629" t="s">
        <v>2120</v>
      </c>
      <c r="C13" s="630" t="s">
        <v>2121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 x14ac:dyDescent="0.2">
      <c r="A14" s="848"/>
      <c r="B14" s="629" t="s">
        <v>2122</v>
      </c>
      <c r="C14" s="630" t="s">
        <v>2123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 x14ac:dyDescent="0.2">
      <c r="A15" s="848"/>
      <c r="B15" s="629" t="s">
        <v>1572</v>
      </c>
      <c r="C15" s="630" t="s">
        <v>2124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 x14ac:dyDescent="0.2">
      <c r="A16" s="848"/>
      <c r="B16" s="629" t="s">
        <v>2030</v>
      </c>
      <c r="C16" s="630" t="s">
        <v>2125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 x14ac:dyDescent="0.2">
      <c r="A17" s="848"/>
      <c r="B17" s="629" t="s">
        <v>1564</v>
      </c>
      <c r="C17" s="630" t="s">
        <v>2126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 x14ac:dyDescent="0.2">
      <c r="A18" s="848"/>
      <c r="B18" s="629" t="s">
        <v>1560</v>
      </c>
      <c r="C18" s="630" t="s">
        <v>2127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 x14ac:dyDescent="0.2">
      <c r="A19" s="848" t="s">
        <v>2128</v>
      </c>
      <c r="B19" s="629" t="s">
        <v>1583</v>
      </c>
      <c r="C19" s="630" t="s">
        <v>2129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 x14ac:dyDescent="0.2">
      <c r="A20" s="848" t="s">
        <v>2130</v>
      </c>
      <c r="B20" s="708" t="s">
        <v>1346</v>
      </c>
      <c r="C20" s="630" t="s">
        <v>2131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 x14ac:dyDescent="0.2">
      <c r="A21" s="848"/>
      <c r="B21" s="629" t="s">
        <v>1572</v>
      </c>
      <c r="C21" s="630" t="s">
        <v>2132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 x14ac:dyDescent="0.2">
      <c r="A22" s="848"/>
      <c r="B22" s="629" t="s">
        <v>1579</v>
      </c>
      <c r="C22" s="630" t="s">
        <v>2133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 x14ac:dyDescent="0.2">
      <c r="A23" s="848" t="s">
        <v>2134</v>
      </c>
      <c r="B23" s="740" t="s">
        <v>1583</v>
      </c>
      <c r="C23" s="630" t="s">
        <v>2135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 x14ac:dyDescent="0.2">
      <c r="A24" s="848"/>
      <c r="B24" s="629" t="s">
        <v>1560</v>
      </c>
      <c r="C24" s="630" t="s">
        <v>2136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 x14ac:dyDescent="0.2">
      <c r="A25" s="848"/>
      <c r="B25" s="629" t="s">
        <v>1564</v>
      </c>
      <c r="C25" s="630" t="s">
        <v>2137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 x14ac:dyDescent="0.2">
      <c r="A26" s="848" t="s">
        <v>2138</v>
      </c>
      <c r="B26" s="740" t="s">
        <v>1568</v>
      </c>
      <c r="C26" s="630" t="s">
        <v>2139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 x14ac:dyDescent="0.2">
      <c r="A27" s="848"/>
      <c r="B27" s="629" t="s">
        <v>1572</v>
      </c>
      <c r="C27" s="630" t="s">
        <v>2140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 x14ac:dyDescent="0.2">
      <c r="A28" s="848"/>
      <c r="B28" s="708" t="s">
        <v>1346</v>
      </c>
      <c r="C28" s="630" t="s">
        <v>2141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 x14ac:dyDescent="0.2">
      <c r="A29" s="848"/>
      <c r="B29" s="629" t="s">
        <v>1579</v>
      </c>
      <c r="C29" s="630" t="s">
        <v>2142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 x14ac:dyDescent="0.2">
      <c r="A30" s="848"/>
      <c r="B30" s="629" t="s">
        <v>1583</v>
      </c>
      <c r="C30" s="630" t="s">
        <v>2143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 x14ac:dyDescent="0.2">
      <c r="A31" s="848" t="s">
        <v>2144</v>
      </c>
      <c r="B31" s="629" t="s">
        <v>1560</v>
      </c>
      <c r="C31" s="630" t="s">
        <v>2145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 x14ac:dyDescent="0.2">
      <c r="A32" s="848" t="s">
        <v>2146</v>
      </c>
      <c r="B32" s="912" t="s">
        <v>1564</v>
      </c>
      <c r="C32" s="913" t="s">
        <v>2147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 x14ac:dyDescent="0.2">
      <c r="A33" s="848"/>
      <c r="B33" s="912" t="s">
        <v>1572</v>
      </c>
      <c r="C33" s="913" t="s">
        <v>2148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 x14ac:dyDescent="0.2">
      <c r="A34" s="848" t="s">
        <v>2149</v>
      </c>
      <c r="B34" s="912" t="s">
        <v>1564</v>
      </c>
      <c r="C34" s="913" t="s">
        <v>2150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 x14ac:dyDescent="0.2">
      <c r="A35" s="848"/>
      <c r="B35" s="912" t="s">
        <v>1579</v>
      </c>
      <c r="C35" s="913" t="s">
        <v>2151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 x14ac:dyDescent="0.2">
      <c r="A36" s="848"/>
      <c r="B36" s="912" t="s">
        <v>1583</v>
      </c>
      <c r="C36" s="913" t="s">
        <v>2152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 x14ac:dyDescent="0.2">
      <c r="A37" s="848" t="s">
        <v>2153</v>
      </c>
      <c r="B37" s="973" t="s">
        <v>1560</v>
      </c>
      <c r="C37" s="974" t="s">
        <v>2154</v>
      </c>
      <c r="D37" s="974">
        <v>45398</v>
      </c>
      <c r="E37" s="878">
        <f t="shared" si="48"/>
        <v>45399</v>
      </c>
      <c r="F37" s="1024" t="s">
        <v>385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 x14ac:dyDescent="0.2">
      <c r="A38" s="848" t="s">
        <v>1564</v>
      </c>
      <c r="B38" s="973" t="s">
        <v>1592</v>
      </c>
      <c r="C38" s="974" t="s">
        <v>2155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 x14ac:dyDescent="0.2">
      <c r="A39" s="848"/>
      <c r="B39" s="998" t="s">
        <v>1572</v>
      </c>
      <c r="C39" s="979" t="s">
        <v>2156</v>
      </c>
      <c r="D39" s="974">
        <v>45410</v>
      </c>
      <c r="E39" s="878">
        <f t="shared" si="48"/>
        <v>45411</v>
      </c>
      <c r="F39" s="972" t="s">
        <v>385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 x14ac:dyDescent="0.2">
      <c r="A40" s="848" t="s">
        <v>2149</v>
      </c>
      <c r="B40" s="998" t="s">
        <v>1564</v>
      </c>
      <c r="C40" s="974" t="s">
        <v>2157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 x14ac:dyDescent="0.2">
      <c r="A41" s="848" t="s">
        <v>2158</v>
      </c>
      <c r="B41" s="972" t="s">
        <v>385</v>
      </c>
      <c r="C41" s="979" t="s">
        <v>2159</v>
      </c>
      <c r="D41" s="910">
        <v>45429</v>
      </c>
      <c r="E41" s="910">
        <v>45428</v>
      </c>
      <c r="F41" s="858" t="s">
        <v>385</v>
      </c>
      <c r="G41" s="858" t="s">
        <v>385</v>
      </c>
      <c r="I41" s="878">
        <v>45418</v>
      </c>
      <c r="J41" s="610"/>
      <c r="K41" s="415"/>
    </row>
    <row r="42" spans="1:11" s="146" customFormat="1" ht="20.100000000000001" hidden="1" customHeight="1" x14ac:dyDescent="0.2">
      <c r="A42" s="848"/>
      <c r="B42" s="979" t="s">
        <v>1583</v>
      </c>
      <c r="C42" s="979" t="s">
        <v>2160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 x14ac:dyDescent="0.2">
      <c r="A43" s="848" t="s">
        <v>1560</v>
      </c>
      <c r="B43" s="972" t="s">
        <v>385</v>
      </c>
      <c r="C43" s="974" t="s">
        <v>2161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 x14ac:dyDescent="0.2">
      <c r="A44" s="848" t="s">
        <v>1592</v>
      </c>
      <c r="B44" s="979" t="s">
        <v>1560</v>
      </c>
      <c r="C44" s="974" t="s">
        <v>2162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 x14ac:dyDescent="0.2">
      <c r="A45" s="848" t="s">
        <v>1572</v>
      </c>
      <c r="B45" s="979" t="s">
        <v>1592</v>
      </c>
      <c r="C45" s="979" t="s">
        <v>2163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 x14ac:dyDescent="0.2">
      <c r="A46" s="848" t="s">
        <v>2164</v>
      </c>
      <c r="B46" s="979" t="s">
        <v>1572</v>
      </c>
      <c r="C46" s="979" t="s">
        <v>2165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 x14ac:dyDescent="0.2">
      <c r="A47" s="848" t="s">
        <v>1579</v>
      </c>
      <c r="B47" s="1061" t="s">
        <v>693</v>
      </c>
      <c r="C47" s="979" t="s">
        <v>2166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 x14ac:dyDescent="0.2">
      <c r="A48" s="848" t="s">
        <v>2167</v>
      </c>
      <c r="B48" s="979" t="s">
        <v>1564</v>
      </c>
      <c r="C48" s="979" t="s">
        <v>2168</v>
      </c>
      <c r="D48" s="974">
        <v>45471</v>
      </c>
      <c r="E48" s="878">
        <f t="shared" ref="E48:E49" si="59">D48+1</f>
        <v>45472</v>
      </c>
      <c r="F48" s="972" t="s">
        <v>385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 x14ac:dyDescent="0.2">
      <c r="A49" s="848" t="s">
        <v>2169</v>
      </c>
      <c r="B49" s="1065" t="s">
        <v>409</v>
      </c>
      <c r="C49" s="979" t="s">
        <v>2170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 x14ac:dyDescent="0.2">
      <c r="A50" s="848" t="s">
        <v>2171</v>
      </c>
      <c r="B50" s="979" t="s">
        <v>2172</v>
      </c>
      <c r="C50" s="979" t="s">
        <v>2173</v>
      </c>
      <c r="D50" s="974">
        <v>45493</v>
      </c>
      <c r="E50" s="972" t="s">
        <v>385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 x14ac:dyDescent="0.2">
      <c r="A51" s="848"/>
      <c r="B51" s="979" t="s">
        <v>1560</v>
      </c>
      <c r="C51" s="979" t="s">
        <v>2174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 x14ac:dyDescent="0.2">
      <c r="A52" s="848"/>
      <c r="B52" s="979" t="s">
        <v>1592</v>
      </c>
      <c r="C52" s="979" t="s">
        <v>2175</v>
      </c>
      <c r="D52" s="972" t="s">
        <v>385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 x14ac:dyDescent="0.2">
      <c r="A53" s="848"/>
      <c r="B53" s="979" t="s">
        <v>1572</v>
      </c>
      <c r="C53" s="979" t="s">
        <v>2176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 x14ac:dyDescent="0.2">
      <c r="A54" s="848" t="s">
        <v>1564</v>
      </c>
      <c r="B54" s="974" t="s">
        <v>1560</v>
      </c>
      <c r="C54" s="979" t="s">
        <v>2177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 x14ac:dyDescent="0.2">
      <c r="A55" s="848" t="s">
        <v>2178</v>
      </c>
      <c r="B55" s="979" t="s">
        <v>1579</v>
      </c>
      <c r="C55" s="979" t="s">
        <v>2179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 x14ac:dyDescent="0.2">
      <c r="A56" s="848"/>
      <c r="B56" s="974" t="s">
        <v>2180</v>
      </c>
      <c r="C56" s="979" t="s">
        <v>2181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 x14ac:dyDescent="0.2">
      <c r="A57" s="848"/>
      <c r="B57" s="974" t="s">
        <v>2182</v>
      </c>
      <c r="C57" s="979" t="s">
        <v>2183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 x14ac:dyDescent="0.2">
      <c r="A58" s="848"/>
      <c r="B58" s="979" t="s">
        <v>1592</v>
      </c>
      <c r="C58" s="979" t="s">
        <v>2184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 x14ac:dyDescent="0.2">
      <c r="A59" s="848"/>
      <c r="B59" s="979" t="s">
        <v>1572</v>
      </c>
      <c r="C59" s="979" t="s">
        <v>2185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 x14ac:dyDescent="0.2">
      <c r="A60" s="848" t="s">
        <v>1564</v>
      </c>
      <c r="B60" s="974" t="s">
        <v>1560</v>
      </c>
      <c r="C60" s="979" t="s">
        <v>2186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 x14ac:dyDescent="0.2">
      <c r="A61" s="848" t="s">
        <v>2187</v>
      </c>
      <c r="B61" s="979" t="s">
        <v>1883</v>
      </c>
      <c r="C61" s="979" t="s">
        <v>2188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 x14ac:dyDescent="0.2">
      <c r="A62" s="848"/>
      <c r="B62" s="974" t="s">
        <v>1579</v>
      </c>
      <c r="C62" s="979" t="s">
        <v>2189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 x14ac:dyDescent="0.2">
      <c r="A63" s="848"/>
      <c r="B63" s="979" t="s">
        <v>2180</v>
      </c>
      <c r="C63" s="979" t="s">
        <v>2190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 x14ac:dyDescent="0.2">
      <c r="A64" s="848"/>
      <c r="B64" s="979" t="s">
        <v>1592</v>
      </c>
      <c r="C64" s="979" t="s">
        <v>2191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 x14ac:dyDescent="0.2">
      <c r="A65" s="848" t="s">
        <v>1583</v>
      </c>
      <c r="B65" s="979" t="s">
        <v>2096</v>
      </c>
      <c r="C65" s="979" t="s">
        <v>2192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 x14ac:dyDescent="0.2">
      <c r="A66" s="848" t="s">
        <v>1560</v>
      </c>
      <c r="B66" s="979" t="s">
        <v>1583</v>
      </c>
      <c r="C66" s="979" t="s">
        <v>2193</v>
      </c>
      <c r="D66" s="974">
        <v>45596</v>
      </c>
      <c r="E66" s="972" t="s">
        <v>385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 x14ac:dyDescent="0.2">
      <c r="A67" s="848"/>
      <c r="B67" s="979" t="s">
        <v>1560</v>
      </c>
      <c r="C67" s="979" t="s">
        <v>2194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 x14ac:dyDescent="0.2">
      <c r="A68" s="848" t="s">
        <v>1883</v>
      </c>
      <c r="B68" s="979" t="s">
        <v>2195</v>
      </c>
      <c r="C68" s="979" t="s">
        <v>2196</v>
      </c>
      <c r="D68" s="979">
        <v>45613</v>
      </c>
      <c r="E68" s="972" t="s">
        <v>385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 x14ac:dyDescent="0.2">
      <c r="A69" s="848"/>
      <c r="B69" s="979" t="s">
        <v>1579</v>
      </c>
      <c r="C69" s="979" t="s">
        <v>2197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 x14ac:dyDescent="0.2">
      <c r="A70" s="848" t="s">
        <v>1592</v>
      </c>
      <c r="B70" s="979" t="s">
        <v>2198</v>
      </c>
      <c r="C70" s="979" t="s">
        <v>2199</v>
      </c>
      <c r="D70" s="974">
        <v>45627</v>
      </c>
      <c r="E70" s="972" t="s">
        <v>385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 x14ac:dyDescent="0.2">
      <c r="A71" s="848"/>
      <c r="B71" s="979" t="s">
        <v>2096</v>
      </c>
      <c r="C71" s="979" t="s">
        <v>2200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 x14ac:dyDescent="0.2">
      <c r="A72" s="848"/>
      <c r="B72" s="979" t="s">
        <v>1583</v>
      </c>
      <c r="C72" s="979" t="s">
        <v>2201</v>
      </c>
      <c r="D72" s="979">
        <v>45641</v>
      </c>
      <c r="E72" s="972" t="s">
        <v>385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 x14ac:dyDescent="0.2">
      <c r="A73" s="848"/>
      <c r="B73" s="979" t="s">
        <v>1560</v>
      </c>
      <c r="C73" s="979" t="s">
        <v>2202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 x14ac:dyDescent="0.2">
      <c r="A74" s="848"/>
      <c r="B74" s="979" t="s">
        <v>2195</v>
      </c>
      <c r="C74" s="979" t="s">
        <v>2203</v>
      </c>
      <c r="D74" s="979">
        <v>45657</v>
      </c>
      <c r="E74" s="972" t="s">
        <v>385</v>
      </c>
      <c r="F74" s="972" t="s">
        <v>385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 x14ac:dyDescent="0.2">
      <c r="A75" s="848"/>
      <c r="B75" s="979" t="s">
        <v>1579</v>
      </c>
      <c r="C75" s="979" t="s">
        <v>2204</v>
      </c>
      <c r="D75" s="974">
        <v>45665</v>
      </c>
      <c r="E75" s="972" t="s">
        <v>385</v>
      </c>
      <c r="F75" s="972" t="s">
        <v>385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 x14ac:dyDescent="0.2">
      <c r="A76" s="848" t="s">
        <v>1592</v>
      </c>
      <c r="B76" s="979" t="s">
        <v>2198</v>
      </c>
      <c r="C76" s="979" t="s">
        <v>2205</v>
      </c>
      <c r="D76" s="974">
        <v>45669</v>
      </c>
      <c r="E76" s="972" t="s">
        <v>385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 x14ac:dyDescent="0.2">
      <c r="A77" s="848"/>
      <c r="B77" s="979" t="s">
        <v>2096</v>
      </c>
      <c r="C77" s="979" t="s">
        <v>2206</v>
      </c>
      <c r="D77" s="974">
        <v>45673</v>
      </c>
      <c r="E77" s="972" t="s">
        <v>385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 x14ac:dyDescent="0.2">
      <c r="A78" s="848" t="s">
        <v>1583</v>
      </c>
      <c r="B78" s="979" t="s">
        <v>2195</v>
      </c>
      <c r="C78" s="979" t="s">
        <v>2207</v>
      </c>
      <c r="D78" s="974">
        <v>45682</v>
      </c>
      <c r="E78" s="972" t="s">
        <v>385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 x14ac:dyDescent="0.2">
      <c r="A79" s="848" t="s">
        <v>1560</v>
      </c>
      <c r="B79" s="979" t="s">
        <v>1583</v>
      </c>
      <c r="C79" s="979" t="s">
        <v>2208</v>
      </c>
      <c r="D79" s="979">
        <v>45686</v>
      </c>
      <c r="E79" s="972" t="s">
        <v>385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 x14ac:dyDescent="0.2">
      <c r="A80" s="848"/>
      <c r="B80" s="979" t="s">
        <v>1560</v>
      </c>
      <c r="C80" s="979" t="s">
        <v>2209</v>
      </c>
      <c r="D80" s="979">
        <v>45693</v>
      </c>
      <c r="E80" s="972" t="s">
        <v>385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 x14ac:dyDescent="0.2">
      <c r="A81" s="848" t="s">
        <v>2210</v>
      </c>
      <c r="B81" s="979" t="s">
        <v>1579</v>
      </c>
      <c r="C81" s="979" t="s">
        <v>2211</v>
      </c>
      <c r="D81" s="974">
        <v>45712</v>
      </c>
      <c r="E81" s="972" t="s">
        <v>385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 x14ac:dyDescent="0.2">
      <c r="A82" s="848" t="s">
        <v>2198</v>
      </c>
      <c r="B82" s="979" t="s">
        <v>2198</v>
      </c>
      <c r="C82" s="979" t="s">
        <v>2212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385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 x14ac:dyDescent="0.2">
      <c r="A83" s="848"/>
      <c r="B83" s="979" t="s">
        <v>2096</v>
      </c>
      <c r="C83" s="979" t="s">
        <v>2213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 x14ac:dyDescent="0.2">
      <c r="A84" s="1036"/>
      <c r="B84" s="147" t="s">
        <v>516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 x14ac:dyDescent="0.2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 x14ac:dyDescent="0.2">
      <c r="A86" s="1033"/>
      <c r="B86" s="1132" t="s">
        <v>347</v>
      </c>
      <c r="C86" s="1132"/>
      <c r="D86" s="1132"/>
      <c r="E86" s="1132"/>
      <c r="F86" s="1132"/>
      <c r="G86" s="1038"/>
      <c r="H86" s="145"/>
      <c r="I86" s="145"/>
      <c r="J86" s="145"/>
      <c r="K86" s="145"/>
    </row>
    <row r="87" spans="1:17" s="149" customFormat="1" ht="19.5" customHeight="1" x14ac:dyDescent="0.2">
      <c r="A87" s="1033"/>
      <c r="B87" s="1035"/>
      <c r="C87" s="1035"/>
      <c r="D87" s="1035"/>
      <c r="E87" s="1035"/>
      <c r="F87" s="1035"/>
      <c r="G87" s="1035"/>
      <c r="H87" s="145"/>
      <c r="I87" s="145"/>
      <c r="J87" s="145"/>
      <c r="K87" s="145"/>
    </row>
    <row r="88" spans="1:17" s="146" customFormat="1" ht="27.75" customHeight="1" x14ac:dyDescent="0.2">
      <c r="A88" s="859"/>
      <c r="B88" s="1134" t="s">
        <v>124</v>
      </c>
      <c r="C88" s="1135"/>
      <c r="D88" s="1183" t="s">
        <v>349</v>
      </c>
      <c r="E88" s="969" t="s">
        <v>268</v>
      </c>
      <c r="F88" s="969" t="s">
        <v>229</v>
      </c>
      <c r="H88" s="915"/>
      <c r="J88" s="415"/>
    </row>
    <row r="89" spans="1:17" s="146" customFormat="1" ht="18" customHeight="1" x14ac:dyDescent="0.2">
      <c r="A89" s="859"/>
      <c r="B89" s="968" t="s">
        <v>351</v>
      </c>
      <c r="C89" s="968" t="s">
        <v>352</v>
      </c>
      <c r="D89" s="1184"/>
      <c r="E89" s="971" t="s">
        <v>216</v>
      </c>
      <c r="F89" s="971" t="s">
        <v>184</v>
      </c>
      <c r="H89" s="1051" t="s">
        <v>353</v>
      </c>
      <c r="I89" s="415"/>
      <c r="J89" s="415"/>
    </row>
    <row r="90" spans="1:17" s="146" customFormat="1" ht="20.100000000000001" hidden="1" customHeight="1" x14ac:dyDescent="0.2">
      <c r="A90" s="848"/>
      <c r="B90" s="979" t="s">
        <v>1579</v>
      </c>
      <c r="C90" s="979" t="s">
        <v>2204</v>
      </c>
      <c r="D90" s="974">
        <v>45665</v>
      </c>
      <c r="E90" s="972" t="s">
        <v>385</v>
      </c>
      <c r="F90" s="878">
        <f t="shared" ref="F90:F95" si="94">D90+7</f>
        <v>45672</v>
      </c>
      <c r="H90" s="878" t="e">
        <f>#REF!+7</f>
        <v>#REF!</v>
      </c>
      <c r="I90" s="610"/>
      <c r="J90" s="415"/>
      <c r="K90" s="149"/>
    </row>
    <row r="91" spans="1:17" s="146" customFormat="1" ht="20.100000000000001" hidden="1" customHeight="1" x14ac:dyDescent="0.2">
      <c r="A91" s="848" t="s">
        <v>1592</v>
      </c>
      <c r="B91" s="979" t="s">
        <v>2198</v>
      </c>
      <c r="C91" s="979" t="s">
        <v>2205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H121" si="96">H90+7</f>
        <v>#REF!</v>
      </c>
      <c r="I91" s="610"/>
      <c r="J91" s="415"/>
      <c r="K91" s="149"/>
    </row>
    <row r="92" spans="1:17" s="146" customFormat="1" ht="20.100000000000001" hidden="1" customHeight="1" x14ac:dyDescent="0.2">
      <c r="A92" s="848"/>
      <c r="B92" s="979" t="s">
        <v>2096</v>
      </c>
      <c r="C92" s="979" t="s">
        <v>2206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610"/>
      <c r="J92" s="415"/>
      <c r="K92" s="149"/>
    </row>
    <row r="93" spans="1:17" s="146" customFormat="1" ht="20.100000000000001" hidden="1" customHeight="1" x14ac:dyDescent="0.2">
      <c r="A93" s="848" t="s">
        <v>1583</v>
      </c>
      <c r="B93" s="979" t="s">
        <v>2195</v>
      </c>
      <c r="C93" s="979" t="s">
        <v>2207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610"/>
      <c r="J93" s="415"/>
      <c r="K93" s="149"/>
    </row>
    <row r="94" spans="1:17" s="146" customFormat="1" ht="19.5" hidden="1" customHeight="1" x14ac:dyDescent="0.2">
      <c r="A94" s="848" t="s">
        <v>1560</v>
      </c>
      <c r="B94" s="979" t="s">
        <v>1583</v>
      </c>
      <c r="C94" s="979" t="s">
        <v>2208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610"/>
      <c r="J94" s="415"/>
    </row>
    <row r="95" spans="1:17" s="146" customFormat="1" ht="20.100000000000001" hidden="1" customHeight="1" x14ac:dyDescent="0.2">
      <c r="A95" s="848"/>
      <c r="B95" s="979" t="s">
        <v>1560</v>
      </c>
      <c r="C95" s="979" t="s">
        <v>2209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610"/>
      <c r="J95" s="415"/>
    </row>
    <row r="96" spans="1:17" s="146" customFormat="1" ht="20.100000000000001" hidden="1" customHeight="1" x14ac:dyDescent="0.2">
      <c r="A96" s="848"/>
      <c r="B96" s="979" t="s">
        <v>2195</v>
      </c>
      <c r="C96" s="979" t="s">
        <v>2214</v>
      </c>
      <c r="D96" s="974">
        <v>45721</v>
      </c>
      <c r="E96" s="972" t="s">
        <v>385</v>
      </c>
      <c r="F96" s="972" t="s">
        <v>385</v>
      </c>
      <c r="H96" s="878">
        <v>45719</v>
      </c>
      <c r="I96" s="610"/>
      <c r="J96" s="415"/>
      <c r="K96" s="149"/>
    </row>
    <row r="97" spans="1:11" s="146" customFormat="1" ht="20.100000000000001" hidden="1" customHeight="1" x14ac:dyDescent="0.2">
      <c r="A97" s="848"/>
      <c r="B97" s="979" t="s">
        <v>1583</v>
      </c>
      <c r="C97" s="979" t="s">
        <v>2215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610"/>
      <c r="J97" s="415"/>
      <c r="K97" s="149"/>
    </row>
    <row r="98" spans="1:11" s="146" customFormat="1" ht="20.100000000000001" hidden="1" customHeight="1" x14ac:dyDescent="0.2">
      <c r="A98" s="848"/>
      <c r="B98" s="979" t="s">
        <v>1560</v>
      </c>
      <c r="C98" s="979" t="s">
        <v>2216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610"/>
      <c r="J98" s="415"/>
      <c r="K98" s="149"/>
    </row>
    <row r="99" spans="1:11" s="146" customFormat="1" ht="20.100000000000001" hidden="1" customHeight="1" x14ac:dyDescent="0.2">
      <c r="A99" s="848"/>
      <c r="B99" s="979" t="s">
        <v>2180</v>
      </c>
      <c r="C99" s="979" t="s">
        <v>2217</v>
      </c>
      <c r="D99" s="974">
        <v>45747</v>
      </c>
      <c r="E99" s="880" t="s">
        <v>385</v>
      </c>
      <c r="F99" s="878">
        <v>45750</v>
      </c>
      <c r="H99" s="878">
        <f t="shared" si="96"/>
        <v>45740</v>
      </c>
      <c r="I99" s="610"/>
      <c r="J99" s="415"/>
      <c r="K99" s="149"/>
    </row>
    <row r="100" spans="1:11" s="146" customFormat="1" ht="20.100000000000001" hidden="1" customHeight="1" x14ac:dyDescent="0.2">
      <c r="A100" s="848" t="s">
        <v>1579</v>
      </c>
      <c r="B100" s="979" t="s">
        <v>2195</v>
      </c>
      <c r="C100" s="979" t="s">
        <v>2218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610"/>
      <c r="J100" s="415"/>
      <c r="K100" s="149"/>
    </row>
    <row r="101" spans="1:11" s="146" customFormat="1" ht="20.100000000000001" hidden="1" customHeight="1" x14ac:dyDescent="0.2">
      <c r="A101" s="848"/>
      <c r="B101" s="979" t="s">
        <v>1579</v>
      </c>
      <c r="C101" s="979" t="s">
        <v>2219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610"/>
      <c r="J101" s="415"/>
      <c r="K101" s="149"/>
    </row>
    <row r="102" spans="1:11" s="146" customFormat="1" ht="20.100000000000001" hidden="1" customHeight="1" x14ac:dyDescent="0.2">
      <c r="A102" s="848" t="s">
        <v>2096</v>
      </c>
      <c r="B102" s="979" t="s">
        <v>1883</v>
      </c>
      <c r="C102" s="979" t="s">
        <v>2220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610"/>
      <c r="J102" s="415"/>
      <c r="K102" s="149"/>
    </row>
    <row r="103" spans="1:11" s="146" customFormat="1" ht="20.100000000000001" hidden="1" customHeight="1" x14ac:dyDescent="0.2">
      <c r="A103" s="848"/>
      <c r="B103" s="979" t="s">
        <v>2221</v>
      </c>
      <c r="C103" s="979" t="s">
        <v>2222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610"/>
      <c r="J103" s="415"/>
      <c r="K103" s="149"/>
    </row>
    <row r="104" spans="1:11" s="146" customFormat="1" ht="20.100000000000001" hidden="1" customHeight="1" x14ac:dyDescent="0.2">
      <c r="A104" s="848" t="s">
        <v>1583</v>
      </c>
      <c r="B104" s="979" t="s">
        <v>2223</v>
      </c>
      <c r="C104" s="979" t="s">
        <v>2224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610"/>
      <c r="J104" s="415"/>
      <c r="K104" s="149"/>
    </row>
    <row r="105" spans="1:11" s="146" customFormat="1" ht="20.100000000000001" hidden="1" customHeight="1" x14ac:dyDescent="0.2">
      <c r="A105" s="848"/>
      <c r="B105" s="979" t="s">
        <v>1560</v>
      </c>
      <c r="C105" s="979" t="s">
        <v>2225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610"/>
      <c r="J105" s="415"/>
      <c r="K105" s="149"/>
    </row>
    <row r="106" spans="1:11" s="146" customFormat="1" ht="20.100000000000001" hidden="1" customHeight="1" x14ac:dyDescent="0.2">
      <c r="A106" s="848"/>
      <c r="B106" s="979" t="s">
        <v>2180</v>
      </c>
      <c r="C106" s="979" t="s">
        <v>2226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610"/>
      <c r="J106" s="415"/>
      <c r="K106" s="149"/>
    </row>
    <row r="107" spans="1:11" s="146" customFormat="1" ht="20.100000000000001" hidden="1" customHeight="1" x14ac:dyDescent="0.2">
      <c r="A107" s="848"/>
      <c r="B107" s="979" t="s">
        <v>2195</v>
      </c>
      <c r="C107" s="979" t="s">
        <v>2227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610"/>
      <c r="J107" s="415"/>
      <c r="K107" s="149"/>
    </row>
    <row r="108" spans="1:11" s="146" customFormat="1" ht="20.100000000000001" hidden="1" customHeight="1" x14ac:dyDescent="0.2">
      <c r="A108" s="848"/>
      <c r="B108" s="979" t="s">
        <v>1848</v>
      </c>
      <c r="C108" s="979" t="s">
        <v>2228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610"/>
      <c r="J108" s="415"/>
      <c r="K108" s="149"/>
    </row>
    <row r="109" spans="1:11" s="146" customFormat="1" ht="20.100000000000001" hidden="1" customHeight="1" x14ac:dyDescent="0.2">
      <c r="A109" s="848"/>
      <c r="B109" s="979" t="s">
        <v>1579</v>
      </c>
      <c r="C109" s="979" t="s">
        <v>2229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610"/>
      <c r="J109" s="415"/>
      <c r="K109" s="149"/>
    </row>
    <row r="110" spans="1:11" s="146" customFormat="1" ht="20.100000000000001" hidden="1" customHeight="1" x14ac:dyDescent="0.2">
      <c r="A110" s="848"/>
      <c r="B110" s="979" t="s">
        <v>1883</v>
      </c>
      <c r="C110" s="979" t="s">
        <v>2230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610"/>
      <c r="J110" s="415"/>
      <c r="K110" s="149"/>
    </row>
    <row r="111" spans="1:11" s="146" customFormat="1" ht="20.100000000000001" hidden="1" customHeight="1" x14ac:dyDescent="0.2">
      <c r="A111" s="848"/>
      <c r="B111" s="979" t="s">
        <v>2221</v>
      </c>
      <c r="C111" s="979" t="s">
        <v>2231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610"/>
      <c r="J111" s="415"/>
      <c r="K111" s="149"/>
    </row>
    <row r="112" spans="1:11" s="146" customFormat="1" ht="20.100000000000001" hidden="1" customHeight="1" x14ac:dyDescent="0.2">
      <c r="A112" s="848" t="s">
        <v>2223</v>
      </c>
      <c r="B112" s="979" t="s">
        <v>1560</v>
      </c>
      <c r="C112" s="979" t="s">
        <v>2232</v>
      </c>
      <c r="D112" s="972" t="s">
        <v>385</v>
      </c>
      <c r="E112" s="910"/>
      <c r="F112" s="910"/>
      <c r="H112" s="878">
        <f t="shared" si="96"/>
        <v>45831</v>
      </c>
      <c r="I112" s="610"/>
      <c r="J112" s="415"/>
      <c r="K112" s="149"/>
    </row>
    <row r="113" spans="1:17" s="146" customFormat="1" ht="20.100000000000001" hidden="1" customHeight="1" x14ac:dyDescent="0.2">
      <c r="A113" s="848" t="s">
        <v>2180</v>
      </c>
      <c r="B113" s="979" t="s">
        <v>2223</v>
      </c>
      <c r="C113" s="979" t="s">
        <v>2233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610"/>
      <c r="J113" s="415"/>
      <c r="K113" s="149"/>
    </row>
    <row r="114" spans="1:17" s="146" customFormat="1" ht="20.100000000000001" hidden="1" customHeight="1" x14ac:dyDescent="0.2">
      <c r="A114" s="848"/>
      <c r="B114" s="979" t="s">
        <v>2180</v>
      </c>
      <c r="C114" s="979" t="s">
        <v>2234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610"/>
      <c r="J114" s="415"/>
      <c r="K114" s="149"/>
    </row>
    <row r="115" spans="1:17" s="146" customFormat="1" ht="20.100000000000001" hidden="1" customHeight="1" x14ac:dyDescent="0.2">
      <c r="A115" s="848"/>
      <c r="B115" s="979" t="s">
        <v>2195</v>
      </c>
      <c r="C115" s="979" t="s">
        <v>2235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610"/>
      <c r="J115" s="415"/>
      <c r="K115" s="149"/>
    </row>
    <row r="116" spans="1:17" s="146" customFormat="1" ht="20.100000000000001" hidden="1" customHeight="1" x14ac:dyDescent="0.2">
      <c r="A116" s="848" t="s">
        <v>1579</v>
      </c>
      <c r="B116" s="1061" t="s">
        <v>409</v>
      </c>
      <c r="C116" s="979" t="s">
        <v>2236</v>
      </c>
      <c r="D116" s="910"/>
      <c r="E116" s="910"/>
      <c r="F116" s="910"/>
      <c r="H116" s="878">
        <f t="shared" si="96"/>
        <v>45859</v>
      </c>
      <c r="I116" s="610"/>
      <c r="J116" s="415"/>
      <c r="K116" s="149"/>
    </row>
    <row r="117" spans="1:17" s="146" customFormat="1" ht="20.100000000000001" hidden="1" customHeight="1" x14ac:dyDescent="0.2">
      <c r="A117" s="848"/>
      <c r="B117" s="979" t="s">
        <v>1579</v>
      </c>
      <c r="C117" s="979" t="s">
        <v>2237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610"/>
      <c r="J117" s="415"/>
      <c r="K117" s="149"/>
    </row>
    <row r="118" spans="1:17" s="146" customFormat="1" ht="20.100000000000001" hidden="1" customHeight="1" x14ac:dyDescent="0.2">
      <c r="A118" s="848"/>
      <c r="B118" s="979" t="s">
        <v>2221</v>
      </c>
      <c r="C118" s="979" t="s">
        <v>4869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610"/>
      <c r="J118" s="415"/>
      <c r="K118" s="149"/>
    </row>
    <row r="119" spans="1:17" s="146" customFormat="1" ht="20.100000000000001" customHeight="1" x14ac:dyDescent="0.2">
      <c r="A119" s="848" t="s">
        <v>5000</v>
      </c>
      <c r="B119" s="979" t="s">
        <v>2223</v>
      </c>
      <c r="C119" s="979" t="s">
        <v>4870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610"/>
      <c r="J119" s="415"/>
      <c r="K119" s="149"/>
    </row>
    <row r="120" spans="1:17" s="146" customFormat="1" ht="20.100000000000001" customHeight="1" x14ac:dyDescent="0.2">
      <c r="A120" s="848" t="s">
        <v>1560</v>
      </c>
      <c r="B120" s="979" t="s">
        <v>4895</v>
      </c>
      <c r="C120" s="979" t="s">
        <v>4871</v>
      </c>
      <c r="D120" s="974">
        <v>45886</v>
      </c>
      <c r="E120" s="878">
        <f t="shared" si="109"/>
        <v>45892</v>
      </c>
      <c r="F120" s="878">
        <f t="shared" si="110"/>
        <v>45893</v>
      </c>
      <c r="H120" s="878">
        <f t="shared" si="96"/>
        <v>45887</v>
      </c>
      <c r="I120" s="610"/>
      <c r="J120" s="415"/>
      <c r="K120" s="149"/>
    </row>
    <row r="121" spans="1:17" s="146" customFormat="1" ht="20.100000000000001" customHeight="1" x14ac:dyDescent="0.2">
      <c r="A121" s="848"/>
      <c r="B121" s="979" t="s">
        <v>2180</v>
      </c>
      <c r="C121" s="979" t="s">
        <v>4872</v>
      </c>
      <c r="D121" s="974">
        <v>45893</v>
      </c>
      <c r="E121" s="878">
        <f t="shared" si="109"/>
        <v>45899</v>
      </c>
      <c r="F121" s="878">
        <f t="shared" si="110"/>
        <v>45900</v>
      </c>
      <c r="H121" s="878">
        <f t="shared" si="96"/>
        <v>45894</v>
      </c>
      <c r="I121" s="610"/>
      <c r="J121" s="415"/>
      <c r="K121" s="149"/>
    </row>
    <row r="122" spans="1:17" s="146" customFormat="1" ht="20.100000000000001" customHeight="1" x14ac:dyDescent="0.2">
      <c r="A122" s="848"/>
      <c r="B122" s="979" t="s">
        <v>5001</v>
      </c>
      <c r="C122" s="979" t="s">
        <v>4873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H126" si="113">H121+7</f>
        <v>45901</v>
      </c>
      <c r="I122" s="610"/>
      <c r="J122" s="415"/>
      <c r="K122" s="149"/>
    </row>
    <row r="123" spans="1:17" s="146" customFormat="1" ht="20.100000000000001" customHeight="1" x14ac:dyDescent="0.2">
      <c r="A123" s="848"/>
      <c r="B123" s="979" t="s">
        <v>5002</v>
      </c>
      <c r="C123" s="979" t="s">
        <v>4953</v>
      </c>
      <c r="D123" s="974">
        <v>45907</v>
      </c>
      <c r="E123" s="878">
        <f t="shared" ref="E123:E126" si="114">D123+6</f>
        <v>45913</v>
      </c>
      <c r="F123" s="878">
        <f t="shared" ref="F123:F126" si="115">E123+1</f>
        <v>45914</v>
      </c>
      <c r="H123" s="878">
        <f t="shared" si="113"/>
        <v>45908</v>
      </c>
      <c r="I123" s="610"/>
      <c r="J123" s="415"/>
      <c r="K123" s="149"/>
    </row>
    <row r="124" spans="1:17" s="146" customFormat="1" ht="20.100000000000001" customHeight="1" x14ac:dyDescent="0.2">
      <c r="A124" s="848"/>
      <c r="B124" s="979" t="s">
        <v>1579</v>
      </c>
      <c r="C124" s="979" t="s">
        <v>4954</v>
      </c>
      <c r="D124" s="974">
        <v>45914</v>
      </c>
      <c r="E124" s="878">
        <f t="shared" si="114"/>
        <v>45920</v>
      </c>
      <c r="F124" s="878">
        <f t="shared" si="115"/>
        <v>45921</v>
      </c>
      <c r="H124" s="878">
        <f t="shared" si="113"/>
        <v>45915</v>
      </c>
      <c r="I124" s="610"/>
      <c r="J124" s="415"/>
      <c r="K124" s="149"/>
    </row>
    <row r="125" spans="1:17" s="146" customFormat="1" ht="20.100000000000001" customHeight="1" x14ac:dyDescent="0.2">
      <c r="A125" s="848"/>
      <c r="B125" s="979" t="s">
        <v>2221</v>
      </c>
      <c r="C125" s="979" t="s">
        <v>4955</v>
      </c>
      <c r="D125" s="974">
        <v>45921</v>
      </c>
      <c r="E125" s="878">
        <f t="shared" si="114"/>
        <v>45927</v>
      </c>
      <c r="F125" s="878">
        <f t="shared" si="115"/>
        <v>45928</v>
      </c>
      <c r="H125" s="878">
        <f t="shared" si="113"/>
        <v>45922</v>
      </c>
      <c r="I125" s="610"/>
      <c r="J125" s="415"/>
      <c r="K125" s="149"/>
    </row>
    <row r="126" spans="1:17" s="146" customFormat="1" ht="20.100000000000001" customHeight="1" x14ac:dyDescent="0.2">
      <c r="A126" s="848"/>
      <c r="B126" s="979" t="s">
        <v>2223</v>
      </c>
      <c r="C126" s="979" t="s">
        <v>4956</v>
      </c>
      <c r="D126" s="974">
        <v>45928</v>
      </c>
      <c r="E126" s="878">
        <f t="shared" si="114"/>
        <v>45934</v>
      </c>
      <c r="F126" s="878">
        <f t="shared" si="115"/>
        <v>45935</v>
      </c>
      <c r="H126" s="878">
        <f t="shared" si="113"/>
        <v>45929</v>
      </c>
      <c r="I126" s="610"/>
      <c r="J126" s="415"/>
      <c r="K126" s="149"/>
    </row>
    <row r="127" spans="1:17" s="149" customFormat="1" ht="20.100000000000001" customHeight="1" x14ac:dyDescent="0.2">
      <c r="A127" s="1036"/>
      <c r="B127" s="147" t="s">
        <v>516</v>
      </c>
      <c r="C127" s="750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600"/>
      <c r="P127" s="146"/>
      <c r="Q127" s="146"/>
    </row>
    <row r="128" spans="1:17" s="146" customFormat="1" ht="20.100000000000001" hidden="1" customHeight="1" x14ac:dyDescent="0.2">
      <c r="A128" s="1093"/>
      <c r="B128" s="1094"/>
      <c r="C128" s="1094"/>
      <c r="D128" s="1095"/>
      <c r="E128" s="1095"/>
      <c r="F128" s="1096"/>
      <c r="G128" s="1095"/>
      <c r="I128" s="1095"/>
      <c r="J128" s="1097"/>
      <c r="K128" s="205"/>
      <c r="L128" s="149"/>
    </row>
    <row r="129" spans="1:12" s="149" customFormat="1" ht="20.100000000000001" hidden="1" customHeight="1" x14ac:dyDescent="0.2">
      <c r="A129" s="1033"/>
      <c r="B129" s="1132" t="s">
        <v>963</v>
      </c>
      <c r="C129" s="1132"/>
      <c r="D129" s="1132"/>
      <c r="E129" s="1132"/>
      <c r="F129" s="1132"/>
      <c r="G129" s="1038"/>
      <c r="H129" s="145"/>
      <c r="I129" s="145"/>
      <c r="J129" s="145"/>
      <c r="K129" s="145"/>
    </row>
    <row r="130" spans="1:12" s="146" customFormat="1" ht="19.5" hidden="1" customHeight="1" x14ac:dyDescent="0.2">
      <c r="A130" s="848"/>
      <c r="B130" s="720"/>
      <c r="C130" s="715"/>
      <c r="D130" s="715"/>
      <c r="E130" s="715"/>
      <c r="F130" s="715"/>
      <c r="G130" s="715"/>
      <c r="H130" s="611"/>
      <c r="I130" s="631"/>
      <c r="J130" s="610"/>
      <c r="K130" s="415"/>
      <c r="L130" s="149"/>
    </row>
    <row r="131" spans="1:12" s="146" customFormat="1" ht="30" hidden="1" customHeight="1" x14ac:dyDescent="0.2">
      <c r="A131" s="848"/>
      <c r="B131" s="1134" t="s">
        <v>124</v>
      </c>
      <c r="C131" s="1135"/>
      <c r="D131" s="1090" t="s">
        <v>349</v>
      </c>
      <c r="E131" s="968" t="s">
        <v>308</v>
      </c>
      <c r="F131" s="968" t="s">
        <v>170</v>
      </c>
      <c r="G131" s="968" t="s">
        <v>190</v>
      </c>
      <c r="H131" s="968" t="s">
        <v>315</v>
      </c>
      <c r="I131" s="968" t="s">
        <v>225</v>
      </c>
      <c r="J131" s="968" t="s">
        <v>282</v>
      </c>
      <c r="K131" s="195"/>
      <c r="L131" s="952"/>
    </row>
    <row r="132" spans="1:12" s="146" customFormat="1" ht="18" hidden="1" customHeight="1" x14ac:dyDescent="0.2">
      <c r="A132" s="848"/>
      <c r="B132" s="968" t="s">
        <v>351</v>
      </c>
      <c r="C132" s="968" t="s">
        <v>352</v>
      </c>
      <c r="D132" s="1091"/>
      <c r="E132" s="970" t="s">
        <v>280</v>
      </c>
      <c r="F132" s="970" t="s">
        <v>184</v>
      </c>
      <c r="G132" s="970" t="s">
        <v>202</v>
      </c>
      <c r="H132" s="970" t="s">
        <v>175</v>
      </c>
      <c r="I132" s="970" t="s">
        <v>176</v>
      </c>
      <c r="J132" s="970" t="s">
        <v>197</v>
      </c>
      <c r="K132" s="195"/>
      <c r="L132" s="1051" t="s">
        <v>353</v>
      </c>
    </row>
    <row r="133" spans="1:12" s="146" customFormat="1" ht="19.5" hidden="1" customHeight="1" x14ac:dyDescent="0.2">
      <c r="A133" s="848" t="s">
        <v>2238</v>
      </c>
      <c r="B133" s="979" t="s">
        <v>1564</v>
      </c>
      <c r="C133" s="979" t="s">
        <v>2239</v>
      </c>
      <c r="D133" s="974">
        <v>45480</v>
      </c>
      <c r="E133" s="878">
        <f t="shared" ref="E133:E136" si="116">D133+1</f>
        <v>45481</v>
      </c>
      <c r="F133" s="878">
        <f t="shared" ref="F133:F136" si="117">D133+6</f>
        <v>45486</v>
      </c>
      <c r="G133" s="972" t="s">
        <v>385</v>
      </c>
      <c r="H133" s="972" t="s">
        <v>385</v>
      </c>
      <c r="I133" s="972" t="s">
        <v>385</v>
      </c>
      <c r="J133" s="972" t="s">
        <v>385</v>
      </c>
      <c r="K133" s="415"/>
      <c r="L133" s="878" t="e">
        <f>#REF!+7</f>
        <v>#REF!</v>
      </c>
    </row>
    <row r="134" spans="1:12" s="146" customFormat="1" ht="19.5" hidden="1" customHeight="1" x14ac:dyDescent="0.2">
      <c r="A134" s="848" t="s">
        <v>1583</v>
      </c>
      <c r="B134" s="979" t="s">
        <v>2180</v>
      </c>
      <c r="C134" s="979" t="s">
        <v>2240</v>
      </c>
      <c r="D134" s="972" t="s">
        <v>385</v>
      </c>
      <c r="E134" s="910" t="e">
        <f t="shared" si="116"/>
        <v>#VALUE!</v>
      </c>
      <c r="F134" s="910" t="e">
        <f t="shared" si="117"/>
        <v>#VALUE!</v>
      </c>
      <c r="G134" s="910" t="e">
        <f t="shared" ref="G134:G136" si="118">D134+7</f>
        <v>#VALUE!</v>
      </c>
      <c r="H134" s="910" t="e">
        <f t="shared" ref="H134:H137" si="119">D134+13</f>
        <v>#VALUE!</v>
      </c>
      <c r="I134" s="910" t="e">
        <f>D134+1</f>
        <v>#VALUE!</v>
      </c>
      <c r="J134" s="910" t="e">
        <f t="shared" ref="J134:J136" si="120">D134+17</f>
        <v>#VALUE!</v>
      </c>
      <c r="K134" s="415"/>
      <c r="L134" s="878" t="e">
        <f t="shared" ref="L134:L138" si="121">L133+7</f>
        <v>#REF!</v>
      </c>
    </row>
    <row r="135" spans="1:12" s="146" customFormat="1" ht="19.5" hidden="1" customHeight="1" x14ac:dyDescent="0.2">
      <c r="A135" s="848" t="s">
        <v>1560</v>
      </c>
      <c r="B135" s="974" t="s">
        <v>2172</v>
      </c>
      <c r="C135" s="979" t="s">
        <v>2241</v>
      </c>
      <c r="D135" s="974">
        <v>45501</v>
      </c>
      <c r="E135" s="878">
        <f t="shared" si="116"/>
        <v>45502</v>
      </c>
      <c r="F135" s="878">
        <f t="shared" si="117"/>
        <v>45507</v>
      </c>
      <c r="G135" s="878">
        <f t="shared" si="118"/>
        <v>45508</v>
      </c>
      <c r="H135" s="878">
        <f t="shared" si="119"/>
        <v>45514</v>
      </c>
      <c r="I135" s="878">
        <f t="shared" ref="I135:I136" si="122">D135+1</f>
        <v>45502</v>
      </c>
      <c r="J135" s="878">
        <f t="shared" si="120"/>
        <v>45518</v>
      </c>
      <c r="K135" s="415"/>
      <c r="L135" s="878" t="e">
        <f t="shared" si="121"/>
        <v>#REF!</v>
      </c>
    </row>
    <row r="136" spans="1:12" s="146" customFormat="1" ht="19.5" hidden="1" customHeight="1" x14ac:dyDescent="0.2">
      <c r="A136" s="848" t="s">
        <v>2242</v>
      </c>
      <c r="B136" s="1061" t="s">
        <v>409</v>
      </c>
      <c r="C136" s="979" t="s">
        <v>2243</v>
      </c>
      <c r="D136" s="910">
        <v>45507</v>
      </c>
      <c r="E136" s="910">
        <f t="shared" si="116"/>
        <v>45508</v>
      </c>
      <c r="F136" s="910">
        <f t="shared" si="117"/>
        <v>45513</v>
      </c>
      <c r="G136" s="910">
        <f t="shared" si="118"/>
        <v>45514</v>
      </c>
      <c r="H136" s="910">
        <f t="shared" si="119"/>
        <v>45520</v>
      </c>
      <c r="I136" s="910">
        <f t="shared" si="122"/>
        <v>45508</v>
      </c>
      <c r="J136" s="910">
        <f t="shared" si="120"/>
        <v>45524</v>
      </c>
      <c r="K136" s="415"/>
      <c r="L136" s="878" t="e">
        <f t="shared" si="121"/>
        <v>#REF!</v>
      </c>
    </row>
    <row r="137" spans="1:12" s="149" customFormat="1" ht="21" hidden="1" customHeight="1" x14ac:dyDescent="0.2">
      <c r="A137" s="849"/>
      <c r="B137" s="979" t="s">
        <v>1592</v>
      </c>
      <c r="C137" s="974" t="s">
        <v>2244</v>
      </c>
      <c r="D137" s="974">
        <v>45507</v>
      </c>
      <c r="E137" s="916">
        <f>D137+1</f>
        <v>45508</v>
      </c>
      <c r="F137" s="916">
        <f t="shared" ref="F137" si="123">D137+8</f>
        <v>45515</v>
      </c>
      <c r="G137" s="916">
        <f t="shared" ref="G137" si="124">D137+11</f>
        <v>45518</v>
      </c>
      <c r="H137" s="916">
        <f t="shared" si="119"/>
        <v>45520</v>
      </c>
      <c r="I137" s="916">
        <f t="shared" ref="I137" si="125">D137+15</f>
        <v>45522</v>
      </c>
      <c r="J137" s="916">
        <f>D137+17</f>
        <v>45524</v>
      </c>
      <c r="K137" s="193"/>
      <c r="L137" s="878" t="e">
        <f>L136+7</f>
        <v>#REF!</v>
      </c>
    </row>
    <row r="138" spans="1:12" s="146" customFormat="1" ht="19.5" hidden="1" customHeight="1" x14ac:dyDescent="0.2">
      <c r="A138" s="848"/>
      <c r="B138" s="979" t="s">
        <v>1572</v>
      </c>
      <c r="C138" s="979" t="s">
        <v>2245</v>
      </c>
      <c r="D138" s="974">
        <v>45513</v>
      </c>
      <c r="E138" s="878">
        <f t="shared" ref="E138" si="126">D138+1</f>
        <v>45514</v>
      </c>
      <c r="F138" s="878">
        <f>D138+8</f>
        <v>45521</v>
      </c>
      <c r="G138" s="878">
        <f t="shared" ref="G138" si="127">D138+7</f>
        <v>45520</v>
      </c>
      <c r="H138" s="878">
        <f t="shared" ref="H138:H140" si="128">D138+13</f>
        <v>45526</v>
      </c>
      <c r="I138" s="878">
        <f t="shared" ref="I138" si="129">D138+1</f>
        <v>45514</v>
      </c>
      <c r="J138" s="878">
        <f t="shared" ref="J138" si="130">D138+17</f>
        <v>45530</v>
      </c>
      <c r="K138" s="415"/>
      <c r="L138" s="878" t="e">
        <f t="shared" si="121"/>
        <v>#REF!</v>
      </c>
    </row>
    <row r="139" spans="1:12" s="149" customFormat="1" ht="21" hidden="1" customHeight="1" x14ac:dyDescent="0.2">
      <c r="A139" s="849" t="s">
        <v>1564</v>
      </c>
      <c r="B139" s="974" t="s">
        <v>1560</v>
      </c>
      <c r="C139" s="979" t="s">
        <v>2246</v>
      </c>
      <c r="D139" s="974">
        <v>45519</v>
      </c>
      <c r="E139" s="916">
        <f>D139+1</f>
        <v>45520</v>
      </c>
      <c r="F139" s="878">
        <f t="shared" ref="F139:F145" si="131">D139+8</f>
        <v>45527</v>
      </c>
      <c r="G139" s="916">
        <f t="shared" ref="G139:G140" si="132">D139+11</f>
        <v>45530</v>
      </c>
      <c r="H139" s="916">
        <f t="shared" si="128"/>
        <v>45532</v>
      </c>
      <c r="I139" s="916">
        <f t="shared" ref="I139:I140" si="133">D139+15</f>
        <v>45534</v>
      </c>
      <c r="J139" s="916">
        <f>D139+17</f>
        <v>45536</v>
      </c>
      <c r="K139" s="193"/>
      <c r="L139" s="878" t="e">
        <f>L138+7</f>
        <v>#REF!</v>
      </c>
    </row>
    <row r="140" spans="1:12" s="149" customFormat="1" ht="21" hidden="1" customHeight="1" x14ac:dyDescent="0.2">
      <c r="A140" s="849"/>
      <c r="B140" s="979" t="s">
        <v>1579</v>
      </c>
      <c r="C140" s="979" t="s">
        <v>2247</v>
      </c>
      <c r="D140" s="974">
        <v>45533</v>
      </c>
      <c r="E140" s="916">
        <f>D140+1</f>
        <v>45534</v>
      </c>
      <c r="F140" s="878">
        <f t="shared" si="131"/>
        <v>45541</v>
      </c>
      <c r="G140" s="916">
        <f t="shared" si="132"/>
        <v>45544</v>
      </c>
      <c r="H140" s="916">
        <f t="shared" si="128"/>
        <v>45546</v>
      </c>
      <c r="I140" s="916">
        <f t="shared" si="133"/>
        <v>45548</v>
      </c>
      <c r="J140" s="916">
        <f>D140+17</f>
        <v>45550</v>
      </c>
      <c r="K140" s="193"/>
      <c r="L140" s="878" t="e">
        <f>L139+7</f>
        <v>#REF!</v>
      </c>
    </row>
    <row r="141" spans="1:12" s="146" customFormat="1" ht="19.5" hidden="1" customHeight="1" x14ac:dyDescent="0.2">
      <c r="A141" s="848"/>
      <c r="B141" s="979" t="s">
        <v>2180</v>
      </c>
      <c r="C141" s="979" t="s">
        <v>2248</v>
      </c>
      <c r="D141" s="974">
        <v>45540</v>
      </c>
      <c r="E141" s="878">
        <f t="shared" ref="E141" si="134">D141+1</f>
        <v>45541</v>
      </c>
      <c r="F141" s="878">
        <f t="shared" si="131"/>
        <v>45548</v>
      </c>
      <c r="G141" s="878">
        <f t="shared" ref="G141" si="135">D141+7</f>
        <v>45547</v>
      </c>
      <c r="H141" s="878">
        <f t="shared" ref="H141" si="136">D141+13</f>
        <v>45553</v>
      </c>
      <c r="I141" s="878">
        <f t="shared" ref="I141" si="137">D141+1</f>
        <v>45541</v>
      </c>
      <c r="J141" s="878">
        <f t="shared" ref="J141" si="138">D141+17</f>
        <v>45557</v>
      </c>
      <c r="K141" s="415"/>
      <c r="L141" s="878" t="e">
        <f t="shared" ref="L141:L142" si="139">L140+7</f>
        <v>#REF!</v>
      </c>
    </row>
    <row r="142" spans="1:12" s="146" customFormat="1" ht="19.5" hidden="1" customHeight="1" x14ac:dyDescent="0.2">
      <c r="A142" s="848"/>
      <c r="B142" s="974" t="s">
        <v>2182</v>
      </c>
      <c r="C142" s="979" t="s">
        <v>2249</v>
      </c>
      <c r="D142" s="974">
        <v>45546</v>
      </c>
      <c r="E142" s="878">
        <f t="shared" ref="E142" si="140">D142+1</f>
        <v>45547</v>
      </c>
      <c r="F142" s="878">
        <f t="shared" si="131"/>
        <v>45554</v>
      </c>
      <c r="G142" s="1065" t="s">
        <v>385</v>
      </c>
      <c r="H142" s="1065" t="s">
        <v>385</v>
      </c>
      <c r="I142" s="1065" t="s">
        <v>385</v>
      </c>
      <c r="J142" s="1065" t="s">
        <v>385</v>
      </c>
      <c r="K142" s="415"/>
      <c r="L142" s="878" t="e">
        <f t="shared" si="139"/>
        <v>#REF!</v>
      </c>
    </row>
    <row r="143" spans="1:12" s="149" customFormat="1" ht="21" hidden="1" customHeight="1" x14ac:dyDescent="0.2">
      <c r="A143" s="849"/>
      <c r="B143" s="979" t="s">
        <v>1592</v>
      </c>
      <c r="C143" s="974" t="s">
        <v>2250</v>
      </c>
      <c r="D143" s="974">
        <v>45551</v>
      </c>
      <c r="E143" s="916">
        <f>D143+1</f>
        <v>45552</v>
      </c>
      <c r="F143" s="878">
        <f t="shared" si="131"/>
        <v>45559</v>
      </c>
      <c r="G143" s="916">
        <f t="shared" ref="G143:G144" si="141">D143+11</f>
        <v>45562</v>
      </c>
      <c r="H143" s="916">
        <f t="shared" ref="H143:H145" si="142">D143+13</f>
        <v>45564</v>
      </c>
      <c r="I143" s="916">
        <f t="shared" ref="I143:I144" si="143">D143+15</f>
        <v>45566</v>
      </c>
      <c r="J143" s="916">
        <f>D143+17</f>
        <v>45568</v>
      </c>
      <c r="K143" s="193"/>
      <c r="L143" s="878" t="e">
        <f>L142+7</f>
        <v>#REF!</v>
      </c>
    </row>
    <row r="144" spans="1:12" s="146" customFormat="1" ht="19.5" hidden="1" customHeight="1" x14ac:dyDescent="0.2">
      <c r="A144" s="848" t="s">
        <v>1572</v>
      </c>
      <c r="B144" s="979" t="s">
        <v>1583</v>
      </c>
      <c r="C144" s="979" t="s">
        <v>2251</v>
      </c>
      <c r="D144" s="974">
        <v>45559</v>
      </c>
      <c r="E144" s="878">
        <f t="shared" ref="E144" si="144">D144+1</f>
        <v>45560</v>
      </c>
      <c r="F144" s="878">
        <f t="shared" si="131"/>
        <v>45567</v>
      </c>
      <c r="G144" s="916">
        <f t="shared" si="141"/>
        <v>45570</v>
      </c>
      <c r="H144" s="878">
        <f t="shared" si="142"/>
        <v>45572</v>
      </c>
      <c r="I144" s="916">
        <f t="shared" si="143"/>
        <v>45574</v>
      </c>
      <c r="J144" s="878">
        <f t="shared" ref="J144" si="145">D144+17</f>
        <v>45576</v>
      </c>
      <c r="K144" s="415"/>
      <c r="L144" s="878" t="e">
        <f t="shared" ref="L144" si="146">L143+7</f>
        <v>#REF!</v>
      </c>
    </row>
    <row r="145" spans="1:12" s="149" customFormat="1" ht="21" hidden="1" customHeight="1" x14ac:dyDescent="0.2">
      <c r="A145" s="849"/>
      <c r="B145" s="979" t="s">
        <v>1560</v>
      </c>
      <c r="C145" s="1061" t="s">
        <v>2252</v>
      </c>
      <c r="D145" s="974">
        <v>45569</v>
      </c>
      <c r="E145" s="880" t="s">
        <v>385</v>
      </c>
      <c r="F145" s="878">
        <f t="shared" si="131"/>
        <v>45577</v>
      </c>
      <c r="G145" s="916">
        <f t="shared" ref="G145" si="147">D145+11</f>
        <v>45580</v>
      </c>
      <c r="H145" s="916">
        <f t="shared" si="142"/>
        <v>45582</v>
      </c>
      <c r="I145" s="916">
        <f t="shared" ref="I145" si="148">D145+15</f>
        <v>45584</v>
      </c>
      <c r="J145" s="916">
        <f>D145+17</f>
        <v>45586</v>
      </c>
      <c r="K145" s="193"/>
      <c r="L145" s="878" t="e">
        <f>L144+7</f>
        <v>#REF!</v>
      </c>
    </row>
    <row r="146" spans="1:12" s="149" customFormat="1" ht="21" hidden="1" customHeight="1" x14ac:dyDescent="0.2">
      <c r="A146" s="849" t="s">
        <v>1883</v>
      </c>
      <c r="B146" s="979" t="s">
        <v>2195</v>
      </c>
      <c r="C146" s="979" t="s">
        <v>2253</v>
      </c>
      <c r="D146" s="974">
        <v>45577</v>
      </c>
      <c r="E146" s="916">
        <f>D146+1</f>
        <v>45578</v>
      </c>
      <c r="F146" s="878">
        <f t="shared" ref="F146:F150" si="149">D146+8</f>
        <v>45585</v>
      </c>
      <c r="G146" s="916">
        <f t="shared" ref="G146:G147" si="150">D146+11</f>
        <v>45588</v>
      </c>
      <c r="H146" s="916">
        <f t="shared" ref="H146:H150" si="151">D146+13</f>
        <v>45590</v>
      </c>
      <c r="I146" s="916">
        <f t="shared" ref="I146:I147" si="152">D146+15</f>
        <v>45592</v>
      </c>
      <c r="J146" s="916">
        <f>D146+17</f>
        <v>45594</v>
      </c>
      <c r="K146" s="193"/>
      <c r="L146" s="878" t="e">
        <f>L145+7</f>
        <v>#REF!</v>
      </c>
    </row>
    <row r="147" spans="1:12" s="149" customFormat="1" ht="21" hidden="1" customHeight="1" x14ac:dyDescent="0.2">
      <c r="A147" s="849"/>
      <c r="B147" s="979" t="s">
        <v>1579</v>
      </c>
      <c r="C147" s="979" t="s">
        <v>2254</v>
      </c>
      <c r="D147" s="974">
        <v>45578</v>
      </c>
      <c r="E147" s="916">
        <f>D147+1</f>
        <v>45579</v>
      </c>
      <c r="F147" s="878">
        <f t="shared" si="149"/>
        <v>45586</v>
      </c>
      <c r="G147" s="916">
        <f t="shared" si="150"/>
        <v>45589</v>
      </c>
      <c r="H147" s="916">
        <f t="shared" si="151"/>
        <v>45591</v>
      </c>
      <c r="I147" s="916">
        <f t="shared" si="152"/>
        <v>45593</v>
      </c>
      <c r="J147" s="916">
        <f>D147+17</f>
        <v>45595</v>
      </c>
      <c r="K147" s="193"/>
      <c r="L147" s="878" t="e">
        <f>L146+7</f>
        <v>#REF!</v>
      </c>
    </row>
    <row r="148" spans="1:12" s="146" customFormat="1" ht="19.5" hidden="1" customHeight="1" x14ac:dyDescent="0.2">
      <c r="A148" s="848"/>
      <c r="B148" s="979" t="s">
        <v>2180</v>
      </c>
      <c r="C148" s="979" t="s">
        <v>2255</v>
      </c>
      <c r="D148" s="974">
        <v>45583</v>
      </c>
      <c r="E148" s="878">
        <f t="shared" ref="E148" si="153">D148+1</f>
        <v>45584</v>
      </c>
      <c r="F148" s="1176" t="s">
        <v>385</v>
      </c>
      <c r="G148" s="1177"/>
      <c r="H148" s="1177"/>
      <c r="I148" s="1177"/>
      <c r="J148" s="1178"/>
      <c r="K148" s="415"/>
      <c r="L148" s="878" t="e">
        <f t="shared" ref="L148" si="154">L147+7</f>
        <v>#REF!</v>
      </c>
    </row>
    <row r="149" spans="1:12" s="149" customFormat="1" ht="21" hidden="1" customHeight="1" x14ac:dyDescent="0.2">
      <c r="A149" s="849" t="s">
        <v>1592</v>
      </c>
      <c r="B149" s="1061" t="s">
        <v>409</v>
      </c>
      <c r="C149" s="979" t="s">
        <v>2256</v>
      </c>
      <c r="D149" s="910"/>
      <c r="E149" s="910"/>
      <c r="F149" s="910"/>
      <c r="G149" s="910"/>
      <c r="H149" s="910"/>
      <c r="I149" s="910"/>
      <c r="J149" s="910"/>
      <c r="K149" s="193"/>
      <c r="L149" s="878" t="e">
        <f t="shared" ref="L149:L169" si="155">L148+7</f>
        <v>#REF!</v>
      </c>
    </row>
    <row r="150" spans="1:12" s="149" customFormat="1" ht="21" hidden="1" customHeight="1" x14ac:dyDescent="0.2">
      <c r="A150" s="849"/>
      <c r="B150" s="979" t="s">
        <v>2096</v>
      </c>
      <c r="C150" s="979" t="s">
        <v>2257</v>
      </c>
      <c r="D150" s="974">
        <v>45595</v>
      </c>
      <c r="E150" s="916">
        <f t="shared" ref="E150:E155" si="156">D150+1</f>
        <v>45596</v>
      </c>
      <c r="F150" s="878">
        <f t="shared" si="149"/>
        <v>45603</v>
      </c>
      <c r="G150" s="916">
        <f t="shared" ref="G150:G154" si="157">D150+11</f>
        <v>45606</v>
      </c>
      <c r="H150" s="916">
        <f t="shared" si="151"/>
        <v>45608</v>
      </c>
      <c r="I150" s="916">
        <f t="shared" ref="I150:I154" si="158">D150+15</f>
        <v>45610</v>
      </c>
      <c r="J150" s="916">
        <f t="shared" ref="J150:J154" si="159">D150+17</f>
        <v>45612</v>
      </c>
      <c r="K150" s="193"/>
      <c r="L150" s="878" t="e">
        <f t="shared" si="155"/>
        <v>#REF!</v>
      </c>
    </row>
    <row r="151" spans="1:12" s="149" customFormat="1" ht="21" hidden="1" customHeight="1" x14ac:dyDescent="0.2">
      <c r="A151" s="849"/>
      <c r="B151" s="979" t="s">
        <v>1583</v>
      </c>
      <c r="C151" s="979" t="s">
        <v>2258</v>
      </c>
      <c r="D151" s="974">
        <v>45606</v>
      </c>
      <c r="E151" s="916">
        <f t="shared" si="156"/>
        <v>45607</v>
      </c>
      <c r="F151" s="878">
        <f t="shared" ref="F151:F156" si="160">D151+8</f>
        <v>45614</v>
      </c>
      <c r="G151" s="916">
        <f t="shared" si="157"/>
        <v>45617</v>
      </c>
      <c r="H151" s="916">
        <f t="shared" ref="H151:H156" si="161">D151+13</f>
        <v>45619</v>
      </c>
      <c r="I151" s="916">
        <f t="shared" si="158"/>
        <v>45621</v>
      </c>
      <c r="J151" s="916">
        <f t="shared" si="159"/>
        <v>45623</v>
      </c>
      <c r="K151" s="193"/>
      <c r="L151" s="878" t="e">
        <f t="shared" si="155"/>
        <v>#REF!</v>
      </c>
    </row>
    <row r="152" spans="1:12" s="149" customFormat="1" ht="21" hidden="1" customHeight="1" x14ac:dyDescent="0.2">
      <c r="A152" s="849"/>
      <c r="B152" s="979" t="s">
        <v>1560</v>
      </c>
      <c r="C152" s="979" t="s">
        <v>2259</v>
      </c>
      <c r="D152" s="974">
        <v>45609</v>
      </c>
      <c r="E152" s="916">
        <f t="shared" si="156"/>
        <v>45610</v>
      </c>
      <c r="F152" s="878">
        <f t="shared" si="160"/>
        <v>45617</v>
      </c>
      <c r="G152" s="916">
        <f t="shared" si="157"/>
        <v>45620</v>
      </c>
      <c r="H152" s="916">
        <f t="shared" si="161"/>
        <v>45622</v>
      </c>
      <c r="I152" s="916">
        <f t="shared" si="158"/>
        <v>45624</v>
      </c>
      <c r="J152" s="916">
        <f t="shared" si="159"/>
        <v>45626</v>
      </c>
      <c r="K152" s="193"/>
      <c r="L152" s="878" t="e">
        <f t="shared" si="155"/>
        <v>#REF!</v>
      </c>
    </row>
    <row r="153" spans="1:12" s="149" customFormat="1" ht="21" hidden="1" customHeight="1" x14ac:dyDescent="0.2">
      <c r="A153" s="849" t="s">
        <v>1883</v>
      </c>
      <c r="B153" s="979" t="s">
        <v>2195</v>
      </c>
      <c r="C153" s="979" t="s">
        <v>2260</v>
      </c>
      <c r="D153" s="974">
        <v>45623</v>
      </c>
      <c r="E153" s="916">
        <f t="shared" si="156"/>
        <v>45624</v>
      </c>
      <c r="F153" s="878">
        <f t="shared" si="160"/>
        <v>45631</v>
      </c>
      <c r="G153" s="916">
        <f t="shared" si="157"/>
        <v>45634</v>
      </c>
      <c r="H153" s="916">
        <f t="shared" si="161"/>
        <v>45636</v>
      </c>
      <c r="I153" s="916">
        <f t="shared" si="158"/>
        <v>45638</v>
      </c>
      <c r="J153" s="916">
        <f t="shared" si="159"/>
        <v>45640</v>
      </c>
      <c r="K153" s="193"/>
      <c r="L153" s="878" t="e">
        <f t="shared" si="155"/>
        <v>#REF!</v>
      </c>
    </row>
    <row r="154" spans="1:12" s="149" customFormat="1" ht="21" hidden="1" customHeight="1" x14ac:dyDescent="0.2">
      <c r="A154" s="849"/>
      <c r="B154" s="979" t="s">
        <v>1579</v>
      </c>
      <c r="C154" s="979" t="s">
        <v>2261</v>
      </c>
      <c r="D154" s="974">
        <v>45626</v>
      </c>
      <c r="E154" s="916">
        <f t="shared" si="156"/>
        <v>45627</v>
      </c>
      <c r="F154" s="878">
        <f t="shared" si="160"/>
        <v>45634</v>
      </c>
      <c r="G154" s="916">
        <f t="shared" si="157"/>
        <v>45637</v>
      </c>
      <c r="H154" s="916">
        <f t="shared" si="161"/>
        <v>45639</v>
      </c>
      <c r="I154" s="916">
        <f t="shared" si="158"/>
        <v>45641</v>
      </c>
      <c r="J154" s="916">
        <f t="shared" si="159"/>
        <v>45643</v>
      </c>
      <c r="K154" s="193"/>
      <c r="L154" s="878" t="e">
        <f t="shared" si="155"/>
        <v>#REF!</v>
      </c>
    </row>
    <row r="155" spans="1:12" s="149" customFormat="1" ht="21" hidden="1" customHeight="1" x14ac:dyDescent="0.2">
      <c r="A155" s="849"/>
      <c r="B155" s="979" t="s">
        <v>2198</v>
      </c>
      <c r="C155" s="979" t="s">
        <v>2262</v>
      </c>
      <c r="D155" s="974">
        <v>45633</v>
      </c>
      <c r="E155" s="916">
        <f t="shared" si="156"/>
        <v>45634</v>
      </c>
      <c r="F155" s="878">
        <f t="shared" si="160"/>
        <v>45641</v>
      </c>
      <c r="G155" s="916">
        <f t="shared" ref="G155:G160" si="162">D155+11</f>
        <v>45644</v>
      </c>
      <c r="H155" s="916">
        <f t="shared" si="161"/>
        <v>45646</v>
      </c>
      <c r="I155" s="916">
        <f t="shared" ref="I155:I160" si="163">D155+15</f>
        <v>45648</v>
      </c>
      <c r="J155" s="916">
        <f t="shared" ref="J155:J160" si="164">D155+17</f>
        <v>45650</v>
      </c>
      <c r="K155" s="193"/>
      <c r="L155" s="878" t="e">
        <f t="shared" si="155"/>
        <v>#REF!</v>
      </c>
    </row>
    <row r="156" spans="1:12" s="149" customFormat="1" ht="21" hidden="1" customHeight="1" x14ac:dyDescent="0.2">
      <c r="A156" s="849"/>
      <c r="B156" s="979" t="s">
        <v>2096</v>
      </c>
      <c r="C156" s="979" t="s">
        <v>2263</v>
      </c>
      <c r="D156" s="974">
        <v>45638</v>
      </c>
      <c r="E156" s="916">
        <f t="shared" ref="E156:E160" si="165">D156+1</f>
        <v>45639</v>
      </c>
      <c r="F156" s="878">
        <f t="shared" si="160"/>
        <v>45646</v>
      </c>
      <c r="G156" s="916">
        <f t="shared" si="162"/>
        <v>45649</v>
      </c>
      <c r="H156" s="916">
        <f t="shared" si="161"/>
        <v>45651</v>
      </c>
      <c r="I156" s="916">
        <f t="shared" si="163"/>
        <v>45653</v>
      </c>
      <c r="J156" s="916">
        <f t="shared" si="164"/>
        <v>45655</v>
      </c>
      <c r="K156" s="193"/>
      <c r="L156" s="878" t="e">
        <f t="shared" si="155"/>
        <v>#REF!</v>
      </c>
    </row>
    <row r="157" spans="1:12" s="149" customFormat="1" ht="21" hidden="1" customHeight="1" x14ac:dyDescent="0.2">
      <c r="A157" s="849"/>
      <c r="B157" s="979" t="s">
        <v>1583</v>
      </c>
      <c r="C157" s="979" t="s">
        <v>2264</v>
      </c>
      <c r="D157" s="974">
        <v>45651</v>
      </c>
      <c r="E157" s="916">
        <f t="shared" si="165"/>
        <v>45652</v>
      </c>
      <c r="F157" s="878">
        <f t="shared" ref="F157:F162" si="166">D157+8</f>
        <v>45659</v>
      </c>
      <c r="G157" s="916">
        <f t="shared" si="162"/>
        <v>45662</v>
      </c>
      <c r="H157" s="916">
        <f t="shared" ref="H157:H162" si="167">D157+13</f>
        <v>45664</v>
      </c>
      <c r="I157" s="916">
        <f t="shared" si="163"/>
        <v>45666</v>
      </c>
      <c r="J157" s="916">
        <f t="shared" si="164"/>
        <v>45668</v>
      </c>
      <c r="K157" s="193"/>
      <c r="L157" s="878" t="e">
        <f t="shared" si="155"/>
        <v>#REF!</v>
      </c>
    </row>
    <row r="158" spans="1:12" s="149" customFormat="1" ht="21" hidden="1" customHeight="1" x14ac:dyDescent="0.2">
      <c r="A158" s="849"/>
      <c r="B158" s="979" t="s">
        <v>1560</v>
      </c>
      <c r="C158" s="979" t="s">
        <v>2265</v>
      </c>
      <c r="D158" s="974">
        <v>45658</v>
      </c>
      <c r="E158" s="916">
        <f t="shared" si="165"/>
        <v>45659</v>
      </c>
      <c r="F158" s="878">
        <f t="shared" si="166"/>
        <v>45666</v>
      </c>
      <c r="G158" s="916">
        <f t="shared" si="162"/>
        <v>45669</v>
      </c>
      <c r="H158" s="916">
        <f t="shared" si="167"/>
        <v>45671</v>
      </c>
      <c r="I158" s="916">
        <f t="shared" si="163"/>
        <v>45673</v>
      </c>
      <c r="J158" s="916">
        <f t="shared" si="164"/>
        <v>45675</v>
      </c>
      <c r="K158" s="193"/>
      <c r="L158" s="878" t="e">
        <f t="shared" si="155"/>
        <v>#REF!</v>
      </c>
    </row>
    <row r="159" spans="1:12" s="149" customFormat="1" ht="21" hidden="1" customHeight="1" x14ac:dyDescent="0.2">
      <c r="A159" s="849"/>
      <c r="B159" s="979" t="s">
        <v>2195</v>
      </c>
      <c r="C159" s="979" t="s">
        <v>2266</v>
      </c>
      <c r="D159" s="974">
        <v>45668</v>
      </c>
      <c r="E159" s="916">
        <f t="shared" si="165"/>
        <v>45669</v>
      </c>
      <c r="F159" s="972" t="s">
        <v>385</v>
      </c>
      <c r="G159" s="972" t="s">
        <v>385</v>
      </c>
      <c r="H159" s="972" t="s">
        <v>385</v>
      </c>
      <c r="I159" s="972" t="s">
        <v>385</v>
      </c>
      <c r="J159" s="972" t="s">
        <v>385</v>
      </c>
      <c r="K159" s="193"/>
      <c r="L159" s="878">
        <v>45669</v>
      </c>
    </row>
    <row r="160" spans="1:12" s="149" customFormat="1" ht="21" hidden="1" customHeight="1" x14ac:dyDescent="0.2">
      <c r="A160" s="849"/>
      <c r="B160" s="979" t="s">
        <v>1579</v>
      </c>
      <c r="C160" s="979" t="s">
        <v>2267</v>
      </c>
      <c r="D160" s="974">
        <v>45673</v>
      </c>
      <c r="E160" s="916">
        <f t="shared" si="165"/>
        <v>45674</v>
      </c>
      <c r="F160" s="878">
        <f t="shared" si="166"/>
        <v>45681</v>
      </c>
      <c r="G160" s="916">
        <f t="shared" si="162"/>
        <v>45684</v>
      </c>
      <c r="H160" s="916">
        <f t="shared" si="167"/>
        <v>45686</v>
      </c>
      <c r="I160" s="916">
        <f t="shared" si="163"/>
        <v>45688</v>
      </c>
      <c r="J160" s="916">
        <f t="shared" si="164"/>
        <v>45690</v>
      </c>
      <c r="K160" s="193"/>
      <c r="L160" s="878">
        <v>45666</v>
      </c>
    </row>
    <row r="161" spans="1:17" s="149" customFormat="1" ht="21" hidden="1" customHeight="1" x14ac:dyDescent="0.2">
      <c r="A161" s="849"/>
      <c r="B161" s="979" t="s">
        <v>2198</v>
      </c>
      <c r="C161" s="979" t="s">
        <v>2268</v>
      </c>
      <c r="D161" s="974">
        <v>45679</v>
      </c>
      <c r="E161" s="916">
        <f t="shared" ref="E161:E166" si="168">D161+1</f>
        <v>45680</v>
      </c>
      <c r="F161" s="878">
        <f t="shared" si="166"/>
        <v>45687</v>
      </c>
      <c r="G161" s="972" t="s">
        <v>385</v>
      </c>
      <c r="H161" s="972" t="s">
        <v>385</v>
      </c>
      <c r="I161" s="972" t="s">
        <v>385</v>
      </c>
      <c r="J161" s="972" t="s">
        <v>385</v>
      </c>
      <c r="K161" s="193"/>
      <c r="L161" s="878">
        <f t="shared" si="155"/>
        <v>45673</v>
      </c>
    </row>
    <row r="162" spans="1:17" s="149" customFormat="1" ht="21" hidden="1" customHeight="1" x14ac:dyDescent="0.2">
      <c r="A162" s="849"/>
      <c r="B162" s="979" t="s">
        <v>2096</v>
      </c>
      <c r="C162" s="979" t="s">
        <v>2269</v>
      </c>
      <c r="D162" s="974">
        <v>45682</v>
      </c>
      <c r="E162" s="916">
        <f t="shared" si="168"/>
        <v>45683</v>
      </c>
      <c r="F162" s="878">
        <f t="shared" si="166"/>
        <v>45690</v>
      </c>
      <c r="G162" s="916">
        <f t="shared" ref="G162:G164" si="169">D162+11</f>
        <v>45693</v>
      </c>
      <c r="H162" s="916">
        <f t="shared" si="167"/>
        <v>45695</v>
      </c>
      <c r="I162" s="916">
        <f t="shared" ref="I162:I164" si="170">D162+15</f>
        <v>45697</v>
      </c>
      <c r="J162" s="916">
        <f t="shared" ref="J162:J164" si="171">D162+17</f>
        <v>45699</v>
      </c>
      <c r="K162" s="193"/>
      <c r="L162" s="878">
        <f t="shared" si="155"/>
        <v>45680</v>
      </c>
    </row>
    <row r="163" spans="1:17" s="149" customFormat="1" ht="21" hidden="1" customHeight="1" x14ac:dyDescent="0.2">
      <c r="A163" s="849" t="s">
        <v>1583</v>
      </c>
      <c r="B163" s="979" t="s">
        <v>2195</v>
      </c>
      <c r="C163" s="979" t="s">
        <v>2270</v>
      </c>
      <c r="D163" s="974">
        <v>45690</v>
      </c>
      <c r="E163" s="916">
        <f t="shared" si="168"/>
        <v>45691</v>
      </c>
      <c r="F163" s="878">
        <f t="shared" ref="F163:F164" si="172">D163+8</f>
        <v>45698</v>
      </c>
      <c r="G163" s="972" t="s">
        <v>385</v>
      </c>
      <c r="H163" s="972" t="s">
        <v>385</v>
      </c>
      <c r="I163" s="972" t="s">
        <v>385</v>
      </c>
      <c r="J163" s="972" t="s">
        <v>385</v>
      </c>
      <c r="K163" s="193"/>
      <c r="L163" s="878">
        <f t="shared" si="155"/>
        <v>45687</v>
      </c>
    </row>
    <row r="164" spans="1:17" s="149" customFormat="1" ht="21" hidden="1" customHeight="1" x14ac:dyDescent="0.2">
      <c r="A164" s="849"/>
      <c r="B164" s="979" t="s">
        <v>1583</v>
      </c>
      <c r="C164" s="979" t="s">
        <v>2271</v>
      </c>
      <c r="D164" s="974">
        <v>45327</v>
      </c>
      <c r="E164" s="916">
        <f t="shared" si="168"/>
        <v>45328</v>
      </c>
      <c r="F164" s="878">
        <f t="shared" si="172"/>
        <v>45335</v>
      </c>
      <c r="G164" s="916">
        <f t="shared" si="169"/>
        <v>45338</v>
      </c>
      <c r="H164" s="916">
        <f t="shared" ref="H164" si="173">D164+13</f>
        <v>45340</v>
      </c>
      <c r="I164" s="916">
        <f t="shared" si="170"/>
        <v>45342</v>
      </c>
      <c r="J164" s="916">
        <f t="shared" si="171"/>
        <v>45344</v>
      </c>
      <c r="K164" s="193"/>
      <c r="L164" s="878">
        <f t="shared" si="155"/>
        <v>45694</v>
      </c>
    </row>
    <row r="165" spans="1:17" s="146" customFormat="1" ht="18" hidden="1" customHeight="1" x14ac:dyDescent="0.2">
      <c r="A165" s="848"/>
      <c r="B165" s="968" t="s">
        <v>351</v>
      </c>
      <c r="C165" s="968" t="s">
        <v>352</v>
      </c>
      <c r="D165" s="1091"/>
      <c r="E165" s="970"/>
      <c r="F165" s="970"/>
      <c r="G165" s="970"/>
      <c r="H165" s="970"/>
      <c r="I165" s="970"/>
      <c r="J165" s="970"/>
      <c r="K165" s="195"/>
      <c r="L165" s="1051" t="s">
        <v>353</v>
      </c>
    </row>
    <row r="166" spans="1:17" s="149" customFormat="1" ht="21" hidden="1" customHeight="1" x14ac:dyDescent="0.2">
      <c r="A166" s="849"/>
      <c r="B166" s="979" t="s">
        <v>1560</v>
      </c>
      <c r="C166" s="979" t="s">
        <v>2272</v>
      </c>
      <c r="D166" s="974">
        <v>45701</v>
      </c>
      <c r="E166" s="916">
        <f t="shared" si="168"/>
        <v>45702</v>
      </c>
      <c r="F166" s="878">
        <f>E166+6</f>
        <v>45708</v>
      </c>
      <c r="G166" s="916">
        <f>F166+5</f>
        <v>45713</v>
      </c>
      <c r="H166" s="916">
        <f>G166+2</f>
        <v>45715</v>
      </c>
      <c r="I166" s="916">
        <f>H166+2</f>
        <v>45717</v>
      </c>
      <c r="J166" s="916">
        <f>I166+2</f>
        <v>45719</v>
      </c>
      <c r="K166" s="193"/>
      <c r="L166" s="878">
        <f>L164+7</f>
        <v>45701</v>
      </c>
    </row>
    <row r="167" spans="1:17" s="149" customFormat="1" ht="21" hidden="1" customHeight="1" x14ac:dyDescent="0.2">
      <c r="A167" s="849" t="s">
        <v>1579</v>
      </c>
      <c r="B167" s="979" t="s">
        <v>2198</v>
      </c>
      <c r="C167" s="979" t="s">
        <v>2273</v>
      </c>
      <c r="D167" s="974">
        <v>45715</v>
      </c>
      <c r="E167" s="916">
        <f t="shared" ref="E167:E169" si="174">D167+1</f>
        <v>45716</v>
      </c>
      <c r="F167" s="878">
        <f>E167+6</f>
        <v>45722</v>
      </c>
      <c r="G167" s="972" t="s">
        <v>385</v>
      </c>
      <c r="H167" s="972" t="s">
        <v>385</v>
      </c>
      <c r="I167" s="972" t="s">
        <v>385</v>
      </c>
      <c r="J167" s="972" t="s">
        <v>385</v>
      </c>
      <c r="K167" s="193"/>
      <c r="L167" s="878">
        <f t="shared" si="155"/>
        <v>45708</v>
      </c>
    </row>
    <row r="168" spans="1:17" s="149" customFormat="1" ht="21" hidden="1" customHeight="1" x14ac:dyDescent="0.2">
      <c r="A168" s="849"/>
      <c r="B168" s="979" t="s">
        <v>1579</v>
      </c>
      <c r="C168" s="979" t="s">
        <v>2274</v>
      </c>
      <c r="D168" s="974">
        <v>45722</v>
      </c>
      <c r="E168" s="916">
        <f t="shared" si="174"/>
        <v>45723</v>
      </c>
      <c r="F168" s="878">
        <f t="shared" ref="F168" si="175">E168+6</f>
        <v>45729</v>
      </c>
      <c r="G168" s="916">
        <f t="shared" ref="G168" si="176">F168+5</f>
        <v>45734</v>
      </c>
      <c r="H168" s="916">
        <f t="shared" ref="H168:J168" si="177">G168+2</f>
        <v>45736</v>
      </c>
      <c r="I168" s="916">
        <f t="shared" si="177"/>
        <v>45738</v>
      </c>
      <c r="J168" s="916">
        <f t="shared" si="177"/>
        <v>45740</v>
      </c>
      <c r="K168" s="193"/>
      <c r="L168" s="878">
        <f t="shared" si="155"/>
        <v>45715</v>
      </c>
    </row>
    <row r="169" spans="1:17" s="149" customFormat="1" ht="21" hidden="1" customHeight="1" x14ac:dyDescent="0.2">
      <c r="A169" s="849"/>
      <c r="B169" s="979" t="s">
        <v>2096</v>
      </c>
      <c r="C169" s="979" t="s">
        <v>2275</v>
      </c>
      <c r="D169" s="974">
        <v>45732</v>
      </c>
      <c r="E169" s="916">
        <f t="shared" si="174"/>
        <v>45733</v>
      </c>
      <c r="F169" s="809">
        <f>E169+6</f>
        <v>45739</v>
      </c>
      <c r="G169" s="880" t="s">
        <v>385</v>
      </c>
      <c r="H169" s="880" t="s">
        <v>385</v>
      </c>
      <c r="I169" s="880" t="s">
        <v>385</v>
      </c>
      <c r="J169" s="880" t="s">
        <v>385</v>
      </c>
      <c r="K169" s="193"/>
      <c r="L169" s="878">
        <f t="shared" si="155"/>
        <v>45722</v>
      </c>
    </row>
    <row r="170" spans="1:17" s="149" customFormat="1" ht="21" hidden="1" customHeight="1" x14ac:dyDescent="0.2">
      <c r="A170" s="1036"/>
      <c r="B170" s="147" t="s">
        <v>516</v>
      </c>
      <c r="C170" s="750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600"/>
      <c r="P170" s="146"/>
      <c r="Q170" s="146"/>
    </row>
    <row r="171" spans="1:17" s="149" customFormat="1" ht="18" customHeight="1" x14ac:dyDescent="0.2">
      <c r="A171" s="859"/>
      <c r="B171" s="607"/>
      <c r="C171" s="605"/>
      <c r="D171" s="605"/>
      <c r="E171" s="605"/>
      <c r="F171" s="605"/>
      <c r="G171" s="605"/>
      <c r="H171" s="605"/>
      <c r="I171" s="606"/>
      <c r="J171" s="605"/>
      <c r="K171" s="606"/>
    </row>
    <row r="172" spans="1:17" s="149" customFormat="1" ht="20.100000000000001" customHeight="1" x14ac:dyDescent="0.2">
      <c r="A172" s="1033"/>
      <c r="B172" s="1132" t="s">
        <v>963</v>
      </c>
      <c r="C172" s="1132"/>
      <c r="D172" s="1132"/>
      <c r="E172" s="1132"/>
      <c r="F172" s="1132"/>
      <c r="G172" s="1132"/>
      <c r="H172" s="1132"/>
      <c r="I172" s="1132"/>
      <c r="J172" s="1132"/>
      <c r="K172" s="1132"/>
      <c r="L172" s="1132"/>
    </row>
    <row r="173" spans="1:17" s="146" customFormat="1" ht="19.5" customHeight="1" x14ac:dyDescent="0.2">
      <c r="A173" s="848"/>
      <c r="B173" s="720"/>
      <c r="C173" s="715"/>
      <c r="D173" s="715"/>
      <c r="E173" s="715"/>
      <c r="F173" s="715"/>
      <c r="G173" s="715"/>
      <c r="H173" s="611"/>
      <c r="I173" s="631"/>
      <c r="J173" s="610"/>
      <c r="K173" s="415"/>
      <c r="L173" s="149"/>
    </row>
    <row r="174" spans="1:17" s="146" customFormat="1" ht="30" customHeight="1" x14ac:dyDescent="0.2">
      <c r="A174" s="848"/>
      <c r="B174" s="1134" t="s">
        <v>124</v>
      </c>
      <c r="C174" s="1135"/>
      <c r="D174" s="1090" t="s">
        <v>349</v>
      </c>
      <c r="E174" s="968" t="s">
        <v>308</v>
      </c>
      <c r="F174" s="968" t="s">
        <v>326</v>
      </c>
      <c r="G174" s="968" t="s">
        <v>170</v>
      </c>
      <c r="H174" s="968" t="s">
        <v>190</v>
      </c>
      <c r="I174" s="968" t="s">
        <v>315</v>
      </c>
      <c r="J174" s="968" t="s">
        <v>225</v>
      </c>
      <c r="K174" s="968" t="s">
        <v>282</v>
      </c>
      <c r="L174" s="968" t="s">
        <v>185</v>
      </c>
      <c r="M174" s="195"/>
      <c r="N174" s="952"/>
    </row>
    <row r="175" spans="1:17" s="146" customFormat="1" ht="18" customHeight="1" x14ac:dyDescent="0.2">
      <c r="A175" s="848"/>
      <c r="B175" s="968" t="s">
        <v>351</v>
      </c>
      <c r="C175" s="968" t="s">
        <v>352</v>
      </c>
      <c r="D175" s="1091"/>
      <c r="E175" s="970" t="s">
        <v>166</v>
      </c>
      <c r="F175" s="970" t="s">
        <v>260</v>
      </c>
      <c r="G175" s="970" t="s">
        <v>175</v>
      </c>
      <c r="H175" s="970" t="s">
        <v>193</v>
      </c>
      <c r="I175" s="970" t="s">
        <v>285</v>
      </c>
      <c r="J175" s="970" t="s">
        <v>227</v>
      </c>
      <c r="K175" s="970" t="s">
        <v>286</v>
      </c>
      <c r="L175" s="970" t="s">
        <v>187</v>
      </c>
      <c r="M175" s="195"/>
      <c r="N175" s="1051" t="s">
        <v>353</v>
      </c>
    </row>
    <row r="176" spans="1:17" s="149" customFormat="1" ht="21" hidden="1" customHeight="1" x14ac:dyDescent="0.2">
      <c r="A176" s="849"/>
      <c r="B176" s="979" t="s">
        <v>2221</v>
      </c>
      <c r="C176" s="979" t="s">
        <v>2276</v>
      </c>
      <c r="D176" s="979">
        <v>45732</v>
      </c>
      <c r="E176" s="809">
        <f>D176+2</f>
        <v>45734</v>
      </c>
      <c r="F176" s="809">
        <f>E176+3</f>
        <v>45737</v>
      </c>
      <c r="G176" s="809">
        <f>F176+9</f>
        <v>45746</v>
      </c>
      <c r="H176" s="916">
        <f>G176+5</f>
        <v>45751</v>
      </c>
      <c r="I176" s="916">
        <f>H176+2</f>
        <v>45753</v>
      </c>
      <c r="J176" s="916">
        <f>I176+2</f>
        <v>45755</v>
      </c>
      <c r="K176" s="916">
        <f>J176+2</f>
        <v>45757</v>
      </c>
      <c r="L176" s="916">
        <f>K176+4</f>
        <v>45761</v>
      </c>
      <c r="M176" s="193"/>
      <c r="N176" s="878">
        <v>45729</v>
      </c>
    </row>
    <row r="177" spans="1:14" s="149" customFormat="1" ht="21" hidden="1" customHeight="1" x14ac:dyDescent="0.2">
      <c r="A177" s="849" t="s">
        <v>1579</v>
      </c>
      <c r="B177" s="979" t="s">
        <v>1583</v>
      </c>
      <c r="C177" s="979" t="s">
        <v>2277</v>
      </c>
      <c r="D177" s="974">
        <v>45737</v>
      </c>
      <c r="E177" s="916">
        <f t="shared" ref="E177:E182" si="178">D177+2</f>
        <v>45739</v>
      </c>
      <c r="F177" s="880" t="s">
        <v>385</v>
      </c>
      <c r="G177" s="916">
        <v>45748</v>
      </c>
      <c r="H177" s="880" t="s">
        <v>385</v>
      </c>
      <c r="I177" s="880" t="s">
        <v>385</v>
      </c>
      <c r="J177" s="880" t="s">
        <v>385</v>
      </c>
      <c r="K177" s="880" t="s">
        <v>385</v>
      </c>
      <c r="L177" s="880" t="s">
        <v>385</v>
      </c>
      <c r="M177" s="193"/>
      <c r="N177" s="878">
        <f>N176+7</f>
        <v>45736</v>
      </c>
    </row>
    <row r="178" spans="1:14" s="149" customFormat="1" ht="21" hidden="1" customHeight="1" x14ac:dyDescent="0.2">
      <c r="A178" s="849"/>
      <c r="B178" s="979" t="s">
        <v>1560</v>
      </c>
      <c r="C178" s="979" t="s">
        <v>2278</v>
      </c>
      <c r="D178" s="974">
        <v>45751</v>
      </c>
      <c r="E178" s="916">
        <f t="shared" si="178"/>
        <v>45753</v>
      </c>
      <c r="F178" s="878">
        <f t="shared" ref="F178:F182" si="179">E178+3</f>
        <v>45756</v>
      </c>
      <c r="G178" s="916">
        <f t="shared" ref="G178:G182" si="180">F178+9</f>
        <v>45765</v>
      </c>
      <c r="H178" s="880" t="s">
        <v>385</v>
      </c>
      <c r="I178" s="880" t="s">
        <v>385</v>
      </c>
      <c r="J178" s="880" t="s">
        <v>385</v>
      </c>
      <c r="K178" s="880" t="s">
        <v>385</v>
      </c>
      <c r="L178" s="880" t="s">
        <v>385</v>
      </c>
      <c r="M178" s="193"/>
      <c r="N178" s="878">
        <f t="shared" ref="N178:N199" si="181">N177+7</f>
        <v>45743</v>
      </c>
    </row>
    <row r="179" spans="1:14" s="149" customFormat="1" ht="21" hidden="1" customHeight="1" x14ac:dyDescent="0.2">
      <c r="A179" s="849"/>
      <c r="B179" s="979" t="s">
        <v>2180</v>
      </c>
      <c r="C179" s="979" t="s">
        <v>2279</v>
      </c>
      <c r="D179" s="974">
        <v>45757</v>
      </c>
      <c r="E179" s="916">
        <f t="shared" si="178"/>
        <v>45759</v>
      </c>
      <c r="F179" s="878">
        <f t="shared" si="179"/>
        <v>45762</v>
      </c>
      <c r="G179" s="916">
        <f t="shared" si="180"/>
        <v>45771</v>
      </c>
      <c r="H179" s="916">
        <f t="shared" ref="H179:H182" si="182">G179+5</f>
        <v>45776</v>
      </c>
      <c r="I179" s="916">
        <f t="shared" ref="I179:K182" si="183">H179+2</f>
        <v>45778</v>
      </c>
      <c r="J179" s="916">
        <f t="shared" si="183"/>
        <v>45780</v>
      </c>
      <c r="K179" s="916">
        <f t="shared" si="183"/>
        <v>45782</v>
      </c>
      <c r="L179" s="916">
        <f t="shared" ref="L179:L182" si="184">K179+4</f>
        <v>45786</v>
      </c>
      <c r="M179" s="193"/>
      <c r="N179" s="878">
        <f t="shared" si="181"/>
        <v>45750</v>
      </c>
    </row>
    <row r="180" spans="1:14" s="149" customFormat="1" ht="21" hidden="1" customHeight="1" x14ac:dyDescent="0.2">
      <c r="A180" s="849"/>
      <c r="B180" s="979" t="s">
        <v>2195</v>
      </c>
      <c r="C180" s="979" t="s">
        <v>2280</v>
      </c>
      <c r="D180" s="974">
        <v>45764</v>
      </c>
      <c r="E180" s="880" t="s">
        <v>385</v>
      </c>
      <c r="F180" s="878">
        <v>45763</v>
      </c>
      <c r="G180" s="916">
        <f t="shared" si="180"/>
        <v>45772</v>
      </c>
      <c r="H180" s="916">
        <f t="shared" si="182"/>
        <v>45777</v>
      </c>
      <c r="I180" s="916">
        <f t="shared" si="183"/>
        <v>45779</v>
      </c>
      <c r="J180" s="916">
        <f t="shared" si="183"/>
        <v>45781</v>
      </c>
      <c r="K180" s="916">
        <f t="shared" si="183"/>
        <v>45783</v>
      </c>
      <c r="L180" s="916">
        <f t="shared" si="184"/>
        <v>45787</v>
      </c>
      <c r="M180" s="193"/>
      <c r="N180" s="878">
        <v>45756</v>
      </c>
    </row>
    <row r="181" spans="1:14" s="149" customFormat="1" ht="21" hidden="1" customHeight="1" x14ac:dyDescent="0.2">
      <c r="A181" s="849"/>
      <c r="B181" s="979" t="s">
        <v>1579</v>
      </c>
      <c r="C181" s="979" t="s">
        <v>2281</v>
      </c>
      <c r="D181" s="974">
        <v>45774</v>
      </c>
      <c r="E181" s="916">
        <f t="shared" si="178"/>
        <v>45776</v>
      </c>
      <c r="F181" s="878">
        <f t="shared" si="179"/>
        <v>45779</v>
      </c>
      <c r="G181" s="916">
        <f t="shared" si="180"/>
        <v>45788</v>
      </c>
      <c r="H181" s="916">
        <f t="shared" ref="H181" si="185">G181+5</f>
        <v>45793</v>
      </c>
      <c r="I181" s="916">
        <f t="shared" ref="I181" si="186">H181+2</f>
        <v>45795</v>
      </c>
      <c r="J181" s="916">
        <f t="shared" ref="J181" si="187">I181+2</f>
        <v>45797</v>
      </c>
      <c r="K181" s="916">
        <f t="shared" ref="K181" si="188">J181+2</f>
        <v>45799</v>
      </c>
      <c r="L181" s="916">
        <f t="shared" ref="L181" si="189">K181+4</f>
        <v>45803</v>
      </c>
      <c r="M181" s="193"/>
      <c r="N181" s="878">
        <f t="shared" si="181"/>
        <v>45763</v>
      </c>
    </row>
    <row r="182" spans="1:14" s="149" customFormat="1" ht="21" hidden="1" customHeight="1" x14ac:dyDescent="0.2">
      <c r="A182" s="849" t="s">
        <v>2282</v>
      </c>
      <c r="B182" s="979" t="s">
        <v>1883</v>
      </c>
      <c r="C182" s="1112" t="s">
        <v>2283</v>
      </c>
      <c r="D182" s="974">
        <v>45784</v>
      </c>
      <c r="E182" s="916">
        <f t="shared" si="178"/>
        <v>45786</v>
      </c>
      <c r="F182" s="878">
        <f t="shared" si="179"/>
        <v>45789</v>
      </c>
      <c r="G182" s="916">
        <f t="shared" si="180"/>
        <v>45798</v>
      </c>
      <c r="H182" s="916">
        <f t="shared" si="182"/>
        <v>45803</v>
      </c>
      <c r="I182" s="916">
        <f t="shared" si="183"/>
        <v>45805</v>
      </c>
      <c r="J182" s="916">
        <f t="shared" si="183"/>
        <v>45807</v>
      </c>
      <c r="K182" s="916">
        <f t="shared" si="183"/>
        <v>45809</v>
      </c>
      <c r="L182" s="916">
        <f t="shared" si="184"/>
        <v>45813</v>
      </c>
      <c r="M182" s="193"/>
      <c r="N182" s="878">
        <f t="shared" si="181"/>
        <v>45770</v>
      </c>
    </row>
    <row r="183" spans="1:14" s="149" customFormat="1" ht="21" hidden="1" customHeight="1" x14ac:dyDescent="0.2">
      <c r="A183" s="849"/>
      <c r="B183" s="979" t="s">
        <v>2221</v>
      </c>
      <c r="C183" s="1112" t="s">
        <v>2284</v>
      </c>
      <c r="D183" s="974">
        <v>45789</v>
      </c>
      <c r="E183" s="916">
        <f>D183+2</f>
        <v>45791</v>
      </c>
      <c r="F183" s="878">
        <f>E183+3</f>
        <v>45794</v>
      </c>
      <c r="G183" s="916">
        <f>F183+9</f>
        <v>45803</v>
      </c>
      <c r="H183" s="916">
        <f>G183+5</f>
        <v>45808</v>
      </c>
      <c r="I183" s="916">
        <f t="shared" ref="I183:K184" si="190">H183+2</f>
        <v>45810</v>
      </c>
      <c r="J183" s="916">
        <f t="shared" si="190"/>
        <v>45812</v>
      </c>
      <c r="K183" s="916">
        <f t="shared" si="190"/>
        <v>45814</v>
      </c>
      <c r="L183" s="916">
        <f>K183+4</f>
        <v>45818</v>
      </c>
      <c r="M183" s="193"/>
      <c r="N183" s="878">
        <f t="shared" si="181"/>
        <v>45777</v>
      </c>
    </row>
    <row r="184" spans="1:14" s="149" customFormat="1" ht="21" hidden="1" customHeight="1" x14ac:dyDescent="0.2">
      <c r="A184" s="849" t="s">
        <v>1579</v>
      </c>
      <c r="B184" s="979" t="s">
        <v>2223</v>
      </c>
      <c r="C184" s="1112" t="s">
        <v>2285</v>
      </c>
      <c r="D184" s="974">
        <v>45799</v>
      </c>
      <c r="E184" s="972" t="s">
        <v>385</v>
      </c>
      <c r="F184" s="972" t="s">
        <v>385</v>
      </c>
      <c r="G184" s="972" t="s">
        <v>385</v>
      </c>
      <c r="H184" s="916">
        <v>45817</v>
      </c>
      <c r="I184" s="916">
        <f t="shared" si="190"/>
        <v>45819</v>
      </c>
      <c r="J184" s="916">
        <f t="shared" si="190"/>
        <v>45821</v>
      </c>
      <c r="K184" s="916">
        <f t="shared" si="190"/>
        <v>45823</v>
      </c>
      <c r="L184" s="916">
        <f>K184+4</f>
        <v>45827</v>
      </c>
      <c r="M184" s="193"/>
      <c r="N184" s="878">
        <f>N183+7</f>
        <v>45784</v>
      </c>
    </row>
    <row r="185" spans="1:14" s="149" customFormat="1" ht="21" hidden="1" customHeight="1" x14ac:dyDescent="0.2">
      <c r="A185" s="849"/>
      <c r="B185" s="979" t="s">
        <v>1560</v>
      </c>
      <c r="C185" s="979" t="s">
        <v>2286</v>
      </c>
      <c r="D185" s="974">
        <v>45799</v>
      </c>
      <c r="E185" s="916">
        <f t="shared" ref="E185:E189" si="191">D185+2</f>
        <v>45801</v>
      </c>
      <c r="F185" s="878">
        <f t="shared" ref="F185:F189" si="192">E185+3</f>
        <v>45804</v>
      </c>
      <c r="G185" s="916">
        <f t="shared" ref="G185:G189" si="193">F185+9</f>
        <v>45813</v>
      </c>
      <c r="H185" s="916">
        <f>G185+5</f>
        <v>45818</v>
      </c>
      <c r="I185" s="916">
        <f t="shared" ref="I185" si="194">H185+2</f>
        <v>45820</v>
      </c>
      <c r="J185" s="916">
        <f t="shared" ref="J185" si="195">I185+2</f>
        <v>45822</v>
      </c>
      <c r="K185" s="916">
        <f t="shared" ref="K185" si="196">J185+2</f>
        <v>45824</v>
      </c>
      <c r="L185" s="916">
        <f>K185+4</f>
        <v>45828</v>
      </c>
      <c r="M185" s="193"/>
      <c r="N185" s="878">
        <f t="shared" si="181"/>
        <v>45791</v>
      </c>
    </row>
    <row r="186" spans="1:14" s="149" customFormat="1" ht="21" hidden="1" customHeight="1" x14ac:dyDescent="0.2">
      <c r="A186" s="849"/>
      <c r="B186" s="979" t="s">
        <v>2180</v>
      </c>
      <c r="C186" s="979" t="s">
        <v>2287</v>
      </c>
      <c r="D186" s="974">
        <v>45803</v>
      </c>
      <c r="E186" s="916">
        <f t="shared" si="191"/>
        <v>45805</v>
      </c>
      <c r="F186" s="878">
        <f t="shared" si="192"/>
        <v>45808</v>
      </c>
      <c r="G186" s="916">
        <f t="shared" si="193"/>
        <v>45817</v>
      </c>
      <c r="H186" s="916">
        <f t="shared" ref="H186:H187" si="197">G186+5</f>
        <v>45822</v>
      </c>
      <c r="I186" s="916">
        <f t="shared" ref="I186:I187" si="198">H186+2</f>
        <v>45824</v>
      </c>
      <c r="J186" s="916">
        <f t="shared" ref="J186:J187" si="199">I186+2</f>
        <v>45826</v>
      </c>
      <c r="K186" s="916">
        <f t="shared" ref="K186:K187" si="200">J186+2</f>
        <v>45828</v>
      </c>
      <c r="L186" s="916">
        <f t="shared" ref="L186:L187" si="201">K186+4</f>
        <v>45832</v>
      </c>
      <c r="M186" s="193"/>
      <c r="N186" s="878">
        <f t="shared" si="181"/>
        <v>45798</v>
      </c>
    </row>
    <row r="187" spans="1:14" s="149" customFormat="1" ht="21" hidden="1" customHeight="1" x14ac:dyDescent="0.2">
      <c r="A187" s="849"/>
      <c r="B187" s="979" t="s">
        <v>2195</v>
      </c>
      <c r="C187" s="979" t="s">
        <v>2288</v>
      </c>
      <c r="D187" s="974">
        <v>45812</v>
      </c>
      <c r="E187" s="916">
        <f t="shared" si="191"/>
        <v>45814</v>
      </c>
      <c r="F187" s="878">
        <f t="shared" si="192"/>
        <v>45817</v>
      </c>
      <c r="G187" s="916">
        <f t="shared" si="193"/>
        <v>45826</v>
      </c>
      <c r="H187" s="916">
        <f t="shared" si="197"/>
        <v>45831</v>
      </c>
      <c r="I187" s="916">
        <f t="shared" si="198"/>
        <v>45833</v>
      </c>
      <c r="J187" s="916">
        <f t="shared" si="199"/>
        <v>45835</v>
      </c>
      <c r="K187" s="916">
        <f t="shared" si="200"/>
        <v>45837</v>
      </c>
      <c r="L187" s="916">
        <f t="shared" si="201"/>
        <v>45841</v>
      </c>
      <c r="M187" s="193"/>
      <c r="N187" s="878">
        <f t="shared" si="181"/>
        <v>45805</v>
      </c>
    </row>
    <row r="188" spans="1:14" s="149" customFormat="1" ht="21" hidden="1" customHeight="1" x14ac:dyDescent="0.2">
      <c r="A188" s="849"/>
      <c r="B188" s="979" t="s">
        <v>1848</v>
      </c>
      <c r="C188" s="979" t="s">
        <v>2289</v>
      </c>
      <c r="D188" s="974">
        <v>45817</v>
      </c>
      <c r="E188" s="916">
        <f t="shared" si="191"/>
        <v>45819</v>
      </c>
      <c r="F188" s="878">
        <f t="shared" si="192"/>
        <v>45822</v>
      </c>
      <c r="G188" s="916">
        <f t="shared" si="193"/>
        <v>45831</v>
      </c>
      <c r="H188" s="916">
        <f t="shared" ref="H188" si="202">G188+5</f>
        <v>45836</v>
      </c>
      <c r="I188" s="916">
        <f t="shared" ref="I188" si="203">H188+2</f>
        <v>45838</v>
      </c>
      <c r="J188" s="916">
        <f t="shared" ref="J188" si="204">I188+2</f>
        <v>45840</v>
      </c>
      <c r="K188" s="916">
        <f t="shared" ref="K188" si="205">J188+2</f>
        <v>45842</v>
      </c>
      <c r="L188" s="916">
        <f t="shared" ref="L188" si="206">K188+4</f>
        <v>45846</v>
      </c>
      <c r="M188" s="193"/>
      <c r="N188" s="878">
        <f t="shared" si="181"/>
        <v>45812</v>
      </c>
    </row>
    <row r="189" spans="1:14" s="149" customFormat="1" ht="21" hidden="1" customHeight="1" x14ac:dyDescent="0.2">
      <c r="A189" s="849"/>
      <c r="B189" s="979" t="s">
        <v>1579</v>
      </c>
      <c r="C189" s="979" t="s">
        <v>2290</v>
      </c>
      <c r="D189" s="974">
        <v>45828</v>
      </c>
      <c r="E189" s="916">
        <f t="shared" si="191"/>
        <v>45830</v>
      </c>
      <c r="F189" s="878">
        <f t="shared" si="192"/>
        <v>45833</v>
      </c>
      <c r="G189" s="916">
        <f t="shared" si="193"/>
        <v>45842</v>
      </c>
      <c r="H189" s="916">
        <f t="shared" ref="H189" si="207">G189+5</f>
        <v>45847</v>
      </c>
      <c r="I189" s="916">
        <f t="shared" ref="I189" si="208">H189+2</f>
        <v>45849</v>
      </c>
      <c r="J189" s="916">
        <f t="shared" ref="J189" si="209">I189+2</f>
        <v>45851</v>
      </c>
      <c r="K189" s="916">
        <f t="shared" ref="K189" si="210">J189+2</f>
        <v>45853</v>
      </c>
      <c r="L189" s="916">
        <f t="shared" ref="L189" si="211">K189+4</f>
        <v>45857</v>
      </c>
      <c r="M189" s="193"/>
      <c r="N189" s="878">
        <f t="shared" si="181"/>
        <v>45819</v>
      </c>
    </row>
    <row r="190" spans="1:14" s="149" customFormat="1" ht="0.75" hidden="1" customHeight="1" x14ac:dyDescent="0.2">
      <c r="A190" s="849"/>
      <c r="B190" s="979" t="s">
        <v>1883</v>
      </c>
      <c r="C190" s="979" t="s">
        <v>2291</v>
      </c>
      <c r="D190" s="972" t="s">
        <v>385</v>
      </c>
      <c r="E190" s="910"/>
      <c r="F190" s="910"/>
      <c r="G190" s="910"/>
      <c r="H190" s="910"/>
      <c r="I190" s="910"/>
      <c r="J190" s="910"/>
      <c r="K190" s="910"/>
      <c r="L190" s="910"/>
      <c r="M190" s="193"/>
      <c r="N190" s="878">
        <f t="shared" si="181"/>
        <v>45826</v>
      </c>
    </row>
    <row r="191" spans="1:14" s="149" customFormat="1" ht="21" hidden="1" customHeight="1" x14ac:dyDescent="0.2">
      <c r="A191" s="849"/>
      <c r="B191" s="979" t="s">
        <v>2221</v>
      </c>
      <c r="C191" s="979" t="s">
        <v>2292</v>
      </c>
      <c r="D191" s="974">
        <v>45840</v>
      </c>
      <c r="E191" s="972" t="s">
        <v>385</v>
      </c>
      <c r="F191" s="878">
        <v>45842</v>
      </c>
      <c r="G191" s="916">
        <f t="shared" ref="G191" si="212">F191+9</f>
        <v>45851</v>
      </c>
      <c r="H191" s="916">
        <f t="shared" ref="H191" si="213">G191+5</f>
        <v>45856</v>
      </c>
      <c r="I191" s="916">
        <f t="shared" ref="I191" si="214">H191+2</f>
        <v>45858</v>
      </c>
      <c r="J191" s="916">
        <f t="shared" ref="J191" si="215">I191+2</f>
        <v>45860</v>
      </c>
      <c r="K191" s="916">
        <f t="shared" ref="K191" si="216">J191+2</f>
        <v>45862</v>
      </c>
      <c r="L191" s="916">
        <f t="shared" ref="L191" si="217">K191+4</f>
        <v>45866</v>
      </c>
      <c r="M191" s="193"/>
      <c r="N191" s="878">
        <f>N190+7</f>
        <v>45833</v>
      </c>
    </row>
    <row r="192" spans="1:14" s="149" customFormat="1" ht="21" hidden="1" customHeight="1" x14ac:dyDescent="0.2">
      <c r="A192" s="849"/>
      <c r="B192" s="979" t="s">
        <v>1560</v>
      </c>
      <c r="C192" s="979" t="s">
        <v>2293</v>
      </c>
      <c r="D192" s="974">
        <v>45843</v>
      </c>
      <c r="E192" s="972" t="s">
        <v>385</v>
      </c>
      <c r="F192" s="972" t="s">
        <v>385</v>
      </c>
      <c r="G192" s="972" t="s">
        <v>385</v>
      </c>
      <c r="H192" s="972" t="s">
        <v>385</v>
      </c>
      <c r="I192" s="972" t="s">
        <v>385</v>
      </c>
      <c r="J192" s="972" t="s">
        <v>385</v>
      </c>
      <c r="K192" s="972" t="s">
        <v>385</v>
      </c>
      <c r="L192" s="972" t="s">
        <v>385</v>
      </c>
      <c r="M192" s="193"/>
      <c r="N192" s="878">
        <f t="shared" si="181"/>
        <v>45840</v>
      </c>
    </row>
    <row r="193" spans="1:17" s="149" customFormat="1" ht="21" hidden="1" customHeight="1" x14ac:dyDescent="0.2">
      <c r="A193" s="849"/>
      <c r="B193" s="979" t="s">
        <v>2223</v>
      </c>
      <c r="C193" s="979" t="s">
        <v>2294</v>
      </c>
      <c r="D193" s="974">
        <v>45850</v>
      </c>
      <c r="E193" s="916">
        <f t="shared" ref="E193" si="218">D193+2</f>
        <v>45852</v>
      </c>
      <c r="F193" s="878">
        <f t="shared" ref="F193" si="219">E193+3</f>
        <v>45855</v>
      </c>
      <c r="G193" s="916">
        <f t="shared" ref="G193" si="220">F193+9</f>
        <v>45864</v>
      </c>
      <c r="H193" s="916">
        <f t="shared" ref="H193" si="221">G193+5</f>
        <v>45869</v>
      </c>
      <c r="I193" s="916">
        <f t="shared" ref="I193" si="222">H193+2</f>
        <v>45871</v>
      </c>
      <c r="J193" s="916">
        <f t="shared" ref="J193" si="223">I193+2</f>
        <v>45873</v>
      </c>
      <c r="K193" s="916">
        <f t="shared" ref="K193" si="224">J193+2</f>
        <v>45875</v>
      </c>
      <c r="L193" s="916">
        <f t="shared" ref="L193" si="225">K193+4</f>
        <v>45879</v>
      </c>
      <c r="M193" s="193"/>
      <c r="N193" s="878">
        <f t="shared" si="181"/>
        <v>45847</v>
      </c>
    </row>
    <row r="194" spans="1:17" s="149" customFormat="1" ht="21" hidden="1" customHeight="1" x14ac:dyDescent="0.2">
      <c r="A194" s="849"/>
      <c r="B194" s="979" t="s">
        <v>2180</v>
      </c>
      <c r="C194" s="979" t="s">
        <v>2295</v>
      </c>
      <c r="D194" s="974">
        <v>45857</v>
      </c>
      <c r="E194" s="916">
        <f t="shared" ref="E194" si="226">D194+2</f>
        <v>45859</v>
      </c>
      <c r="F194" s="878">
        <f t="shared" ref="F194" si="227">E194+3</f>
        <v>45862</v>
      </c>
      <c r="G194" s="916">
        <f t="shared" ref="G194" si="228">F194+9</f>
        <v>45871</v>
      </c>
      <c r="H194" s="916">
        <f t="shared" ref="H194" si="229">G194+5</f>
        <v>45876</v>
      </c>
      <c r="I194" s="916">
        <f t="shared" ref="I194" si="230">H194+2</f>
        <v>45878</v>
      </c>
      <c r="J194" s="916">
        <f t="shared" ref="J194" si="231">I194+2</f>
        <v>45880</v>
      </c>
      <c r="K194" s="916">
        <f t="shared" ref="K194" si="232">J194+2</f>
        <v>45882</v>
      </c>
      <c r="L194" s="916">
        <f t="shared" ref="L194" si="233">K194+4</f>
        <v>45886</v>
      </c>
      <c r="M194" s="193"/>
      <c r="N194" s="878">
        <f t="shared" si="181"/>
        <v>45854</v>
      </c>
    </row>
    <row r="195" spans="1:17" s="149" customFormat="1" ht="21" hidden="1" customHeight="1" x14ac:dyDescent="0.2">
      <c r="A195" s="849"/>
      <c r="B195" s="979" t="s">
        <v>2195</v>
      </c>
      <c r="C195" s="979" t="s">
        <v>2296</v>
      </c>
      <c r="D195" s="972" t="s">
        <v>385</v>
      </c>
      <c r="E195" s="910"/>
      <c r="F195" s="910"/>
      <c r="G195" s="1110"/>
      <c r="H195" s="1110"/>
      <c r="I195" s="1110"/>
      <c r="J195" s="1110"/>
      <c r="K195" s="910"/>
      <c r="L195" s="910"/>
      <c r="M195" s="193"/>
      <c r="N195" s="878">
        <f t="shared" si="181"/>
        <v>45861</v>
      </c>
    </row>
    <row r="196" spans="1:17" s="149" customFormat="1" ht="21" hidden="1" customHeight="1" x14ac:dyDescent="0.2">
      <c r="A196" s="849" t="s">
        <v>1579</v>
      </c>
      <c r="B196" s="1061" t="s">
        <v>409</v>
      </c>
      <c r="C196" s="979" t="s">
        <v>2297</v>
      </c>
      <c r="D196" s="910"/>
      <c r="E196" s="910"/>
      <c r="F196" s="910"/>
      <c r="G196" s="910"/>
      <c r="H196" s="910"/>
      <c r="I196" s="910"/>
      <c r="J196" s="910"/>
      <c r="K196" s="910"/>
      <c r="L196" s="910"/>
      <c r="M196" s="193"/>
      <c r="N196" s="878">
        <f>N195+7</f>
        <v>45868</v>
      </c>
    </row>
    <row r="197" spans="1:17" s="149" customFormat="1" ht="21" customHeight="1" x14ac:dyDescent="0.2">
      <c r="A197" s="849"/>
      <c r="B197" s="979" t="s">
        <v>1579</v>
      </c>
      <c r="C197" s="979" t="s">
        <v>4874</v>
      </c>
      <c r="D197" s="974">
        <v>45881</v>
      </c>
      <c r="E197" s="916">
        <f t="shared" ref="E197:E200" si="234">D197+2</f>
        <v>45883</v>
      </c>
      <c r="F197" s="878">
        <f t="shared" ref="F197" si="235">E197+3</f>
        <v>45886</v>
      </c>
      <c r="G197" s="916">
        <f t="shared" ref="G197" si="236">F197+9</f>
        <v>45895</v>
      </c>
      <c r="H197" s="916">
        <f t="shared" ref="H197" si="237">G197+5</f>
        <v>45900</v>
      </c>
      <c r="I197" s="916">
        <f t="shared" ref="I197:I200" si="238">H197+2</f>
        <v>45902</v>
      </c>
      <c r="J197" s="916">
        <f t="shared" ref="J197:J200" si="239">I197+2</f>
        <v>45904</v>
      </c>
      <c r="K197" s="916">
        <f t="shared" ref="K197:K200" si="240">J197+2</f>
        <v>45906</v>
      </c>
      <c r="L197" s="916">
        <f t="shared" ref="L197" si="241">K197+4</f>
        <v>45910</v>
      </c>
      <c r="M197" s="193"/>
      <c r="N197" s="878">
        <f t="shared" si="181"/>
        <v>45875</v>
      </c>
    </row>
    <row r="198" spans="1:17" s="149" customFormat="1" ht="21" customHeight="1" x14ac:dyDescent="0.2">
      <c r="A198" s="849"/>
      <c r="B198" s="979" t="s">
        <v>2221</v>
      </c>
      <c r="C198" s="979" t="s">
        <v>4875</v>
      </c>
      <c r="D198" s="974">
        <v>45883</v>
      </c>
      <c r="E198" s="916">
        <f t="shared" si="234"/>
        <v>45885</v>
      </c>
      <c r="F198" s="878">
        <f>E198+3</f>
        <v>45888</v>
      </c>
      <c r="G198" s="916">
        <v>45748</v>
      </c>
      <c r="H198" s="916">
        <f>G198+5</f>
        <v>45753</v>
      </c>
      <c r="I198" s="916">
        <f t="shared" si="238"/>
        <v>45755</v>
      </c>
      <c r="J198" s="916">
        <f t="shared" si="239"/>
        <v>45757</v>
      </c>
      <c r="K198" s="916">
        <f t="shared" si="240"/>
        <v>45759</v>
      </c>
      <c r="L198" s="916">
        <f>K198+4</f>
        <v>45763</v>
      </c>
      <c r="M198" s="193"/>
      <c r="N198" s="878">
        <f>N197+7</f>
        <v>45882</v>
      </c>
    </row>
    <row r="199" spans="1:17" s="149" customFormat="1" ht="21" customHeight="1" x14ac:dyDescent="0.2">
      <c r="A199" s="849" t="s">
        <v>5003</v>
      </c>
      <c r="B199" s="979" t="s">
        <v>2223</v>
      </c>
      <c r="C199" s="979" t="s">
        <v>4876</v>
      </c>
      <c r="D199" s="974">
        <v>45889</v>
      </c>
      <c r="E199" s="916">
        <f t="shared" si="234"/>
        <v>45891</v>
      </c>
      <c r="F199" s="878">
        <f t="shared" ref="F199:F200" si="242">E199+3</f>
        <v>45894</v>
      </c>
      <c r="G199" s="916">
        <f t="shared" ref="G199:G200" si="243">F199+9</f>
        <v>45903</v>
      </c>
      <c r="H199" s="916">
        <f t="shared" ref="H199:H200" si="244">G199+5</f>
        <v>45908</v>
      </c>
      <c r="I199" s="916">
        <f t="shared" si="238"/>
        <v>45910</v>
      </c>
      <c r="J199" s="916">
        <f t="shared" si="239"/>
        <v>45912</v>
      </c>
      <c r="K199" s="916">
        <f t="shared" si="240"/>
        <v>45914</v>
      </c>
      <c r="L199" s="916">
        <f t="shared" ref="L199:L200" si="245">K199+4</f>
        <v>45918</v>
      </c>
      <c r="M199" s="193"/>
      <c r="N199" s="878">
        <f t="shared" si="181"/>
        <v>45889</v>
      </c>
    </row>
    <row r="200" spans="1:17" s="149" customFormat="1" ht="21" customHeight="1" x14ac:dyDescent="0.2">
      <c r="A200" s="849"/>
      <c r="B200" s="979" t="s">
        <v>4895</v>
      </c>
      <c r="C200" s="979" t="s">
        <v>4877</v>
      </c>
      <c r="D200" s="974">
        <v>45896</v>
      </c>
      <c r="E200" s="916">
        <f t="shared" si="234"/>
        <v>45898</v>
      </c>
      <c r="F200" s="878">
        <f t="shared" si="242"/>
        <v>45901</v>
      </c>
      <c r="G200" s="916">
        <f t="shared" si="243"/>
        <v>45910</v>
      </c>
      <c r="H200" s="916">
        <f t="shared" si="244"/>
        <v>45915</v>
      </c>
      <c r="I200" s="916">
        <f t="shared" si="238"/>
        <v>45917</v>
      </c>
      <c r="J200" s="916">
        <f t="shared" si="239"/>
        <v>45919</v>
      </c>
      <c r="K200" s="916">
        <f t="shared" si="240"/>
        <v>45921</v>
      </c>
      <c r="L200" s="916">
        <f t="shared" si="245"/>
        <v>45925</v>
      </c>
      <c r="M200" s="193"/>
      <c r="N200" s="878">
        <f>N199+7</f>
        <v>45896</v>
      </c>
    </row>
    <row r="201" spans="1:17" s="149" customFormat="1" ht="21" customHeight="1" x14ac:dyDescent="0.2">
      <c r="A201" s="849"/>
      <c r="B201" s="979" t="s">
        <v>2180</v>
      </c>
      <c r="C201" s="979" t="s">
        <v>4957</v>
      </c>
      <c r="D201" s="974">
        <v>45903</v>
      </c>
      <c r="E201" s="916">
        <f t="shared" ref="E201:E202" si="246">D201+2</f>
        <v>45905</v>
      </c>
      <c r="F201" s="878">
        <f t="shared" ref="F201:F202" si="247">E201+3</f>
        <v>45908</v>
      </c>
      <c r="G201" s="916">
        <f t="shared" ref="G201:G202" si="248">F201+9</f>
        <v>45917</v>
      </c>
      <c r="H201" s="916">
        <f t="shared" ref="H201:H202" si="249">G201+5</f>
        <v>45922</v>
      </c>
      <c r="I201" s="916">
        <f t="shared" ref="I201:I202" si="250">H201+2</f>
        <v>45924</v>
      </c>
      <c r="J201" s="916">
        <f t="shared" ref="J201:J202" si="251">I201+2</f>
        <v>45926</v>
      </c>
      <c r="K201" s="916">
        <f t="shared" ref="K201:K202" si="252">J201+2</f>
        <v>45928</v>
      </c>
      <c r="L201" s="916">
        <f t="shared" ref="L201:L202" si="253">K201+4</f>
        <v>45932</v>
      </c>
      <c r="M201" s="193"/>
      <c r="N201" s="878">
        <f>N200+7</f>
        <v>45903</v>
      </c>
    </row>
    <row r="202" spans="1:17" s="149" customFormat="1" ht="21" customHeight="1" x14ac:dyDescent="0.2">
      <c r="A202" s="849"/>
      <c r="B202" s="979" t="s">
        <v>5001</v>
      </c>
      <c r="C202" s="979" t="s">
        <v>4958</v>
      </c>
      <c r="D202" s="974">
        <v>45910</v>
      </c>
      <c r="E202" s="916">
        <f t="shared" si="246"/>
        <v>45912</v>
      </c>
      <c r="F202" s="878">
        <f t="shared" si="247"/>
        <v>45915</v>
      </c>
      <c r="G202" s="916">
        <f t="shared" si="248"/>
        <v>45924</v>
      </c>
      <c r="H202" s="916">
        <f t="shared" si="249"/>
        <v>45929</v>
      </c>
      <c r="I202" s="916">
        <f t="shared" si="250"/>
        <v>45931</v>
      </c>
      <c r="J202" s="916">
        <f t="shared" si="251"/>
        <v>45933</v>
      </c>
      <c r="K202" s="916">
        <f t="shared" si="252"/>
        <v>45935</v>
      </c>
      <c r="L202" s="916">
        <f t="shared" si="253"/>
        <v>45939</v>
      </c>
      <c r="M202" s="193"/>
      <c r="N202" s="878">
        <f t="shared" ref="N202" si="254">N201+7</f>
        <v>45910</v>
      </c>
    </row>
    <row r="203" spans="1:17" s="149" customFormat="1" ht="21" customHeight="1" x14ac:dyDescent="0.2">
      <c r="A203" s="849"/>
      <c r="B203" s="979" t="s">
        <v>5002</v>
      </c>
      <c r="C203" s="979" t="s">
        <v>4959</v>
      </c>
      <c r="D203" s="974">
        <v>45917</v>
      </c>
      <c r="E203" s="916">
        <f t="shared" ref="E203:E204" si="255">D203+2</f>
        <v>45919</v>
      </c>
      <c r="F203" s="878">
        <f t="shared" ref="F203:F204" si="256">E203+3</f>
        <v>45922</v>
      </c>
      <c r="G203" s="916">
        <f t="shared" ref="G203:G204" si="257">F203+9</f>
        <v>45931</v>
      </c>
      <c r="H203" s="916">
        <f t="shared" ref="H203:H204" si="258">G203+5</f>
        <v>45936</v>
      </c>
      <c r="I203" s="916">
        <f t="shared" ref="I203:I204" si="259">H203+2</f>
        <v>45938</v>
      </c>
      <c r="J203" s="916">
        <f t="shared" ref="J203:J204" si="260">I203+2</f>
        <v>45940</v>
      </c>
      <c r="K203" s="916">
        <f t="shared" ref="K203:K204" si="261">J203+2</f>
        <v>45942</v>
      </c>
      <c r="L203" s="916">
        <f t="shared" ref="L203:L204" si="262">K203+4</f>
        <v>45946</v>
      </c>
      <c r="M203" s="193"/>
      <c r="N203" s="878">
        <f>N202+7</f>
        <v>45917</v>
      </c>
    </row>
    <row r="204" spans="1:17" s="149" customFormat="1" ht="21" customHeight="1" x14ac:dyDescent="0.2">
      <c r="A204" s="849"/>
      <c r="B204" s="979" t="s">
        <v>1579</v>
      </c>
      <c r="C204" s="979" t="s">
        <v>4960</v>
      </c>
      <c r="D204" s="974">
        <v>45924</v>
      </c>
      <c r="E204" s="916">
        <f t="shared" si="255"/>
        <v>45926</v>
      </c>
      <c r="F204" s="878">
        <f t="shared" si="256"/>
        <v>45929</v>
      </c>
      <c r="G204" s="916">
        <f t="shared" si="257"/>
        <v>45938</v>
      </c>
      <c r="H204" s="916">
        <f t="shared" si="258"/>
        <v>45943</v>
      </c>
      <c r="I204" s="916">
        <f t="shared" si="259"/>
        <v>45945</v>
      </c>
      <c r="J204" s="916">
        <f t="shared" si="260"/>
        <v>45947</v>
      </c>
      <c r="K204" s="916">
        <f t="shared" si="261"/>
        <v>45949</v>
      </c>
      <c r="L204" s="916">
        <f t="shared" si="262"/>
        <v>45953</v>
      </c>
      <c r="M204" s="193"/>
      <c r="N204" s="878">
        <f t="shared" ref="N204" si="263">N203+7</f>
        <v>45924</v>
      </c>
    </row>
    <row r="205" spans="1:17" s="149" customFormat="1" ht="21" customHeight="1" x14ac:dyDescent="0.2">
      <c r="A205" s="1036"/>
      <c r="B205" s="147" t="s">
        <v>516</v>
      </c>
      <c r="C205" s="750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600"/>
      <c r="P205" s="146"/>
      <c r="Q205" s="146"/>
    </row>
    <row r="206" spans="1:17" ht="18" customHeight="1" x14ac:dyDescent="0.2">
      <c r="A206" s="859"/>
      <c r="B206" s="677"/>
      <c r="C206" s="678"/>
      <c r="D206" s="678"/>
      <c r="E206" s="678"/>
      <c r="F206" s="677"/>
      <c r="G206" s="677"/>
      <c r="H206" s="677"/>
      <c r="I206" s="677"/>
      <c r="J206" s="677"/>
      <c r="K206" s="677"/>
    </row>
    <row r="207" spans="1:17" s="159" customFormat="1" ht="18" customHeight="1" thickBot="1" x14ac:dyDescent="0.25">
      <c r="A207" s="859"/>
      <c r="B207" s="679"/>
      <c r="C207" s="677"/>
      <c r="D207" s="677"/>
      <c r="E207" s="677"/>
      <c r="F207" s="677"/>
      <c r="G207" s="677"/>
      <c r="H207" s="677"/>
      <c r="I207" s="677"/>
      <c r="J207" s="677"/>
      <c r="K207" s="677"/>
    </row>
    <row r="208" spans="1:17" s="147" customFormat="1" ht="18.75" customHeight="1" x14ac:dyDescent="0.2">
      <c r="B208" s="896"/>
      <c r="C208" s="897"/>
      <c r="D208" s="898"/>
      <c r="E208" s="899"/>
      <c r="F208" s="900"/>
      <c r="G208" s="901"/>
      <c r="H208" s="902"/>
    </row>
    <row r="209" spans="1:15" s="147" customFormat="1" ht="18.75" customHeight="1" x14ac:dyDescent="0.2">
      <c r="B209" s="778" t="s">
        <v>517</v>
      </c>
      <c r="C209" s="145"/>
      <c r="D209" s="147" t="s">
        <v>518</v>
      </c>
      <c r="G209" s="147" t="s">
        <v>519</v>
      </c>
      <c r="H209" s="779"/>
    </row>
    <row r="210" spans="1:15" s="147" customFormat="1" ht="18.75" customHeight="1" x14ac:dyDescent="0.2">
      <c r="B210" s="780" t="s">
        <v>520</v>
      </c>
      <c r="C210" s="1099" t="s">
        <v>521</v>
      </c>
      <c r="D210" s="133" t="s">
        <v>522</v>
      </c>
      <c r="F210" s="1099" t="s">
        <v>523</v>
      </c>
      <c r="G210" s="145" t="s">
        <v>524</v>
      </c>
      <c r="H210" s="1100" t="s">
        <v>525</v>
      </c>
    </row>
    <row r="211" spans="1:15" s="147" customFormat="1" ht="18.75" customHeight="1" x14ac:dyDescent="0.2">
      <c r="B211" s="780" t="s">
        <v>526</v>
      </c>
      <c r="C211" s="1099" t="s">
        <v>527</v>
      </c>
      <c r="D211" s="133" t="s">
        <v>528</v>
      </c>
      <c r="E211" s="148" t="s">
        <v>529</v>
      </c>
      <c r="F211" s="1101" t="s">
        <v>530</v>
      </c>
      <c r="G211" s="145" t="s">
        <v>531</v>
      </c>
      <c r="H211" s="1100" t="s">
        <v>532</v>
      </c>
    </row>
    <row r="212" spans="1:15" s="147" customFormat="1" ht="18.75" customHeight="1" x14ac:dyDescent="0.2">
      <c r="B212" s="783" t="s">
        <v>533</v>
      </c>
      <c r="C212" s="1102" t="s">
        <v>534</v>
      </c>
      <c r="D212" s="133" t="s">
        <v>535</v>
      </c>
      <c r="E212" s="148" t="s">
        <v>536</v>
      </c>
      <c r="F212" s="1101" t="s">
        <v>537</v>
      </c>
      <c r="G212" s="588" t="s">
        <v>538</v>
      </c>
      <c r="H212" s="1103" t="s">
        <v>539</v>
      </c>
    </row>
    <row r="213" spans="1:15" s="147" customFormat="1" ht="18.75" customHeight="1" x14ac:dyDescent="0.2">
      <c r="B213" s="783" t="s">
        <v>540</v>
      </c>
      <c r="C213" s="1102" t="s">
        <v>541</v>
      </c>
      <c r="D213" s="133" t="s">
        <v>542</v>
      </c>
      <c r="E213" s="148" t="s">
        <v>543</v>
      </c>
      <c r="F213" s="1101" t="s">
        <v>544</v>
      </c>
      <c r="G213" s="588" t="s">
        <v>545</v>
      </c>
      <c r="H213" s="1103" t="s">
        <v>546</v>
      </c>
      <c r="N213" s="149"/>
      <c r="O213" s="149"/>
    </row>
    <row r="214" spans="1:15" s="147" customFormat="1" ht="18.75" customHeight="1" x14ac:dyDescent="0.2">
      <c r="B214" s="783" t="s">
        <v>760</v>
      </c>
      <c r="C214" s="1102" t="s">
        <v>548</v>
      </c>
      <c r="D214" s="133" t="s">
        <v>549</v>
      </c>
      <c r="E214" s="148" t="s">
        <v>550</v>
      </c>
      <c r="F214" s="1101" t="s">
        <v>551</v>
      </c>
      <c r="G214" s="588" t="s">
        <v>552</v>
      </c>
      <c r="H214" s="1103" t="s">
        <v>553</v>
      </c>
      <c r="N214" s="149"/>
      <c r="O214" s="149"/>
    </row>
    <row r="215" spans="1:15" s="147" customFormat="1" ht="18.75" customHeight="1" x14ac:dyDescent="0.2">
      <c r="B215" s="783" t="s">
        <v>554</v>
      </c>
      <c r="C215" s="1102" t="s">
        <v>555</v>
      </c>
      <c r="D215" s="133" t="s">
        <v>556</v>
      </c>
      <c r="E215" s="148" t="s">
        <v>557</v>
      </c>
      <c r="F215" s="1101" t="s">
        <v>558</v>
      </c>
      <c r="G215" s="588" t="s">
        <v>559</v>
      </c>
      <c r="H215" s="1103" t="s">
        <v>560</v>
      </c>
      <c r="N215" s="149"/>
      <c r="O215" s="149"/>
    </row>
    <row r="216" spans="1:15" s="147" customFormat="1" ht="18.75" customHeight="1" x14ac:dyDescent="0.2">
      <c r="B216" s="783" t="s">
        <v>561</v>
      </c>
      <c r="C216" s="1102" t="s">
        <v>562</v>
      </c>
      <c r="D216" s="133" t="s">
        <v>563</v>
      </c>
      <c r="E216" s="148" t="s">
        <v>564</v>
      </c>
      <c r="F216" s="1099" t="s">
        <v>565</v>
      </c>
      <c r="G216" s="588" t="s">
        <v>566</v>
      </c>
      <c r="H216" s="787" t="s">
        <v>567</v>
      </c>
      <c r="N216" s="149"/>
      <c r="O216" s="149"/>
    </row>
    <row r="217" spans="1:15" s="149" customFormat="1" ht="18.75" customHeight="1" x14ac:dyDescent="0.2">
      <c r="A217" s="1033"/>
      <c r="B217" s="783" t="s">
        <v>568</v>
      </c>
      <c r="C217" s="1102" t="s">
        <v>569</v>
      </c>
      <c r="D217" s="133"/>
      <c r="E217" s="145"/>
      <c r="F217" s="588"/>
      <c r="G217" s="147"/>
      <c r="H217" s="788"/>
      <c r="I217" s="145"/>
      <c r="J217" s="145"/>
      <c r="K217" s="145"/>
    </row>
    <row r="218" spans="1:15" s="149" customFormat="1" ht="18.75" customHeight="1" thickBot="1" x14ac:dyDescent="0.25">
      <c r="A218" s="1033"/>
      <c r="B218" s="1104"/>
      <c r="C218" s="791"/>
      <c r="D218" s="791"/>
      <c r="E218" s="791"/>
      <c r="F218" s="791"/>
      <c r="G218" s="791"/>
      <c r="H218" s="1105"/>
      <c r="I218" s="145"/>
      <c r="J218" s="145"/>
      <c r="K218" s="145"/>
    </row>
  </sheetData>
  <mergeCells count="13">
    <mergeCell ref="B174:C174"/>
    <mergeCell ref="F148:J148"/>
    <mergeCell ref="B4:F4"/>
    <mergeCell ref="B2:F2"/>
    <mergeCell ref="B6:F6"/>
    <mergeCell ref="B129:F129"/>
    <mergeCell ref="D8:D9"/>
    <mergeCell ref="B131:C131"/>
    <mergeCell ref="B8:C8"/>
    <mergeCell ref="B86:F86"/>
    <mergeCell ref="B88:C88"/>
    <mergeCell ref="D88:D89"/>
    <mergeCell ref="B172:L172"/>
  </mergeCells>
  <hyperlinks>
    <hyperlink ref="H2" location="HOME!Print_Area" display="HOME" xr:uid="{24308EB9-B39E-4E6A-AFA5-1E2121918959}"/>
    <hyperlink ref="H210" r:id="rId1" xr:uid="{1F9ED3E2-F923-4F1D-820F-D0C7B9B14530}"/>
    <hyperlink ref="C210" r:id="rId2" xr:uid="{EF303714-9D5C-4AB5-8E9A-89F524E41208}"/>
    <hyperlink ref="H215" r:id="rId3" xr:uid="{007BCC2C-220B-46AF-A835-DD7C8E7675DD}"/>
    <hyperlink ref="H214" r:id="rId4" xr:uid="{3B38FEA9-C890-4131-955D-71D619E60F2E}"/>
    <hyperlink ref="C213" r:id="rId5" xr:uid="{3B708EFC-5FCC-47C2-8AC5-3A303E93D6C4}"/>
    <hyperlink ref="C211" r:id="rId6" xr:uid="{25302719-A385-45F4-8A3B-4965DCACFAEB}"/>
    <hyperlink ref="C217" r:id="rId7" xr:uid="{D16E5946-FF49-483F-B1B1-7EFFFC891CD5}"/>
    <hyperlink ref="H213" r:id="rId8" xr:uid="{25918F3D-EDC1-4904-9152-BE74B029427B}"/>
    <hyperlink ref="H216" r:id="rId9" xr:uid="{BE08FB32-145A-4DA4-83FB-893781FCEC66}"/>
    <hyperlink ref="F210" r:id="rId10" xr:uid="{B53514D9-D199-42D7-9407-85CE3162162E}"/>
    <hyperlink ref="F215" r:id="rId11" xr:uid="{5E506F23-8499-4C3E-A4A8-B422EED4F27F}"/>
    <hyperlink ref="F211" r:id="rId12" xr:uid="{205FC96D-F0E8-4E88-9CDF-5535C71017F8}"/>
    <hyperlink ref="F212" r:id="rId13" xr:uid="{148F8735-E742-4933-8C49-6814FF4634FB}"/>
    <hyperlink ref="F213" r:id="rId14" xr:uid="{AB0CCC38-372C-424A-A6E9-5B733782F8AE}"/>
    <hyperlink ref="F214" r:id="rId15" xr:uid="{B55CAFCD-D6B2-4236-9361-D48CD70AF3F3}"/>
    <hyperlink ref="H211" r:id="rId16" xr:uid="{AC1C404E-AEF8-4106-9506-952804BBD6D7}"/>
    <hyperlink ref="H212" r:id="rId17" xr:uid="{FEFC445D-7FF3-4A4A-BF33-AAC953EB26BB}"/>
    <hyperlink ref="F216" r:id="rId18" xr:uid="{0B347891-83A6-4634-BDAF-A357B19378B6}"/>
    <hyperlink ref="C212" r:id="rId19" xr:uid="{35515786-AD0E-45FF-9503-F08DBD015326}"/>
    <hyperlink ref="C214" r:id="rId20" xr:uid="{7989876F-8DF8-4434-808C-8C5BDD61DBE2}"/>
    <hyperlink ref="C215" r:id="rId21" xr:uid="{F391A017-B7B9-413F-929A-FD3B5D1C9AB5}"/>
    <hyperlink ref="C216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37:I137 G138:I138 G143:I143" formula="1"/>
    <ignoredError sqref="E134:F134 G134:J134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61"/>
  <sheetViews>
    <sheetView showGridLines="0" topLeftCell="A86" zoomScale="145" zoomScaleNormal="145" zoomScaleSheetLayoutView="75" workbookViewId="0">
      <selection activeCell="C325" sqref="C325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39" t="s">
        <v>116</v>
      </c>
      <c r="C2" s="1139"/>
      <c r="D2" s="1139"/>
      <c r="E2" s="1139"/>
      <c r="F2" s="1139"/>
      <c r="G2" s="723"/>
      <c r="H2" s="956" t="s">
        <v>346</v>
      </c>
      <c r="I2" s="121"/>
    </row>
    <row r="3" spans="1:13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 x14ac:dyDescent="0.25">
      <c r="A4" s="869"/>
      <c r="B4" s="1140" t="s">
        <v>125</v>
      </c>
      <c r="C4" s="1141"/>
      <c r="D4" s="1141"/>
      <c r="E4" s="1141"/>
      <c r="F4" s="1142"/>
      <c r="G4" s="147"/>
      <c r="H4" s="147"/>
      <c r="I4" s="215"/>
    </row>
    <row r="5" spans="1:13" s="14" customFormat="1" ht="20.25" customHeight="1" x14ac:dyDescent="0.2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 x14ac:dyDescent="0.2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 x14ac:dyDescent="0.2">
      <c r="A7" s="1033"/>
      <c r="B7" s="1132" t="s">
        <v>347</v>
      </c>
      <c r="C7" s="1132"/>
      <c r="D7" s="1132"/>
      <c r="E7" s="1132"/>
      <c r="F7" s="1038"/>
      <c r="G7" s="1038"/>
      <c r="H7" s="1038"/>
      <c r="I7" s="1038"/>
      <c r="J7" s="1038"/>
      <c r="K7" s="1038"/>
      <c r="L7" s="1038"/>
      <c r="M7" s="1038"/>
    </row>
    <row r="8" spans="1:13" s="146" customFormat="1" ht="19.5" customHeight="1" x14ac:dyDescent="0.2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28.15" customHeight="1" x14ac:dyDescent="0.2">
      <c r="A9" s="806"/>
      <c r="B9" s="1134" t="s">
        <v>2298</v>
      </c>
      <c r="C9" s="1135"/>
      <c r="D9" s="1136" t="s">
        <v>349</v>
      </c>
      <c r="E9" s="941" t="s">
        <v>2299</v>
      </c>
      <c r="I9" s="881"/>
    </row>
    <row r="10" spans="1:13" s="14" customFormat="1" ht="28.15" customHeight="1" x14ac:dyDescent="0.2">
      <c r="A10" s="806"/>
      <c r="B10" s="944" t="s">
        <v>351</v>
      </c>
      <c r="C10" s="944" t="s">
        <v>352</v>
      </c>
      <c r="D10" s="1137"/>
      <c r="E10" s="949" t="s">
        <v>280</v>
      </c>
      <c r="G10" s="1051" t="s">
        <v>353</v>
      </c>
      <c r="H10" s="985" t="s">
        <v>354</v>
      </c>
    </row>
    <row r="11" spans="1:13" s="14" customFormat="1" ht="27" hidden="1" customHeight="1" x14ac:dyDescent="0.2">
      <c r="A11" s="806"/>
      <c r="B11" s="962" t="s">
        <v>1674</v>
      </c>
      <c r="C11" s="955" t="s">
        <v>2300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</row>
    <row r="12" spans="1:13" s="14" customFormat="1" ht="27" hidden="1" customHeight="1" x14ac:dyDescent="0.2">
      <c r="A12" s="842" t="s">
        <v>1651</v>
      </c>
      <c r="B12" s="880" t="s">
        <v>409</v>
      </c>
      <c r="C12" s="939" t="s">
        <v>2301</v>
      </c>
      <c r="D12" s="853">
        <v>45394</v>
      </c>
      <c r="E12" s="853">
        <f t="shared" si="0"/>
        <v>45401</v>
      </c>
      <c r="F12" s="758"/>
      <c r="G12" s="758" t="e">
        <f t="shared" ref="G12:G82" si="1">G11+7</f>
        <v>#REF!</v>
      </c>
    </row>
    <row r="13" spans="1:13" s="14" customFormat="1" ht="27" hidden="1" customHeight="1" x14ac:dyDescent="0.2">
      <c r="A13" s="842" t="s">
        <v>1826</v>
      </c>
      <c r="B13" s="962" t="s">
        <v>1651</v>
      </c>
      <c r="C13" s="955" t="s">
        <v>2302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</row>
    <row r="14" spans="1:13" s="14" customFormat="1" ht="27" hidden="1" customHeight="1" x14ac:dyDescent="0.2">
      <c r="A14" s="874" t="s">
        <v>1891</v>
      </c>
      <c r="B14" s="962" t="s">
        <v>1826</v>
      </c>
      <c r="C14" s="955" t="s">
        <v>2303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</row>
    <row r="15" spans="1:13" s="14" customFormat="1" ht="27" hidden="1" customHeight="1" x14ac:dyDescent="0.2">
      <c r="A15" s="874" t="s">
        <v>2304</v>
      </c>
      <c r="B15" s="962" t="s">
        <v>1891</v>
      </c>
      <c r="C15" s="955" t="s">
        <v>2305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</row>
    <row r="16" spans="1:13" s="14" customFormat="1" ht="20.100000000000001" hidden="1" customHeight="1" x14ac:dyDescent="0.2">
      <c r="A16" s="874" t="s">
        <v>1674</v>
      </c>
      <c r="B16" s="962" t="s">
        <v>2304</v>
      </c>
      <c r="C16" s="955" t="s">
        <v>2306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</row>
    <row r="17" spans="1:11" s="14" customFormat="1" ht="20.100000000000001" hidden="1" customHeight="1" x14ac:dyDescent="0.2">
      <c r="A17" s="874" t="s">
        <v>2307</v>
      </c>
      <c r="B17" s="955" t="s">
        <v>1674</v>
      </c>
      <c r="C17" s="955" t="s">
        <v>2308</v>
      </c>
      <c r="D17" s="953">
        <v>45434</v>
      </c>
      <c r="E17" s="802">
        <v>45433</v>
      </c>
      <c r="F17" s="758"/>
      <c r="G17" s="758" t="e">
        <f t="shared" si="1"/>
        <v>#REF!</v>
      </c>
    </row>
    <row r="18" spans="1:11" s="14" customFormat="1" ht="20.100000000000001" hidden="1" customHeight="1" x14ac:dyDescent="0.2">
      <c r="A18" s="842" t="s">
        <v>2309</v>
      </c>
      <c r="B18" s="955" t="s">
        <v>2310</v>
      </c>
      <c r="C18" s="955" t="s">
        <v>2311</v>
      </c>
      <c r="D18" s="953">
        <v>45443</v>
      </c>
      <c r="E18" s="802">
        <f>D18+7</f>
        <v>45450</v>
      </c>
      <c r="F18" s="758"/>
      <c r="G18" s="758" t="e">
        <f t="shared" si="1"/>
        <v>#REF!</v>
      </c>
    </row>
    <row r="19" spans="1:11" s="14" customFormat="1" ht="20.100000000000001" hidden="1" customHeight="1" x14ac:dyDescent="0.2">
      <c r="A19" s="842" t="s">
        <v>2312</v>
      </c>
      <c r="B19" s="955" t="s">
        <v>1826</v>
      </c>
      <c r="C19" s="955" t="s">
        <v>2313</v>
      </c>
      <c r="D19" s="953">
        <v>45453</v>
      </c>
      <c r="E19" s="802">
        <f>D19+7</f>
        <v>45460</v>
      </c>
      <c r="F19" s="758"/>
      <c r="G19" s="758" t="e">
        <f t="shared" si="1"/>
        <v>#REF!</v>
      </c>
    </row>
    <row r="20" spans="1:11" s="14" customFormat="1" ht="20.100000000000001" hidden="1" customHeight="1" x14ac:dyDescent="0.2">
      <c r="A20" s="874" t="s">
        <v>1891</v>
      </c>
      <c r="B20" s="880" t="s">
        <v>409</v>
      </c>
      <c r="C20" s="955" t="s">
        <v>2314</v>
      </c>
      <c r="D20" s="853">
        <v>45443</v>
      </c>
      <c r="E20" s="853">
        <f>D20+7</f>
        <v>45450</v>
      </c>
      <c r="F20" s="758"/>
      <c r="G20" s="758" t="e">
        <f t="shared" si="1"/>
        <v>#REF!</v>
      </c>
    </row>
    <row r="21" spans="1:11" s="14" customFormat="1" ht="20.100000000000001" hidden="1" customHeight="1" x14ac:dyDescent="0.2">
      <c r="A21" s="874" t="s">
        <v>2315</v>
      </c>
      <c r="B21" s="955" t="s">
        <v>1891</v>
      </c>
      <c r="C21" s="955" t="s">
        <v>2316</v>
      </c>
      <c r="D21" s="953">
        <v>45458</v>
      </c>
      <c r="E21" s="802">
        <f>D21+7</f>
        <v>45465</v>
      </c>
      <c r="F21" s="758"/>
      <c r="G21" s="758" t="e">
        <f t="shared" si="1"/>
        <v>#REF!</v>
      </c>
    </row>
    <row r="22" spans="1:11" s="14" customFormat="1" ht="20.100000000000001" hidden="1" customHeight="1" x14ac:dyDescent="0.2">
      <c r="A22" s="874" t="s">
        <v>2317</v>
      </c>
      <c r="B22" s="955" t="s">
        <v>2223</v>
      </c>
      <c r="C22" s="955" t="s">
        <v>2318</v>
      </c>
      <c r="D22" s="953">
        <v>45468</v>
      </c>
      <c r="E22" s="802">
        <v>45469</v>
      </c>
      <c r="F22" s="758"/>
      <c r="G22" s="758" t="e">
        <f t="shared" si="1"/>
        <v>#REF!</v>
      </c>
    </row>
    <row r="23" spans="1:11" s="14" customFormat="1" ht="20.100000000000001" hidden="1" customHeight="1" x14ac:dyDescent="0.2">
      <c r="A23" s="842" t="s">
        <v>2307</v>
      </c>
      <c r="B23" s="955" t="s">
        <v>1674</v>
      </c>
      <c r="C23" s="955" t="s">
        <v>2319</v>
      </c>
      <c r="D23" s="953">
        <v>45476</v>
      </c>
      <c r="E23" s="802">
        <f>D23+7</f>
        <v>45483</v>
      </c>
      <c r="F23" s="758"/>
      <c r="G23" s="758" t="e">
        <f t="shared" si="1"/>
        <v>#REF!</v>
      </c>
    </row>
    <row r="24" spans="1:11" s="14" customFormat="1" ht="20.100000000000001" hidden="1" customHeight="1" x14ac:dyDescent="0.2">
      <c r="A24" s="874" t="s">
        <v>2320</v>
      </c>
      <c r="B24" s="955" t="s">
        <v>2310</v>
      </c>
      <c r="C24" s="955" t="s">
        <v>2321</v>
      </c>
      <c r="D24" s="880" t="s">
        <v>385</v>
      </c>
      <c r="E24" s="800">
        <v>45473</v>
      </c>
      <c r="F24" s="758"/>
      <c r="G24" s="758" t="e">
        <f t="shared" si="1"/>
        <v>#REF!</v>
      </c>
    </row>
    <row r="25" spans="1:11" s="14" customFormat="1" ht="20.100000000000001" hidden="1" customHeight="1" x14ac:dyDescent="0.2">
      <c r="A25" s="874" t="s">
        <v>2322</v>
      </c>
      <c r="B25" s="955" t="s">
        <v>1826</v>
      </c>
      <c r="C25" s="955" t="s">
        <v>2323</v>
      </c>
      <c r="D25" s="880" t="s">
        <v>385</v>
      </c>
      <c r="E25" s="853">
        <v>45488</v>
      </c>
      <c r="F25" s="758"/>
      <c r="G25" s="758" t="e">
        <f t="shared" si="1"/>
        <v>#REF!</v>
      </c>
    </row>
    <row r="26" spans="1:11" s="14" customFormat="1" ht="20.100000000000001" hidden="1" customHeight="1" x14ac:dyDescent="0.2">
      <c r="A26" s="842" t="s">
        <v>2324</v>
      </c>
      <c r="B26" s="955" t="s">
        <v>1891</v>
      </c>
      <c r="C26" s="955" t="s">
        <v>2325</v>
      </c>
      <c r="D26" s="953">
        <v>45500</v>
      </c>
      <c r="E26" s="802">
        <v>45497</v>
      </c>
      <c r="F26" s="758"/>
      <c r="G26" s="758" t="e">
        <f t="shared" si="1"/>
        <v>#REF!</v>
      </c>
    </row>
    <row r="27" spans="1:11" s="14" customFormat="1" ht="20.100000000000001" hidden="1" customHeight="1" x14ac:dyDescent="0.2">
      <c r="A27" s="842" t="s">
        <v>2324</v>
      </c>
      <c r="B27" s="955" t="s">
        <v>2223</v>
      </c>
      <c r="C27" s="955" t="s">
        <v>2326</v>
      </c>
      <c r="D27" s="880" t="s">
        <v>385</v>
      </c>
      <c r="E27" s="799" t="s">
        <v>385</v>
      </c>
      <c r="F27" s="758"/>
      <c r="G27" s="758" t="e">
        <f t="shared" si="1"/>
        <v>#REF!</v>
      </c>
    </row>
    <row r="28" spans="1:11" s="14" customFormat="1" ht="20.100000000000001" hidden="1" customHeight="1" x14ac:dyDescent="0.2">
      <c r="A28" s="842" t="s">
        <v>2324</v>
      </c>
      <c r="B28" s="955" t="s">
        <v>1674</v>
      </c>
      <c r="C28" s="955" t="s">
        <v>2327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</row>
    <row r="29" spans="1:11" s="14" customFormat="1" ht="20.100000000000001" hidden="1" customHeight="1" x14ac:dyDescent="0.2">
      <c r="A29" s="842" t="s">
        <v>2324</v>
      </c>
      <c r="B29" s="955" t="s">
        <v>2310</v>
      </c>
      <c r="C29" s="955" t="s">
        <v>2328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1" s="14" customFormat="1" ht="20.100000000000001" hidden="1" customHeight="1" x14ac:dyDescent="0.2">
      <c r="A30" s="842" t="s">
        <v>2324</v>
      </c>
      <c r="B30" s="955" t="s">
        <v>1826</v>
      </c>
      <c r="C30" s="955" t="s">
        <v>2329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</row>
    <row r="31" spans="1:11" s="14" customFormat="1" ht="20.100000000000001" hidden="1" customHeight="1" x14ac:dyDescent="0.2">
      <c r="A31" s="874" t="s">
        <v>1891</v>
      </c>
      <c r="B31" s="955" t="s">
        <v>1883</v>
      </c>
      <c r="C31" s="955" t="s">
        <v>2330</v>
      </c>
      <c r="D31" s="880" t="s">
        <v>385</v>
      </c>
      <c r="E31" s="853" t="e">
        <f t="shared" si="2"/>
        <v>#VALUE!</v>
      </c>
      <c r="F31" s="758"/>
      <c r="G31" s="758" t="e">
        <f t="shared" si="1"/>
        <v>#REF!</v>
      </c>
    </row>
    <row r="32" spans="1:11" s="14" customFormat="1" ht="20.100000000000001" hidden="1" customHeight="1" x14ac:dyDescent="0.2">
      <c r="A32" s="874" t="s">
        <v>2324</v>
      </c>
      <c r="B32" s="955" t="s">
        <v>2223</v>
      </c>
      <c r="C32" s="955" t="s">
        <v>2331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407"/>
      <c r="K32" s="155"/>
    </row>
    <row r="33" spans="1:11" s="14" customFormat="1" ht="20.100000000000001" hidden="1" customHeight="1" x14ac:dyDescent="0.2">
      <c r="A33" s="874"/>
      <c r="B33" s="955" t="s">
        <v>1674</v>
      </c>
      <c r="C33" s="955" t="s">
        <v>2332</v>
      </c>
      <c r="D33" s="953">
        <v>45538</v>
      </c>
      <c r="E33" s="802">
        <f t="shared" si="2"/>
        <v>45545</v>
      </c>
      <c r="G33" s="758" t="e">
        <f t="shared" si="1"/>
        <v>#REF!</v>
      </c>
      <c r="H33" s="407"/>
      <c r="K33" s="155"/>
    </row>
    <row r="34" spans="1:11" s="14" customFormat="1" ht="20.100000000000001" hidden="1" customHeight="1" x14ac:dyDescent="0.2">
      <c r="A34" s="874" t="s">
        <v>2324</v>
      </c>
      <c r="B34" s="955" t="s">
        <v>2310</v>
      </c>
      <c r="C34" s="955" t="s">
        <v>2333</v>
      </c>
      <c r="D34" s="955">
        <v>45559</v>
      </c>
      <c r="E34" s="802">
        <v>45555</v>
      </c>
      <c r="G34" s="758" t="e">
        <f t="shared" si="1"/>
        <v>#REF!</v>
      </c>
      <c r="H34" s="407"/>
      <c r="K34" s="155"/>
    </row>
    <row r="35" spans="1:11" s="14" customFormat="1" ht="20.100000000000001" hidden="1" customHeight="1" x14ac:dyDescent="0.2">
      <c r="A35" s="842" t="s">
        <v>1826</v>
      </c>
      <c r="B35" s="1026" t="s">
        <v>409</v>
      </c>
      <c r="C35" s="955" t="s">
        <v>2334</v>
      </c>
      <c r="D35" s="853">
        <v>45551</v>
      </c>
      <c r="E35" s="853">
        <f>D35+7</f>
        <v>45558</v>
      </c>
      <c r="G35" s="758" t="e">
        <f t="shared" si="1"/>
        <v>#REF!</v>
      </c>
      <c r="H35" s="407"/>
      <c r="K35" s="155"/>
    </row>
    <row r="36" spans="1:11" s="14" customFormat="1" ht="20.100000000000001" hidden="1" customHeight="1" x14ac:dyDescent="0.2">
      <c r="A36" s="874" t="s">
        <v>2335</v>
      </c>
      <c r="B36" s="955" t="s">
        <v>2223</v>
      </c>
      <c r="C36" s="955" t="s">
        <v>2336</v>
      </c>
      <c r="D36" s="953">
        <v>45559</v>
      </c>
      <c r="E36" s="802">
        <f>D36+7</f>
        <v>45566</v>
      </c>
      <c r="G36" s="758">
        <v>45558</v>
      </c>
      <c r="H36" s="407"/>
      <c r="K36" s="155"/>
    </row>
    <row r="37" spans="1:11" s="14" customFormat="1" ht="20.100000000000001" hidden="1" customHeight="1" x14ac:dyDescent="0.2">
      <c r="A37" s="874"/>
      <c r="B37" s="955" t="s">
        <v>1826</v>
      </c>
      <c r="C37" s="955" t="s">
        <v>2337</v>
      </c>
      <c r="D37" s="953">
        <v>45580</v>
      </c>
      <c r="E37" s="802">
        <v>45609</v>
      </c>
      <c r="G37" s="758">
        <f t="shared" si="1"/>
        <v>45565</v>
      </c>
      <c r="H37" s="407"/>
      <c r="K37" s="155"/>
    </row>
    <row r="38" spans="1:11" s="14" customFormat="1" ht="20.100000000000001" hidden="1" customHeight="1" x14ac:dyDescent="0.2">
      <c r="A38" s="874" t="s">
        <v>1674</v>
      </c>
      <c r="B38" s="955" t="s">
        <v>2338</v>
      </c>
      <c r="C38" s="955" t="s">
        <v>2339</v>
      </c>
      <c r="D38" s="880" t="s">
        <v>385</v>
      </c>
      <c r="E38" s="853" t="e">
        <f t="shared" ref="E38:E43" si="3">D38+7</f>
        <v>#VALUE!</v>
      </c>
      <c r="G38" s="758">
        <f t="shared" si="1"/>
        <v>45572</v>
      </c>
      <c r="H38" s="407"/>
      <c r="K38" s="155"/>
    </row>
    <row r="39" spans="1:11" s="14" customFormat="1" ht="20.100000000000001" hidden="1" customHeight="1" x14ac:dyDescent="0.2">
      <c r="A39" s="874" t="s">
        <v>2340</v>
      </c>
      <c r="B39" s="955" t="s">
        <v>656</v>
      </c>
      <c r="C39" s="955" t="s">
        <v>2341</v>
      </c>
      <c r="D39" s="955">
        <v>45586</v>
      </c>
      <c r="E39" s="802">
        <f t="shared" si="3"/>
        <v>45593</v>
      </c>
      <c r="G39" s="758">
        <f t="shared" si="1"/>
        <v>45579</v>
      </c>
      <c r="H39" s="407"/>
      <c r="K39" s="155"/>
    </row>
    <row r="40" spans="1:11" s="14" customFormat="1" ht="20.100000000000001" hidden="1" customHeight="1" x14ac:dyDescent="0.2">
      <c r="A40" s="842" t="s">
        <v>2342</v>
      </c>
      <c r="B40" s="955" t="s">
        <v>658</v>
      </c>
      <c r="C40" s="955" t="s">
        <v>2343</v>
      </c>
      <c r="D40" s="953">
        <v>45592</v>
      </c>
      <c r="E40" s="802">
        <f t="shared" si="3"/>
        <v>45599</v>
      </c>
      <c r="G40" s="758">
        <f t="shared" si="1"/>
        <v>45586</v>
      </c>
      <c r="H40" s="407"/>
      <c r="K40" s="155"/>
    </row>
    <row r="41" spans="1:11" s="14" customFormat="1" ht="20.100000000000001" hidden="1" customHeight="1" x14ac:dyDescent="0.2">
      <c r="A41" s="842" t="s">
        <v>2310</v>
      </c>
      <c r="B41" s="955" t="s">
        <v>2344</v>
      </c>
      <c r="C41" s="955" t="s">
        <v>2345</v>
      </c>
      <c r="D41" s="953">
        <v>45592</v>
      </c>
      <c r="E41" s="802">
        <f t="shared" si="3"/>
        <v>45599</v>
      </c>
      <c r="G41" s="758">
        <f t="shared" si="1"/>
        <v>45593</v>
      </c>
      <c r="H41" s="407"/>
      <c r="K41" s="155"/>
    </row>
    <row r="42" spans="1:11" s="14" customFormat="1" ht="20.100000000000001" hidden="1" customHeight="1" x14ac:dyDescent="0.2">
      <c r="A42" s="874"/>
      <c r="B42" s="955" t="s">
        <v>2223</v>
      </c>
      <c r="C42" s="955" t="s">
        <v>2346</v>
      </c>
      <c r="D42" s="953">
        <v>45602</v>
      </c>
      <c r="E42" s="802">
        <f t="shared" si="3"/>
        <v>45609</v>
      </c>
      <c r="G42" s="758">
        <f t="shared" si="1"/>
        <v>45600</v>
      </c>
      <c r="H42" s="407"/>
      <c r="K42" s="155"/>
    </row>
    <row r="43" spans="1:11" s="14" customFormat="1" ht="20.100000000000001" hidden="1" customHeight="1" x14ac:dyDescent="0.2">
      <c r="A43" s="874" t="s">
        <v>2344</v>
      </c>
      <c r="B43" s="1026" t="s">
        <v>409</v>
      </c>
      <c r="C43" s="955" t="s">
        <v>2347</v>
      </c>
      <c r="D43" s="853">
        <v>45606</v>
      </c>
      <c r="E43" s="853">
        <f t="shared" si="3"/>
        <v>45613</v>
      </c>
      <c r="G43" s="758">
        <f t="shared" si="1"/>
        <v>45607</v>
      </c>
      <c r="H43" s="407"/>
      <c r="K43" s="155"/>
    </row>
    <row r="44" spans="1:11" s="14" customFormat="1" ht="20.100000000000001" hidden="1" customHeight="1" x14ac:dyDescent="0.2">
      <c r="A44" s="874" t="s">
        <v>2324</v>
      </c>
      <c r="B44" s="955" t="s">
        <v>2338</v>
      </c>
      <c r="C44" s="955" t="s">
        <v>2348</v>
      </c>
      <c r="D44" s="953">
        <v>45620</v>
      </c>
      <c r="E44" s="802">
        <v>45624</v>
      </c>
      <c r="G44" s="758">
        <f t="shared" si="1"/>
        <v>45614</v>
      </c>
      <c r="H44" s="407"/>
      <c r="K44" s="155"/>
    </row>
    <row r="45" spans="1:11" s="14" customFormat="1" ht="20.100000000000001" hidden="1" customHeight="1" x14ac:dyDescent="0.2">
      <c r="A45" s="874" t="s">
        <v>2349</v>
      </c>
      <c r="B45" s="955" t="s">
        <v>656</v>
      </c>
      <c r="C45" s="955" t="s">
        <v>2350</v>
      </c>
      <c r="D45" s="955">
        <v>45634</v>
      </c>
      <c r="E45" s="802">
        <v>45636</v>
      </c>
      <c r="G45" s="758">
        <f t="shared" si="1"/>
        <v>45621</v>
      </c>
      <c r="H45" s="407"/>
      <c r="K45" s="155"/>
    </row>
    <row r="46" spans="1:11" s="14" customFormat="1" ht="20.100000000000001" hidden="1" customHeight="1" x14ac:dyDescent="0.2">
      <c r="A46" s="874"/>
      <c r="B46" s="955" t="s">
        <v>658</v>
      </c>
      <c r="C46" s="955" t="s">
        <v>2351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407"/>
      <c r="K46" s="155"/>
    </row>
    <row r="47" spans="1:11" s="14" customFormat="1" ht="20.100000000000001" hidden="1" customHeight="1" x14ac:dyDescent="0.2">
      <c r="A47" s="874"/>
      <c r="B47" s="955" t="s">
        <v>2352</v>
      </c>
      <c r="C47" s="955" t="s">
        <v>2353</v>
      </c>
      <c r="D47" s="953">
        <v>45644</v>
      </c>
      <c r="E47" s="802">
        <f t="shared" si="4"/>
        <v>45646</v>
      </c>
      <c r="G47" s="758">
        <f t="shared" si="1"/>
        <v>45635</v>
      </c>
      <c r="H47" s="407"/>
      <c r="K47" s="155"/>
    </row>
    <row r="48" spans="1:11" s="14" customFormat="1" ht="20.100000000000001" hidden="1" customHeight="1" x14ac:dyDescent="0.2">
      <c r="A48" s="874"/>
      <c r="B48" s="955" t="s">
        <v>2223</v>
      </c>
      <c r="C48" s="955" t="s">
        <v>2354</v>
      </c>
      <c r="D48" s="955">
        <v>45648</v>
      </c>
      <c r="E48" s="802">
        <f t="shared" si="4"/>
        <v>45650</v>
      </c>
      <c r="G48" s="758">
        <f t="shared" si="1"/>
        <v>45642</v>
      </c>
      <c r="H48" s="407"/>
      <c r="K48" s="155"/>
    </row>
    <row r="49" spans="1:11" s="14" customFormat="1" ht="20.100000000000001" hidden="1" customHeight="1" x14ac:dyDescent="0.2">
      <c r="A49" s="874" t="s">
        <v>2355</v>
      </c>
      <c r="B49" s="955" t="s">
        <v>2338</v>
      </c>
      <c r="C49" s="955" t="s">
        <v>2356</v>
      </c>
      <c r="D49" s="955">
        <v>45654</v>
      </c>
      <c r="E49" s="802">
        <f t="shared" si="4"/>
        <v>45656</v>
      </c>
      <c r="G49" s="758">
        <f t="shared" si="1"/>
        <v>45649</v>
      </c>
      <c r="H49" s="407"/>
      <c r="K49" s="155"/>
    </row>
    <row r="50" spans="1:11" s="14" customFormat="1" ht="20.100000000000001" hidden="1" customHeight="1" x14ac:dyDescent="0.2">
      <c r="A50" s="874" t="s">
        <v>2338</v>
      </c>
      <c r="B50" s="955" t="s">
        <v>1826</v>
      </c>
      <c r="C50" s="955" t="s">
        <v>2357</v>
      </c>
      <c r="D50" s="955">
        <v>45293</v>
      </c>
      <c r="E50" s="802">
        <f t="shared" si="4"/>
        <v>45295</v>
      </c>
      <c r="G50" s="758">
        <f t="shared" si="1"/>
        <v>45656</v>
      </c>
      <c r="H50" s="407"/>
      <c r="K50" s="155"/>
    </row>
    <row r="51" spans="1:11" s="14" customFormat="1" ht="20.100000000000001" hidden="1" customHeight="1" x14ac:dyDescent="0.2">
      <c r="A51" s="874" t="s">
        <v>656</v>
      </c>
      <c r="B51" s="955" t="s">
        <v>658</v>
      </c>
      <c r="C51" s="955" t="s">
        <v>2358</v>
      </c>
      <c r="D51" s="955">
        <v>45673</v>
      </c>
      <c r="E51" s="802">
        <f t="shared" si="4"/>
        <v>45675</v>
      </c>
      <c r="G51" s="758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4" t="s">
        <v>658</v>
      </c>
      <c r="B52" s="955" t="s">
        <v>656</v>
      </c>
      <c r="C52" s="955" t="s">
        <v>2359</v>
      </c>
      <c r="D52" s="953">
        <v>45678</v>
      </c>
      <c r="E52" s="802">
        <f t="shared" si="4"/>
        <v>45680</v>
      </c>
      <c r="G52" s="758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4"/>
      <c r="B53" s="955" t="s">
        <v>2352</v>
      </c>
      <c r="C53" s="955" t="s">
        <v>2360</v>
      </c>
      <c r="D53" s="880" t="s">
        <v>385</v>
      </c>
      <c r="E53" s="853"/>
      <c r="G53" s="758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4"/>
      <c r="B54" s="955" t="s">
        <v>2223</v>
      </c>
      <c r="C54" s="955" t="s">
        <v>2361</v>
      </c>
      <c r="D54" s="955">
        <v>45321</v>
      </c>
      <c r="E54" s="802">
        <f t="shared" si="4"/>
        <v>45323</v>
      </c>
      <c r="G54" s="758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4" t="s">
        <v>2362</v>
      </c>
      <c r="B55" s="955" t="s">
        <v>2363</v>
      </c>
      <c r="C55" s="955" t="s">
        <v>2364</v>
      </c>
      <c r="D55" s="955">
        <v>45692</v>
      </c>
      <c r="E55" s="802">
        <f t="shared" si="4"/>
        <v>45694</v>
      </c>
      <c r="G55" s="758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4" t="s">
        <v>658</v>
      </c>
      <c r="B56" s="955" t="s">
        <v>1826</v>
      </c>
      <c r="C56" s="955" t="s">
        <v>2365</v>
      </c>
      <c r="D56" s="880" t="s">
        <v>385</v>
      </c>
      <c r="E56" s="984"/>
      <c r="G56" s="758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4"/>
      <c r="B57" s="955" t="s">
        <v>656</v>
      </c>
      <c r="C57" s="955" t="s">
        <v>2366</v>
      </c>
      <c r="D57" s="953">
        <v>45710</v>
      </c>
      <c r="E57" s="802">
        <f>D57+1</f>
        <v>45711</v>
      </c>
      <c r="G57" s="758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4"/>
      <c r="B58" s="955" t="s">
        <v>2352</v>
      </c>
      <c r="C58" s="955" t="s">
        <v>2367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4"/>
      <c r="B59" s="955" t="s">
        <v>2223</v>
      </c>
      <c r="C59" s="955" t="s">
        <v>2368</v>
      </c>
      <c r="D59" s="955">
        <v>45724</v>
      </c>
      <c r="E59" s="802">
        <f t="shared" si="6"/>
        <v>45725</v>
      </c>
      <c r="G59" s="758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4" t="s">
        <v>2362</v>
      </c>
      <c r="B60" s="955" t="s">
        <v>658</v>
      </c>
      <c r="C60" s="955" t="s">
        <v>2369</v>
      </c>
      <c r="D60" s="955">
        <v>45733</v>
      </c>
      <c r="E60" s="802">
        <f t="shared" si="6"/>
        <v>45734</v>
      </c>
      <c r="G60" s="758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4" t="s">
        <v>658</v>
      </c>
      <c r="B61" s="955" t="s">
        <v>1826</v>
      </c>
      <c r="C61" s="955" t="s">
        <v>2370</v>
      </c>
      <c r="D61" s="953">
        <v>45738</v>
      </c>
      <c r="E61" s="802">
        <f t="shared" si="6"/>
        <v>45739</v>
      </c>
      <c r="G61" s="758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4" t="s">
        <v>656</v>
      </c>
      <c r="B62" s="955" t="s">
        <v>1572</v>
      </c>
      <c r="C62" s="955" t="s">
        <v>2371</v>
      </c>
      <c r="D62" s="953">
        <v>45736</v>
      </c>
      <c r="E62" s="972" t="s">
        <v>385</v>
      </c>
      <c r="G62" s="758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4"/>
      <c r="B63" s="955" t="s">
        <v>2352</v>
      </c>
      <c r="C63" s="955" t="s">
        <v>2372</v>
      </c>
      <c r="D63" s="955">
        <v>45750</v>
      </c>
      <c r="E63" s="972" t="s">
        <v>385</v>
      </c>
      <c r="G63" s="758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4"/>
      <c r="B64" s="955" t="s">
        <v>2028</v>
      </c>
      <c r="C64" s="955" t="s">
        <v>2373</v>
      </c>
      <c r="D64" s="955">
        <v>45781</v>
      </c>
      <c r="E64" s="972" t="s">
        <v>385</v>
      </c>
      <c r="G64" s="758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4" t="s">
        <v>2223</v>
      </c>
      <c r="B65" s="955" t="s">
        <v>2081</v>
      </c>
      <c r="C65" s="955" t="s">
        <v>2374</v>
      </c>
      <c r="D65" s="955">
        <v>45767</v>
      </c>
      <c r="E65" s="802">
        <f t="shared" si="6"/>
        <v>45768</v>
      </c>
      <c r="G65" s="758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4"/>
      <c r="B66" s="955" t="s">
        <v>658</v>
      </c>
      <c r="C66" s="955" t="s">
        <v>2375</v>
      </c>
      <c r="D66" s="953">
        <v>45776</v>
      </c>
      <c r="E66" s="802">
        <f t="shared" si="6"/>
        <v>45777</v>
      </c>
      <c r="G66" s="758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4"/>
      <c r="B67" s="955" t="s">
        <v>1826</v>
      </c>
      <c r="C67" s="955" t="s">
        <v>2376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4"/>
      <c r="B68" s="955" t="s">
        <v>1572</v>
      </c>
      <c r="C68" s="955" t="s">
        <v>2377</v>
      </c>
      <c r="D68" s="953">
        <v>45794</v>
      </c>
      <c r="E68" s="802">
        <f t="shared" si="9"/>
        <v>45795</v>
      </c>
      <c r="G68" s="758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4"/>
      <c r="B69" s="955" t="s">
        <v>2352</v>
      </c>
      <c r="C69" s="955" t="s">
        <v>2378</v>
      </c>
      <c r="D69" s="955">
        <v>45796</v>
      </c>
      <c r="E69" s="802">
        <f t="shared" si="9"/>
        <v>45797</v>
      </c>
      <c r="G69" s="758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2"/>
      <c r="B70" s="955" t="s">
        <v>2081</v>
      </c>
      <c r="C70" s="955" t="s">
        <v>2379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4"/>
      <c r="B71" s="1026" t="s">
        <v>409</v>
      </c>
      <c r="C71" s="955" t="s">
        <v>2380</v>
      </c>
      <c r="D71" s="800"/>
      <c r="E71" s="853"/>
      <c r="G71" s="758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 x14ac:dyDescent="0.2">
      <c r="A72" s="874"/>
      <c r="B72" s="955" t="s">
        <v>2028</v>
      </c>
      <c r="C72" s="955" t="s">
        <v>2381</v>
      </c>
      <c r="D72" s="953">
        <v>45815</v>
      </c>
      <c r="E72" s="802">
        <f t="shared" si="10"/>
        <v>45816</v>
      </c>
      <c r="G72" s="758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 x14ac:dyDescent="0.2">
      <c r="A73" s="874" t="s">
        <v>658</v>
      </c>
      <c r="B73" s="955" t="s">
        <v>2382</v>
      </c>
      <c r="C73" s="955" t="s">
        <v>2383</v>
      </c>
      <c r="D73" s="953">
        <v>45823</v>
      </c>
      <c r="E73" s="802">
        <f t="shared" si="10"/>
        <v>45824</v>
      </c>
      <c r="G73" s="758">
        <f>G72+7</f>
        <v>45821</v>
      </c>
      <c r="H73" s="332">
        <f t="shared" si="11"/>
        <v>24</v>
      </c>
      <c r="K73" s="155"/>
    </row>
    <row r="74" spans="1:11" s="14" customFormat="1" ht="20.100000000000001" hidden="1" customHeight="1" x14ac:dyDescent="0.2">
      <c r="A74" s="874" t="s">
        <v>1826</v>
      </c>
      <c r="B74" s="955" t="s">
        <v>1572</v>
      </c>
      <c r="C74" s="955" t="s">
        <v>2384</v>
      </c>
      <c r="D74" s="953">
        <v>45835</v>
      </c>
      <c r="E74" s="802">
        <f t="shared" si="10"/>
        <v>45836</v>
      </c>
      <c r="G74" s="758">
        <f t="shared" si="1"/>
        <v>45828</v>
      </c>
      <c r="H74" s="332">
        <f t="shared" si="11"/>
        <v>25</v>
      </c>
      <c r="K74" s="155"/>
    </row>
    <row r="75" spans="1:11" s="14" customFormat="1" ht="20.100000000000001" hidden="1" customHeight="1" x14ac:dyDescent="0.2">
      <c r="A75" s="874"/>
      <c r="B75" s="1026" t="s">
        <v>409</v>
      </c>
      <c r="C75" s="955" t="s">
        <v>2385</v>
      </c>
      <c r="D75" s="800"/>
      <c r="E75" s="853"/>
      <c r="G75" s="758">
        <f t="shared" si="1"/>
        <v>45835</v>
      </c>
      <c r="H75" s="332">
        <f t="shared" si="11"/>
        <v>26</v>
      </c>
      <c r="K75" s="155"/>
    </row>
    <row r="76" spans="1:11" s="14" customFormat="1" ht="20.100000000000001" hidden="1" customHeight="1" x14ac:dyDescent="0.2">
      <c r="A76" s="1092"/>
      <c r="B76" s="955" t="s">
        <v>2352</v>
      </c>
      <c r="C76" s="955" t="s">
        <v>2386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hidden="1" customHeight="1" x14ac:dyDescent="0.2">
      <c r="A77" s="874" t="s">
        <v>2387</v>
      </c>
      <c r="B77" s="955" t="s">
        <v>2081</v>
      </c>
      <c r="C77" s="955" t="s">
        <v>2388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hidden="1" customHeight="1" x14ac:dyDescent="0.2">
      <c r="A78" s="1092"/>
      <c r="B78" s="955" t="s">
        <v>2028</v>
      </c>
      <c r="C78" s="955" t="s">
        <v>2389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hidden="1" customHeight="1" x14ac:dyDescent="0.2">
      <c r="A79" s="874" t="s">
        <v>4899</v>
      </c>
      <c r="B79" s="955" t="s">
        <v>2382</v>
      </c>
      <c r="C79" s="955" t="s">
        <v>2390</v>
      </c>
      <c r="D79" s="953">
        <v>45866</v>
      </c>
      <c r="E79" s="802">
        <f t="shared" si="16"/>
        <v>45867</v>
      </c>
      <c r="G79" s="758">
        <f>G78+7</f>
        <v>45863</v>
      </c>
      <c r="H79" s="332">
        <f t="shared" si="17"/>
        <v>30</v>
      </c>
      <c r="K79" s="155"/>
    </row>
    <row r="80" spans="1:11" s="14" customFormat="1" ht="20.100000000000001" customHeight="1" x14ac:dyDescent="0.2">
      <c r="A80" s="874" t="s">
        <v>413</v>
      </c>
      <c r="B80" s="955" t="s">
        <v>413</v>
      </c>
      <c r="C80" s="955" t="s">
        <v>2391</v>
      </c>
      <c r="D80" s="953">
        <v>45877</v>
      </c>
      <c r="E80" s="802">
        <f t="shared" si="16"/>
        <v>45878</v>
      </c>
      <c r="G80" s="758">
        <f t="shared" si="1"/>
        <v>45870</v>
      </c>
      <c r="H80" s="332">
        <f t="shared" si="17"/>
        <v>31</v>
      </c>
      <c r="K80" s="155"/>
    </row>
    <row r="81" spans="1:18" s="14" customFormat="1" ht="20.100000000000001" customHeight="1" x14ac:dyDescent="0.2">
      <c r="A81" s="874" t="s">
        <v>4848</v>
      </c>
      <c r="B81" s="955" t="s">
        <v>1583</v>
      </c>
      <c r="C81" s="955" t="s">
        <v>4849</v>
      </c>
      <c r="D81" s="953">
        <v>45884</v>
      </c>
      <c r="E81" s="802">
        <f t="shared" ref="E81:E86" si="18">D81+1</f>
        <v>45885</v>
      </c>
      <c r="G81" s="758">
        <f t="shared" si="1"/>
        <v>45877</v>
      </c>
      <c r="H81" s="332">
        <f t="shared" ref="H81:H86" si="19">WEEKNUM(G81)</f>
        <v>32</v>
      </c>
      <c r="K81" s="155"/>
    </row>
    <row r="82" spans="1:18" s="14" customFormat="1" ht="20.100000000000001" customHeight="1" x14ac:dyDescent="0.2">
      <c r="A82" s="874" t="s">
        <v>2352</v>
      </c>
      <c r="B82" s="955" t="s">
        <v>2352</v>
      </c>
      <c r="C82" s="955" t="s">
        <v>4850</v>
      </c>
      <c r="D82" s="955">
        <v>45885</v>
      </c>
      <c r="E82" s="802">
        <f t="shared" si="18"/>
        <v>45886</v>
      </c>
      <c r="G82" s="758">
        <f t="shared" si="1"/>
        <v>45884</v>
      </c>
      <c r="H82" s="332">
        <f t="shared" si="19"/>
        <v>33</v>
      </c>
      <c r="K82" s="155"/>
    </row>
    <row r="83" spans="1:18" s="14" customFormat="1" ht="20.100000000000001" customHeight="1" x14ac:dyDescent="0.2">
      <c r="A83" s="874"/>
      <c r="B83" s="955" t="s">
        <v>2081</v>
      </c>
      <c r="C83" s="955" t="s">
        <v>4851</v>
      </c>
      <c r="D83" s="955">
        <v>45890</v>
      </c>
      <c r="E83" s="802">
        <f t="shared" si="18"/>
        <v>45891</v>
      </c>
      <c r="G83" s="758">
        <f t="shared" ref="G83:G84" si="20">G82+7</f>
        <v>45891</v>
      </c>
      <c r="H83" s="332">
        <f t="shared" si="19"/>
        <v>34</v>
      </c>
      <c r="K83" s="155"/>
    </row>
    <row r="84" spans="1:18" s="14" customFormat="1" ht="20.100000000000001" customHeight="1" x14ac:dyDescent="0.2">
      <c r="A84" s="1092"/>
      <c r="B84" s="955" t="s">
        <v>2028</v>
      </c>
      <c r="C84" s="955" t="s">
        <v>4852</v>
      </c>
      <c r="D84" s="955">
        <v>45897</v>
      </c>
      <c r="E84" s="802">
        <f t="shared" si="18"/>
        <v>45898</v>
      </c>
      <c r="G84" s="758">
        <f t="shared" si="20"/>
        <v>45898</v>
      </c>
      <c r="H84" s="332">
        <f t="shared" si="19"/>
        <v>35</v>
      </c>
      <c r="K84" s="155"/>
    </row>
    <row r="85" spans="1:18" s="14" customFormat="1" ht="20.100000000000001" customHeight="1" x14ac:dyDescent="0.2">
      <c r="A85" s="874"/>
      <c r="B85" s="955" t="s">
        <v>2382</v>
      </c>
      <c r="C85" s="955" t="s">
        <v>4908</v>
      </c>
      <c r="D85" s="953">
        <v>45904</v>
      </c>
      <c r="E85" s="802">
        <f t="shared" si="18"/>
        <v>45905</v>
      </c>
      <c r="G85" s="758">
        <f>G84+7</f>
        <v>45905</v>
      </c>
      <c r="H85" s="332">
        <f t="shared" si="19"/>
        <v>36</v>
      </c>
      <c r="K85" s="155"/>
    </row>
    <row r="86" spans="1:18" s="14" customFormat="1" ht="20.100000000000001" customHeight="1" x14ac:dyDescent="0.2">
      <c r="A86" s="874" t="s">
        <v>1583</v>
      </c>
      <c r="B86" s="955" t="s">
        <v>413</v>
      </c>
      <c r="C86" s="955" t="s">
        <v>4909</v>
      </c>
      <c r="D86" s="953">
        <v>45911</v>
      </c>
      <c r="E86" s="802">
        <f t="shared" si="18"/>
        <v>45912</v>
      </c>
      <c r="G86" s="758">
        <f t="shared" ref="G86:G88" si="21">G85+7</f>
        <v>45912</v>
      </c>
      <c r="H86" s="332">
        <f t="shared" si="19"/>
        <v>37</v>
      </c>
      <c r="K86" s="155"/>
    </row>
    <row r="87" spans="1:18" s="14" customFormat="1" ht="20.100000000000001" customHeight="1" x14ac:dyDescent="0.2">
      <c r="A87" s="874" t="s">
        <v>4848</v>
      </c>
      <c r="B87" s="955" t="s">
        <v>1583</v>
      </c>
      <c r="C87" s="955" t="s">
        <v>4910</v>
      </c>
      <c r="D87" s="953">
        <v>45918</v>
      </c>
      <c r="E87" s="802">
        <f t="shared" ref="E87:E88" si="22">D87+1</f>
        <v>45919</v>
      </c>
      <c r="G87" s="758">
        <f t="shared" si="21"/>
        <v>45919</v>
      </c>
      <c r="H87" s="332">
        <f t="shared" ref="H87:H88" si="23">WEEKNUM(G87)</f>
        <v>38</v>
      </c>
      <c r="K87" s="155"/>
    </row>
    <row r="88" spans="1:18" s="14" customFormat="1" ht="20.100000000000001" customHeight="1" x14ac:dyDescent="0.2">
      <c r="A88" s="874"/>
      <c r="B88" s="955" t="s">
        <v>2352</v>
      </c>
      <c r="C88" s="955" t="s">
        <v>4911</v>
      </c>
      <c r="D88" s="955">
        <v>45925</v>
      </c>
      <c r="E88" s="802">
        <f t="shared" si="22"/>
        <v>45926</v>
      </c>
      <c r="G88" s="758">
        <f t="shared" si="21"/>
        <v>45926</v>
      </c>
      <c r="H88" s="332">
        <f t="shared" si="23"/>
        <v>39</v>
      </c>
      <c r="K88" s="155"/>
    </row>
    <row r="89" spans="1:18" s="149" customFormat="1" ht="20.100000000000001" customHeight="1" x14ac:dyDescent="0.2">
      <c r="A89" s="1036"/>
      <c r="B89" s="147" t="s">
        <v>516</v>
      </c>
      <c r="C89" s="7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600"/>
      <c r="Q89" s="146"/>
      <c r="R89" s="146"/>
    </row>
    <row r="90" spans="1:18" s="14" customFormat="1" ht="20.100000000000001" hidden="1" customHeight="1" x14ac:dyDescent="0.2">
      <c r="A90" s="874"/>
      <c r="B90" s="764"/>
      <c r="C90" s="764"/>
      <c r="D90" s="764"/>
      <c r="E90" s="801"/>
      <c r="G90" s="764"/>
      <c r="H90" s="764"/>
      <c r="I90" s="407"/>
      <c r="J90" s="407"/>
      <c r="K90" s="155"/>
    </row>
    <row r="91" spans="1:18" s="14" customFormat="1" ht="20.25" hidden="1" customHeight="1" x14ac:dyDescent="0.2">
      <c r="A91" s="870"/>
      <c r="B91" s="425"/>
      <c r="C91" s="487"/>
      <c r="D91" s="9"/>
      <c r="E91" s="9"/>
      <c r="F91" s="9"/>
      <c r="G91" s="723"/>
      <c r="H91" s="723"/>
      <c r="I91" s="407"/>
      <c r="J91" s="407"/>
      <c r="K91" s="155"/>
    </row>
    <row r="92" spans="1:18" s="14" customFormat="1" ht="15.75" hidden="1" x14ac:dyDescent="0.2">
      <c r="A92" s="806"/>
      <c r="B92" s="1134" t="s">
        <v>2392</v>
      </c>
      <c r="C92" s="1135"/>
      <c r="D92" s="1136" t="s">
        <v>349</v>
      </c>
      <c r="E92" s="941" t="s">
        <v>2393</v>
      </c>
      <c r="F92" s="941" t="s">
        <v>143</v>
      </c>
      <c r="I92" s="881"/>
    </row>
    <row r="93" spans="1:18" s="14" customFormat="1" ht="27" hidden="1" customHeight="1" x14ac:dyDescent="0.2">
      <c r="A93" s="806"/>
      <c r="B93" s="944" t="s">
        <v>351</v>
      </c>
      <c r="C93" s="944" t="s">
        <v>352</v>
      </c>
      <c r="D93" s="1137"/>
      <c r="E93" s="951" t="s">
        <v>166</v>
      </c>
      <c r="F93" s="951" t="s">
        <v>216</v>
      </c>
      <c r="I93" s="1051" t="s">
        <v>353</v>
      </c>
    </row>
    <row r="94" spans="1:18" s="14" customFormat="1" ht="27" hidden="1" customHeight="1" x14ac:dyDescent="0.2">
      <c r="A94" s="806" t="s">
        <v>2394</v>
      </c>
      <c r="B94" s="962" t="s">
        <v>1651</v>
      </c>
      <c r="C94" s="955" t="s">
        <v>2395</v>
      </c>
      <c r="D94" s="955">
        <v>45372</v>
      </c>
      <c r="E94" s="880" t="s">
        <v>385</v>
      </c>
      <c r="F94" s="802">
        <v>45375</v>
      </c>
      <c r="G94" s="758">
        <v>45361</v>
      </c>
      <c r="H94" s="758">
        <v>45361</v>
      </c>
      <c r="I94" s="193"/>
    </row>
    <row r="95" spans="1:18" s="14" customFormat="1" ht="27" hidden="1" customHeight="1" x14ac:dyDescent="0.2">
      <c r="A95" s="806" t="s">
        <v>2396</v>
      </c>
      <c r="B95" s="962" t="s">
        <v>2397</v>
      </c>
      <c r="C95" s="955" t="s">
        <v>2398</v>
      </c>
      <c r="D95" s="955">
        <v>45373</v>
      </c>
      <c r="E95" s="880" t="s">
        <v>385</v>
      </c>
      <c r="F95" s="802">
        <f t="shared" ref="F95:F96" si="24">D95+6</f>
        <v>45379</v>
      </c>
      <c r="G95" s="758">
        <v>45368</v>
      </c>
      <c r="H95" s="758">
        <v>45368</v>
      </c>
      <c r="I95" s="193"/>
    </row>
    <row r="96" spans="1:18" s="14" customFormat="1" ht="27" hidden="1" customHeight="1" x14ac:dyDescent="0.2">
      <c r="A96" s="806"/>
      <c r="B96" s="962" t="s">
        <v>1891</v>
      </c>
      <c r="C96" s="955" t="s">
        <v>2399</v>
      </c>
      <c r="D96" s="955">
        <v>45382</v>
      </c>
      <c r="E96" s="802">
        <f t="shared" ref="E96" si="25">D96+1</f>
        <v>45383</v>
      </c>
      <c r="F96" s="802">
        <f t="shared" si="24"/>
        <v>45388</v>
      </c>
      <c r="G96" s="758">
        <v>45375</v>
      </c>
      <c r="H96" s="758">
        <v>45375</v>
      </c>
      <c r="I96" s="193"/>
    </row>
    <row r="97" spans="1:9" s="14" customFormat="1" ht="27" hidden="1" customHeight="1" x14ac:dyDescent="0.2">
      <c r="A97" s="806"/>
      <c r="B97" s="962" t="s">
        <v>2304</v>
      </c>
      <c r="C97" s="955" t="s">
        <v>2400</v>
      </c>
      <c r="D97" s="955">
        <v>45386</v>
      </c>
      <c r="E97" s="802">
        <f t="shared" ref="E97:E99" si="26">D97+1</f>
        <v>45387</v>
      </c>
      <c r="F97" s="802">
        <f t="shared" ref="F97:F101" si="27">D97+6</f>
        <v>45392</v>
      </c>
      <c r="G97" s="758">
        <v>45382</v>
      </c>
      <c r="H97" s="758">
        <v>45382</v>
      </c>
      <c r="I97" s="193"/>
    </row>
    <row r="98" spans="1:9" s="14" customFormat="1" ht="27" hidden="1" customHeight="1" x14ac:dyDescent="0.2">
      <c r="A98" s="806"/>
      <c r="B98" s="962" t="s">
        <v>1674</v>
      </c>
      <c r="C98" s="955" t="s">
        <v>2401</v>
      </c>
      <c r="D98" s="955">
        <v>45389</v>
      </c>
      <c r="E98" s="802">
        <f t="shared" si="26"/>
        <v>45390</v>
      </c>
      <c r="F98" s="802">
        <f t="shared" si="27"/>
        <v>45395</v>
      </c>
      <c r="G98" s="758">
        <v>45389</v>
      </c>
      <c r="H98" s="758">
        <v>45389</v>
      </c>
      <c r="I98" s="193"/>
    </row>
    <row r="99" spans="1:9" s="14" customFormat="1" ht="27" hidden="1" customHeight="1" x14ac:dyDescent="0.2">
      <c r="A99" s="806" t="s">
        <v>1651</v>
      </c>
      <c r="B99" s="918" t="s">
        <v>409</v>
      </c>
      <c r="C99" s="955" t="s">
        <v>2402</v>
      </c>
      <c r="D99" s="955">
        <v>45396</v>
      </c>
      <c r="E99" s="853">
        <f t="shared" si="26"/>
        <v>45397</v>
      </c>
      <c r="F99" s="853">
        <f t="shared" si="27"/>
        <v>45402</v>
      </c>
      <c r="G99" s="758">
        <v>45396</v>
      </c>
      <c r="H99" s="758">
        <v>45396</v>
      </c>
      <c r="I99" s="193"/>
    </row>
    <row r="100" spans="1:9" s="14" customFormat="1" ht="27" hidden="1" customHeight="1" x14ac:dyDescent="0.2">
      <c r="A100" s="806"/>
      <c r="B100" s="962" t="s">
        <v>1651</v>
      </c>
      <c r="C100" s="955" t="s">
        <v>2403</v>
      </c>
      <c r="D100" s="955">
        <v>45412</v>
      </c>
      <c r="E100" s="1130" t="s">
        <v>385</v>
      </c>
      <c r="F100" s="1131"/>
      <c r="G100" s="758">
        <f t="shared" ref="G100:H118" si="28">G99+7</f>
        <v>45403</v>
      </c>
      <c r="H100" s="758">
        <f t="shared" si="28"/>
        <v>45403</v>
      </c>
      <c r="I100" s="193"/>
    </row>
    <row r="101" spans="1:9" s="14" customFormat="1" ht="20.100000000000001" hidden="1" customHeight="1" x14ac:dyDescent="0.2">
      <c r="A101" s="806" t="s">
        <v>2404</v>
      </c>
      <c r="B101" s="962" t="s">
        <v>2397</v>
      </c>
      <c r="C101" s="955" t="s">
        <v>2405</v>
      </c>
      <c r="D101" s="955">
        <v>45421</v>
      </c>
      <c r="E101" s="802">
        <v>45419</v>
      </c>
      <c r="F101" s="802">
        <f t="shared" si="27"/>
        <v>45427</v>
      </c>
      <c r="G101" s="758">
        <f t="shared" si="28"/>
        <v>45410</v>
      </c>
      <c r="H101" s="758">
        <f t="shared" si="28"/>
        <v>45410</v>
      </c>
      <c r="I101" s="193"/>
    </row>
    <row r="102" spans="1:9" s="14" customFormat="1" ht="20.100000000000001" hidden="1" customHeight="1" x14ac:dyDescent="0.2">
      <c r="A102" s="806"/>
      <c r="B102" s="962" t="s">
        <v>1891</v>
      </c>
      <c r="C102" s="955" t="s">
        <v>2406</v>
      </c>
      <c r="D102" s="955">
        <v>45426</v>
      </c>
      <c r="E102" s="802">
        <f t="shared" ref="E102:E106" si="29">D102+1</f>
        <v>45427</v>
      </c>
      <c r="F102" s="802">
        <f t="shared" ref="F102:F105" si="30">D102+6</f>
        <v>45432</v>
      </c>
      <c r="G102" s="758">
        <f t="shared" si="28"/>
        <v>45417</v>
      </c>
      <c r="H102" s="758">
        <f t="shared" si="28"/>
        <v>45417</v>
      </c>
      <c r="I102" s="193"/>
    </row>
    <row r="103" spans="1:9" s="14" customFormat="1" ht="20.100000000000001" hidden="1" customHeight="1" x14ac:dyDescent="0.2">
      <c r="A103" s="806" t="s">
        <v>2304</v>
      </c>
      <c r="B103" s="880" t="s">
        <v>385</v>
      </c>
      <c r="C103" s="955" t="s">
        <v>2407</v>
      </c>
      <c r="D103" s="800">
        <v>45435</v>
      </c>
      <c r="E103" s="799" t="s">
        <v>385</v>
      </c>
      <c r="F103" s="853">
        <f t="shared" si="30"/>
        <v>45441</v>
      </c>
      <c r="G103" s="758">
        <f t="shared" si="28"/>
        <v>45424</v>
      </c>
      <c r="H103" s="758">
        <f t="shared" si="28"/>
        <v>45424</v>
      </c>
      <c r="I103" s="193"/>
    </row>
    <row r="104" spans="1:9" s="14" customFormat="1" ht="20.100000000000001" hidden="1" customHeight="1" x14ac:dyDescent="0.2">
      <c r="A104" s="806"/>
      <c r="B104" s="955" t="s">
        <v>1674</v>
      </c>
      <c r="C104" s="955" t="s">
        <v>2408</v>
      </c>
      <c r="D104" s="955">
        <v>45443</v>
      </c>
      <c r="E104" s="802">
        <f t="shared" si="29"/>
        <v>45444</v>
      </c>
      <c r="F104" s="802">
        <f t="shared" si="30"/>
        <v>45449</v>
      </c>
      <c r="G104" s="758">
        <f t="shared" si="28"/>
        <v>45431</v>
      </c>
      <c r="H104" s="758">
        <f t="shared" si="28"/>
        <v>45431</v>
      </c>
      <c r="I104" s="193"/>
    </row>
    <row r="105" spans="1:9" s="14" customFormat="1" ht="20.100000000000001" hidden="1" customHeight="1" x14ac:dyDescent="0.2">
      <c r="A105" s="806" t="s">
        <v>1651</v>
      </c>
      <c r="B105" s="1026" t="s">
        <v>2409</v>
      </c>
      <c r="C105" s="955" t="s">
        <v>2410</v>
      </c>
      <c r="D105" s="955">
        <v>45445</v>
      </c>
      <c r="E105" s="802">
        <f t="shared" si="29"/>
        <v>45446</v>
      </c>
      <c r="F105" s="802">
        <f t="shared" si="30"/>
        <v>45451</v>
      </c>
      <c r="G105" s="758">
        <f t="shared" si="28"/>
        <v>45438</v>
      </c>
      <c r="H105" s="758">
        <f t="shared" si="28"/>
        <v>45438</v>
      </c>
      <c r="I105" s="193"/>
    </row>
    <row r="106" spans="1:9" s="14" customFormat="1" ht="20.100000000000001" hidden="1" customHeight="1" x14ac:dyDescent="0.2">
      <c r="A106" s="806"/>
      <c r="B106" s="955" t="s">
        <v>2397</v>
      </c>
      <c r="C106" s="955" t="s">
        <v>2411</v>
      </c>
      <c r="D106" s="955">
        <v>45464</v>
      </c>
      <c r="E106" s="802">
        <f t="shared" si="29"/>
        <v>45465</v>
      </c>
      <c r="F106" s="880" t="s">
        <v>385</v>
      </c>
      <c r="G106" s="758">
        <f t="shared" si="28"/>
        <v>45445</v>
      </c>
      <c r="H106" s="758">
        <f t="shared" si="28"/>
        <v>45445</v>
      </c>
      <c r="I106" s="193"/>
    </row>
    <row r="107" spans="1:9" s="14" customFormat="1" ht="20.100000000000001" hidden="1" customHeight="1" x14ac:dyDescent="0.2">
      <c r="A107" s="806" t="s">
        <v>1891</v>
      </c>
      <c r="B107" s="880" t="s">
        <v>409</v>
      </c>
      <c r="C107" s="955" t="s">
        <v>2412</v>
      </c>
      <c r="D107" s="800">
        <v>45452</v>
      </c>
      <c r="E107" s="853">
        <f t="shared" ref="E107:E112" si="31">D107+1</f>
        <v>45453</v>
      </c>
      <c r="F107" s="853">
        <f t="shared" ref="F107:F112" si="32">D107+6</f>
        <v>45458</v>
      </c>
      <c r="G107" s="758">
        <f t="shared" si="28"/>
        <v>45452</v>
      </c>
      <c r="H107" s="758">
        <f t="shared" si="28"/>
        <v>45452</v>
      </c>
      <c r="I107" s="193"/>
    </row>
    <row r="108" spans="1:9" s="14" customFormat="1" ht="20.100000000000001" hidden="1" customHeight="1" x14ac:dyDescent="0.2">
      <c r="A108" s="874" t="s">
        <v>2304</v>
      </c>
      <c r="B108" s="955" t="s">
        <v>1891</v>
      </c>
      <c r="C108" s="955" t="s">
        <v>2413</v>
      </c>
      <c r="D108" s="955">
        <v>45469</v>
      </c>
      <c r="E108" s="802">
        <f t="shared" si="31"/>
        <v>45470</v>
      </c>
      <c r="F108" s="880" t="s">
        <v>385</v>
      </c>
      <c r="G108" s="758">
        <f t="shared" si="28"/>
        <v>45459</v>
      </c>
      <c r="H108" s="758">
        <f t="shared" si="28"/>
        <v>45459</v>
      </c>
      <c r="I108" s="193"/>
    </row>
    <row r="109" spans="1:9" s="14" customFormat="1" ht="20.100000000000001" hidden="1" customHeight="1" x14ac:dyDescent="0.2">
      <c r="A109" s="874" t="s">
        <v>2414</v>
      </c>
      <c r="B109" s="955" t="s">
        <v>2223</v>
      </c>
      <c r="C109" s="955" t="s">
        <v>2415</v>
      </c>
      <c r="D109" s="955">
        <v>45478</v>
      </c>
      <c r="E109" s="802">
        <f t="shared" si="31"/>
        <v>45479</v>
      </c>
      <c r="F109" s="880" t="s">
        <v>385</v>
      </c>
      <c r="G109" s="758">
        <f t="shared" si="28"/>
        <v>45466</v>
      </c>
      <c r="H109" s="758">
        <f t="shared" si="28"/>
        <v>45466</v>
      </c>
      <c r="I109" s="193"/>
    </row>
    <row r="110" spans="1:9" s="14" customFormat="1" ht="20.100000000000001" hidden="1" customHeight="1" x14ac:dyDescent="0.2">
      <c r="A110" s="842" t="s">
        <v>1651</v>
      </c>
      <c r="B110" s="955" t="s">
        <v>1674</v>
      </c>
      <c r="C110" s="955" t="s">
        <v>2416</v>
      </c>
      <c r="D110" s="955">
        <v>45485</v>
      </c>
      <c r="E110" s="802">
        <f t="shared" si="31"/>
        <v>45486</v>
      </c>
      <c r="F110" s="880" t="s">
        <v>385</v>
      </c>
      <c r="G110" s="758">
        <f t="shared" si="28"/>
        <v>45473</v>
      </c>
      <c r="H110" s="758">
        <f t="shared" si="28"/>
        <v>45473</v>
      </c>
      <c r="I110" s="193"/>
    </row>
    <row r="111" spans="1:9" s="14" customFormat="1" ht="20.100000000000001" hidden="1" customHeight="1" x14ac:dyDescent="0.2">
      <c r="A111" s="874" t="s">
        <v>1826</v>
      </c>
      <c r="B111" s="955" t="s">
        <v>2409</v>
      </c>
      <c r="C111" s="955" t="s">
        <v>2417</v>
      </c>
      <c r="D111" s="955">
        <v>45483</v>
      </c>
      <c r="E111" s="802">
        <f t="shared" si="31"/>
        <v>45484</v>
      </c>
      <c r="F111" s="802">
        <f t="shared" si="32"/>
        <v>45489</v>
      </c>
      <c r="G111" s="758">
        <f t="shared" si="28"/>
        <v>45480</v>
      </c>
      <c r="H111" s="758">
        <f t="shared" si="28"/>
        <v>45480</v>
      </c>
      <c r="I111" s="193"/>
    </row>
    <row r="112" spans="1:9" s="14" customFormat="1" ht="20.100000000000001" hidden="1" customHeight="1" x14ac:dyDescent="0.2">
      <c r="A112" s="806"/>
      <c r="B112" s="955" t="s">
        <v>2397</v>
      </c>
      <c r="C112" s="955" t="s">
        <v>2418</v>
      </c>
      <c r="D112" s="955">
        <v>45491</v>
      </c>
      <c r="E112" s="802">
        <f t="shared" si="31"/>
        <v>45492</v>
      </c>
      <c r="F112" s="802">
        <f t="shared" si="32"/>
        <v>45497</v>
      </c>
      <c r="G112" s="758">
        <f t="shared" si="28"/>
        <v>45487</v>
      </c>
      <c r="H112" s="758">
        <f t="shared" si="28"/>
        <v>45487</v>
      </c>
      <c r="I112" s="193"/>
    </row>
    <row r="113" spans="1:9" s="14" customFormat="1" ht="20.100000000000001" hidden="1" customHeight="1" x14ac:dyDescent="0.2">
      <c r="A113" s="874"/>
      <c r="B113" s="955" t="s">
        <v>1891</v>
      </c>
      <c r="C113" s="955" t="s">
        <v>2419</v>
      </c>
      <c r="D113" s="880" t="s">
        <v>385</v>
      </c>
      <c r="E113" s="853" t="e">
        <f t="shared" ref="E113:E121" si="33">D113+1</f>
        <v>#VALUE!</v>
      </c>
      <c r="F113" s="853" t="e">
        <f t="shared" ref="F113" si="34">D113+6</f>
        <v>#VALUE!</v>
      </c>
      <c r="G113" s="758">
        <f t="shared" si="28"/>
        <v>45494</v>
      </c>
      <c r="H113" s="758">
        <f t="shared" si="28"/>
        <v>45494</v>
      </c>
      <c r="I113" s="193"/>
    </row>
    <row r="114" spans="1:9" s="14" customFormat="1" ht="20.100000000000001" hidden="1" customHeight="1" x14ac:dyDescent="0.2">
      <c r="A114" s="874"/>
      <c r="B114" s="955" t="s">
        <v>2223</v>
      </c>
      <c r="C114" s="955" t="s">
        <v>2420</v>
      </c>
      <c r="D114" s="880" t="s">
        <v>385</v>
      </c>
      <c r="E114" s="853" t="e">
        <f t="shared" si="33"/>
        <v>#VALUE!</v>
      </c>
      <c r="F114" s="799" t="s">
        <v>385</v>
      </c>
      <c r="G114" s="758">
        <f t="shared" si="28"/>
        <v>45501</v>
      </c>
      <c r="H114" s="758">
        <f t="shared" si="28"/>
        <v>45501</v>
      </c>
      <c r="I114" s="193"/>
    </row>
    <row r="115" spans="1:9" s="14" customFormat="1" ht="20.100000000000001" hidden="1" customHeight="1" x14ac:dyDescent="0.2">
      <c r="A115" s="842" t="s">
        <v>1651</v>
      </c>
      <c r="B115" s="955" t="s">
        <v>1674</v>
      </c>
      <c r="C115" s="955" t="s">
        <v>2421</v>
      </c>
      <c r="D115" s="955">
        <v>45519</v>
      </c>
      <c r="E115" s="880" t="s">
        <v>385</v>
      </c>
      <c r="F115" s="880" t="s">
        <v>385</v>
      </c>
      <c r="G115" s="758">
        <f t="shared" si="28"/>
        <v>45508</v>
      </c>
      <c r="H115" s="758">
        <f t="shared" si="28"/>
        <v>45508</v>
      </c>
      <c r="I115" s="193"/>
    </row>
    <row r="116" spans="1:9" s="14" customFormat="1" ht="20.100000000000001" hidden="1" customHeight="1" x14ac:dyDescent="0.2">
      <c r="A116" s="874" t="s">
        <v>1826</v>
      </c>
      <c r="B116" s="955" t="s">
        <v>2409</v>
      </c>
      <c r="C116" s="955" t="s">
        <v>2422</v>
      </c>
      <c r="D116" s="955">
        <v>45531</v>
      </c>
      <c r="E116" s="880" t="s">
        <v>385</v>
      </c>
      <c r="F116" s="880" t="s">
        <v>385</v>
      </c>
      <c r="G116" s="758">
        <f t="shared" si="28"/>
        <v>45515</v>
      </c>
      <c r="H116" s="758">
        <f t="shared" si="28"/>
        <v>45515</v>
      </c>
      <c r="I116" s="193"/>
    </row>
    <row r="117" spans="1:9" s="14" customFormat="1" ht="20.100000000000001" hidden="1" customHeight="1" x14ac:dyDescent="0.2">
      <c r="A117" s="806"/>
      <c r="B117" s="955" t="s">
        <v>2397</v>
      </c>
      <c r="C117" s="955" t="s">
        <v>2423</v>
      </c>
      <c r="D117" s="955">
        <v>45532</v>
      </c>
      <c r="E117" s="802">
        <f t="shared" si="33"/>
        <v>45533</v>
      </c>
      <c r="F117" s="802">
        <v>45543</v>
      </c>
      <c r="G117" s="758">
        <f t="shared" si="28"/>
        <v>45522</v>
      </c>
      <c r="H117" s="758">
        <f t="shared" si="28"/>
        <v>45522</v>
      </c>
      <c r="I117" s="193"/>
    </row>
    <row r="118" spans="1:9" s="14" customFormat="1" ht="20.100000000000001" hidden="1" customHeight="1" x14ac:dyDescent="0.2">
      <c r="A118" s="806" t="s">
        <v>2424</v>
      </c>
      <c r="B118" s="955" t="s">
        <v>1883</v>
      </c>
      <c r="C118" s="955" t="s">
        <v>2425</v>
      </c>
      <c r="D118" s="955">
        <v>45536</v>
      </c>
      <c r="E118" s="880" t="s">
        <v>385</v>
      </c>
      <c r="F118" s="880" t="s">
        <v>385</v>
      </c>
      <c r="G118" s="758">
        <f t="shared" si="28"/>
        <v>45529</v>
      </c>
      <c r="H118" s="758">
        <f t="shared" si="28"/>
        <v>45529</v>
      </c>
      <c r="I118" s="193"/>
    </row>
    <row r="119" spans="1:9" s="14" customFormat="1" ht="20.100000000000001" hidden="1" customHeight="1" x14ac:dyDescent="0.2">
      <c r="A119" s="806" t="s">
        <v>2426</v>
      </c>
      <c r="B119" s="955" t="s">
        <v>2223</v>
      </c>
      <c r="C119" s="955" t="s">
        <v>2427</v>
      </c>
      <c r="D119" s="955">
        <v>45538</v>
      </c>
      <c r="E119" s="802">
        <f t="shared" si="33"/>
        <v>45539</v>
      </c>
      <c r="F119" s="802">
        <v>45545</v>
      </c>
      <c r="I119" s="758">
        <f>G118+7</f>
        <v>45536</v>
      </c>
    </row>
    <row r="120" spans="1:9" s="14" customFormat="1" ht="20.100000000000001" hidden="1" customHeight="1" x14ac:dyDescent="0.2">
      <c r="A120" s="806"/>
      <c r="B120" s="955" t="s">
        <v>1674</v>
      </c>
      <c r="C120" s="955" t="s">
        <v>2428</v>
      </c>
      <c r="D120" s="955">
        <v>45546</v>
      </c>
      <c r="E120" s="802">
        <f t="shared" si="33"/>
        <v>45547</v>
      </c>
      <c r="F120" s="802">
        <v>45553</v>
      </c>
      <c r="I120" s="758">
        <f>I119+7</f>
        <v>45543</v>
      </c>
    </row>
    <row r="121" spans="1:9" s="14" customFormat="1" ht="20.100000000000001" hidden="1" customHeight="1" x14ac:dyDescent="0.2">
      <c r="A121" s="806"/>
      <c r="B121" s="955" t="s">
        <v>2310</v>
      </c>
      <c r="C121" s="955" t="s">
        <v>2429</v>
      </c>
      <c r="D121" s="955">
        <v>45564</v>
      </c>
      <c r="E121" s="802">
        <f t="shared" si="33"/>
        <v>45565</v>
      </c>
      <c r="F121" s="880" t="s">
        <v>385</v>
      </c>
      <c r="I121" s="758">
        <f>I120+7</f>
        <v>45550</v>
      </c>
    </row>
    <row r="122" spans="1:9" s="14" customFormat="1" ht="20.100000000000001" hidden="1" customHeight="1" x14ac:dyDescent="0.2">
      <c r="A122" s="806"/>
      <c r="B122" s="955" t="s">
        <v>2430</v>
      </c>
      <c r="C122" s="955" t="s">
        <v>2431</v>
      </c>
      <c r="D122" s="955">
        <v>45558</v>
      </c>
      <c r="E122" s="880" t="s">
        <v>385</v>
      </c>
      <c r="F122" s="802">
        <f>D122+6</f>
        <v>45564</v>
      </c>
      <c r="I122" s="758">
        <f>I121+7</f>
        <v>45557</v>
      </c>
    </row>
    <row r="123" spans="1:9" s="14" customFormat="1" ht="20.100000000000001" hidden="1" customHeight="1" x14ac:dyDescent="0.2">
      <c r="A123" s="806" t="s">
        <v>1891</v>
      </c>
      <c r="B123" s="955" t="s">
        <v>2310</v>
      </c>
      <c r="C123" s="955" t="s">
        <v>2432</v>
      </c>
      <c r="D123" s="955">
        <v>45572</v>
      </c>
      <c r="E123" s="880" t="s">
        <v>385</v>
      </c>
      <c r="F123" s="880" t="s">
        <v>385</v>
      </c>
      <c r="I123" s="758">
        <f>I122+7</f>
        <v>45564</v>
      </c>
    </row>
    <row r="124" spans="1:9" s="14" customFormat="1" ht="20.100000000000001" hidden="1" customHeight="1" x14ac:dyDescent="0.2">
      <c r="A124" s="806" t="s">
        <v>2223</v>
      </c>
      <c r="B124" s="955" t="s">
        <v>2223</v>
      </c>
      <c r="C124" s="955" t="s">
        <v>2433</v>
      </c>
      <c r="D124" s="955">
        <v>45568</v>
      </c>
      <c r="E124" s="802">
        <f t="shared" ref="E124:E127" si="35">D124+1</f>
        <v>45569</v>
      </c>
      <c r="F124" s="802">
        <f t="shared" ref="F124:F127" si="36">D124+6</f>
        <v>45574</v>
      </c>
      <c r="I124" s="758">
        <f>I123+7</f>
        <v>45571</v>
      </c>
    </row>
    <row r="125" spans="1:9" s="14" customFormat="1" ht="20.100000000000001" hidden="1" customHeight="1" x14ac:dyDescent="0.2">
      <c r="A125" s="806" t="s">
        <v>2397</v>
      </c>
      <c r="B125" s="955" t="s">
        <v>2434</v>
      </c>
      <c r="C125" s="955" t="s">
        <v>2435</v>
      </c>
      <c r="D125" s="955">
        <v>45583</v>
      </c>
      <c r="E125" s="880" t="s">
        <v>385</v>
      </c>
      <c r="F125" s="802">
        <f t="shared" si="36"/>
        <v>45589</v>
      </c>
      <c r="I125" s="758">
        <v>45576</v>
      </c>
    </row>
    <row r="126" spans="1:9" s="14" customFormat="1" ht="20.100000000000001" hidden="1" customHeight="1" x14ac:dyDescent="0.2">
      <c r="A126" s="806" t="s">
        <v>1674</v>
      </c>
      <c r="B126" s="955" t="s">
        <v>2182</v>
      </c>
      <c r="C126" s="955" t="s">
        <v>2436</v>
      </c>
      <c r="D126" s="955">
        <v>45585</v>
      </c>
      <c r="E126" s="880" t="s">
        <v>385</v>
      </c>
      <c r="F126" s="802">
        <f t="shared" si="36"/>
        <v>45591</v>
      </c>
      <c r="I126" s="758">
        <f>I125+7</f>
        <v>45583</v>
      </c>
    </row>
    <row r="127" spans="1:9" s="14" customFormat="1" ht="20.100000000000001" hidden="1" customHeight="1" x14ac:dyDescent="0.2">
      <c r="A127" s="806" t="s">
        <v>2437</v>
      </c>
      <c r="B127" s="955" t="s">
        <v>2352</v>
      </c>
      <c r="C127" s="955" t="s">
        <v>2438</v>
      </c>
      <c r="D127" s="955">
        <v>45590</v>
      </c>
      <c r="E127" s="802">
        <f t="shared" si="35"/>
        <v>45591</v>
      </c>
      <c r="F127" s="802">
        <f t="shared" si="36"/>
        <v>45596</v>
      </c>
      <c r="I127" s="758">
        <f>I126+7</f>
        <v>45590</v>
      </c>
    </row>
    <row r="128" spans="1:9" s="14" customFormat="1" ht="20.100000000000001" hidden="1" customHeight="1" x14ac:dyDescent="0.2">
      <c r="A128" s="806" t="s">
        <v>1674</v>
      </c>
      <c r="B128" s="955" t="s">
        <v>658</v>
      </c>
      <c r="C128" s="955" t="s">
        <v>2439</v>
      </c>
      <c r="D128" s="955">
        <v>45595</v>
      </c>
      <c r="E128" s="802">
        <f t="shared" ref="E128:E131" si="37">D128+1</f>
        <v>45596</v>
      </c>
      <c r="F128" s="758">
        <f>D128+6</f>
        <v>45601</v>
      </c>
      <c r="I128" s="758">
        <f>I127+7</f>
        <v>45597</v>
      </c>
    </row>
    <row r="129" spans="1:11" s="14" customFormat="1" ht="20.100000000000001" hidden="1" customHeight="1" x14ac:dyDescent="0.2">
      <c r="A129" s="806" t="s">
        <v>2440</v>
      </c>
      <c r="B129" s="955" t="s">
        <v>2441</v>
      </c>
      <c r="C129" s="1026" t="s">
        <v>2442</v>
      </c>
      <c r="D129" s="955">
        <v>45604</v>
      </c>
      <c r="E129" s="802">
        <f t="shared" si="37"/>
        <v>45605</v>
      </c>
      <c r="F129" s="758">
        <f>D129+6</f>
        <v>45610</v>
      </c>
      <c r="I129" s="758">
        <f t="shared" ref="I129" si="38">I128+7</f>
        <v>45604</v>
      </c>
    </row>
    <row r="130" spans="1:11" s="14" customFormat="1" ht="20.100000000000001" hidden="1" customHeight="1" x14ac:dyDescent="0.2">
      <c r="A130" s="806"/>
      <c r="B130" s="955" t="s">
        <v>2223</v>
      </c>
      <c r="C130" s="955" t="s">
        <v>2443</v>
      </c>
      <c r="D130" s="955">
        <v>45612</v>
      </c>
      <c r="E130" s="802">
        <f>D130+2</f>
        <v>45614</v>
      </c>
      <c r="F130" s="802">
        <f t="shared" ref="F130:F131" si="39">D130+6</f>
        <v>45618</v>
      </c>
      <c r="I130" s="758">
        <f t="shared" ref="I130" si="40">I129+7</f>
        <v>45611</v>
      </c>
    </row>
    <row r="131" spans="1:11" s="14" customFormat="1" ht="20.100000000000001" hidden="1" customHeight="1" x14ac:dyDescent="0.2">
      <c r="A131" s="806" t="s">
        <v>2434</v>
      </c>
      <c r="B131" s="1026" t="s">
        <v>409</v>
      </c>
      <c r="C131" s="955" t="s">
        <v>2444</v>
      </c>
      <c r="D131" s="800">
        <v>45617</v>
      </c>
      <c r="E131" s="853">
        <f t="shared" si="37"/>
        <v>45618</v>
      </c>
      <c r="F131" s="853">
        <f t="shared" si="39"/>
        <v>45623</v>
      </c>
      <c r="I131" s="758">
        <f t="shared" ref="I131" si="41">I130+7</f>
        <v>45618</v>
      </c>
    </row>
    <row r="132" spans="1:11" s="14" customFormat="1" ht="20.100000000000001" hidden="1" customHeight="1" x14ac:dyDescent="0.2">
      <c r="A132" s="806"/>
      <c r="B132" s="955" t="s">
        <v>2182</v>
      </c>
      <c r="C132" s="955" t="s">
        <v>2445</v>
      </c>
      <c r="D132" s="955">
        <v>45625</v>
      </c>
      <c r="E132" s="802">
        <f>D132+2</f>
        <v>45627</v>
      </c>
      <c r="F132" s="880" t="s">
        <v>385</v>
      </c>
      <c r="I132" s="758">
        <f t="shared" ref="I132:I133" si="42">I131+7</f>
        <v>45625</v>
      </c>
    </row>
    <row r="133" spans="1:11" s="14" customFormat="1" ht="20.100000000000001" hidden="1" customHeight="1" x14ac:dyDescent="0.2">
      <c r="A133" s="806"/>
      <c r="B133" s="955" t="s">
        <v>656</v>
      </c>
      <c r="C133" s="955" t="s">
        <v>2446</v>
      </c>
      <c r="D133" s="955">
        <v>45639</v>
      </c>
      <c r="E133" s="802">
        <f t="shared" ref="E133:E136" si="43">D133+2</f>
        <v>45641</v>
      </c>
      <c r="F133" s="802">
        <f t="shared" ref="F133" si="44">D133+6</f>
        <v>45645</v>
      </c>
      <c r="I133" s="758">
        <f t="shared" si="42"/>
        <v>45632</v>
      </c>
    </row>
    <row r="134" spans="1:11" s="14" customFormat="1" ht="20.100000000000001" hidden="1" customHeight="1" x14ac:dyDescent="0.2">
      <c r="A134" s="806"/>
      <c r="B134" s="955" t="s">
        <v>658</v>
      </c>
      <c r="C134" s="955" t="s">
        <v>2447</v>
      </c>
      <c r="D134" s="955">
        <v>45648</v>
      </c>
      <c r="E134" s="802">
        <f t="shared" si="43"/>
        <v>45650</v>
      </c>
      <c r="F134" s="880" t="s">
        <v>385</v>
      </c>
      <c r="I134" s="758">
        <f>I133+7</f>
        <v>45639</v>
      </c>
    </row>
    <row r="135" spans="1:11" s="14" customFormat="1" ht="20.100000000000001" hidden="1" customHeight="1" x14ac:dyDescent="0.2">
      <c r="A135" s="806"/>
      <c r="B135" s="955" t="s">
        <v>2352</v>
      </c>
      <c r="C135" s="955" t="s">
        <v>2448</v>
      </c>
      <c r="D135" s="955">
        <v>45649</v>
      </c>
      <c r="E135" s="802">
        <f t="shared" si="43"/>
        <v>45651</v>
      </c>
      <c r="F135" s="880" t="s">
        <v>385</v>
      </c>
      <c r="I135" s="758">
        <f t="shared" ref="I135:I137" si="45">I134+7</f>
        <v>45646</v>
      </c>
    </row>
    <row r="136" spans="1:11" s="14" customFormat="1" ht="20.100000000000001" hidden="1" customHeight="1" x14ac:dyDescent="0.2">
      <c r="A136" s="806"/>
      <c r="B136" s="955" t="s">
        <v>2223</v>
      </c>
      <c r="C136" s="955" t="s">
        <v>2449</v>
      </c>
      <c r="D136" s="955">
        <v>45651</v>
      </c>
      <c r="E136" s="802">
        <f t="shared" si="43"/>
        <v>45653</v>
      </c>
      <c r="F136" s="880" t="s">
        <v>385</v>
      </c>
      <c r="I136" s="758">
        <f t="shared" si="45"/>
        <v>45653</v>
      </c>
    </row>
    <row r="137" spans="1:11" s="14" customFormat="1" ht="20.100000000000001" hidden="1" customHeight="1" x14ac:dyDescent="0.2">
      <c r="A137" s="806" t="s">
        <v>2182</v>
      </c>
      <c r="B137" s="955" t="s">
        <v>2182</v>
      </c>
      <c r="C137" s="955" t="s">
        <v>2450</v>
      </c>
      <c r="D137" s="955">
        <v>45660</v>
      </c>
      <c r="E137" s="802">
        <f t="shared" ref="E137" si="46">D137+2</f>
        <v>45662</v>
      </c>
      <c r="F137" s="880" t="s">
        <v>385</v>
      </c>
      <c r="I137" s="758">
        <f t="shared" si="45"/>
        <v>45660</v>
      </c>
    </row>
    <row r="138" spans="1:11" s="14" customFormat="1" ht="20.100000000000001" hidden="1" customHeight="1" x14ac:dyDescent="0.2">
      <c r="A138" s="806"/>
      <c r="B138" s="764"/>
      <c r="C138" s="764"/>
      <c r="D138" s="764"/>
      <c r="E138" s="764"/>
      <c r="F138" s="764"/>
      <c r="G138" s="764"/>
      <c r="H138" s="764"/>
      <c r="I138" s="764"/>
      <c r="J138" s="331"/>
      <c r="K138" s="764"/>
    </row>
    <row r="139" spans="1:11" s="14" customFormat="1" ht="27" hidden="1" customHeight="1" x14ac:dyDescent="0.2">
      <c r="A139" s="806"/>
      <c r="B139" s="1134" t="s">
        <v>2392</v>
      </c>
      <c r="C139" s="1135"/>
      <c r="D139" s="1136" t="s">
        <v>349</v>
      </c>
      <c r="E139" s="941" t="s">
        <v>2451</v>
      </c>
      <c r="F139" s="941" t="s">
        <v>2452</v>
      </c>
      <c r="I139" s="881"/>
    </row>
    <row r="140" spans="1:11" s="14" customFormat="1" ht="16.5" hidden="1" customHeight="1" x14ac:dyDescent="0.2">
      <c r="A140" s="806"/>
      <c r="B140" s="944" t="s">
        <v>351</v>
      </c>
      <c r="C140" s="944" t="s">
        <v>352</v>
      </c>
      <c r="D140" s="1137"/>
      <c r="E140" s="951" t="s">
        <v>144</v>
      </c>
      <c r="F140" s="951" t="s">
        <v>175</v>
      </c>
      <c r="I140" s="1051" t="s">
        <v>353</v>
      </c>
      <c r="J140" s="985" t="s">
        <v>354</v>
      </c>
    </row>
    <row r="141" spans="1:11" s="14" customFormat="1" ht="27" hidden="1" customHeight="1" x14ac:dyDescent="0.2">
      <c r="A141" s="806"/>
      <c r="B141" s="821" t="s">
        <v>1421</v>
      </c>
      <c r="C141" s="618" t="s">
        <v>2453</v>
      </c>
      <c r="D141" s="802">
        <v>45306</v>
      </c>
      <c r="E141" s="803">
        <f t="shared" ref="E141:E149" si="47">D141+1</f>
        <v>45307</v>
      </c>
      <c r="F141" s="802">
        <f t="shared" ref="F141:F149" si="48">D141+6</f>
        <v>45312</v>
      </c>
      <c r="G141" s="862" t="e">
        <f>#REF!+7</f>
        <v>#REF!</v>
      </c>
      <c r="H141" s="862" t="e">
        <f>#REF!+7</f>
        <v>#REF!</v>
      </c>
      <c r="I141" s="193"/>
    </row>
    <row r="142" spans="1:11" s="14" customFormat="1" ht="27" hidden="1" customHeight="1" x14ac:dyDescent="0.2">
      <c r="A142" s="806" t="s">
        <v>2454</v>
      </c>
      <c r="B142" s="821" t="s">
        <v>1891</v>
      </c>
      <c r="C142" s="618" t="s">
        <v>2455</v>
      </c>
      <c r="D142" s="802">
        <v>45310</v>
      </c>
      <c r="E142" s="803">
        <f t="shared" si="47"/>
        <v>45311</v>
      </c>
      <c r="F142" s="803">
        <f t="shared" si="48"/>
        <v>45316</v>
      </c>
      <c r="G142" s="862" t="e">
        <f t="shared" ref="G142:H144" si="49">G141+7</f>
        <v>#REF!</v>
      </c>
      <c r="H142" s="862" t="e">
        <f t="shared" si="49"/>
        <v>#REF!</v>
      </c>
      <c r="I142" s="193"/>
    </row>
    <row r="143" spans="1:11" s="14" customFormat="1" ht="27" hidden="1" customHeight="1" x14ac:dyDescent="0.2">
      <c r="A143" s="806"/>
      <c r="B143" s="821" t="s">
        <v>2304</v>
      </c>
      <c r="C143" s="618" t="s">
        <v>2456</v>
      </c>
      <c r="D143" s="802">
        <v>45318</v>
      </c>
      <c r="E143" s="802">
        <f t="shared" si="47"/>
        <v>45319</v>
      </c>
      <c r="F143" s="802">
        <f t="shared" si="48"/>
        <v>45324</v>
      </c>
      <c r="G143" s="862" t="e">
        <f t="shared" si="49"/>
        <v>#REF!</v>
      </c>
      <c r="H143" s="862" t="e">
        <f t="shared" si="49"/>
        <v>#REF!</v>
      </c>
      <c r="I143" s="193"/>
    </row>
    <row r="144" spans="1:11" s="14" customFormat="1" ht="27" hidden="1" customHeight="1" x14ac:dyDescent="0.2">
      <c r="A144" s="806"/>
      <c r="B144" s="821" t="s">
        <v>1674</v>
      </c>
      <c r="C144" s="618" t="s">
        <v>2457</v>
      </c>
      <c r="D144" s="802">
        <v>45322</v>
      </c>
      <c r="E144" s="802">
        <f t="shared" si="47"/>
        <v>45323</v>
      </c>
      <c r="F144" s="802">
        <f t="shared" si="48"/>
        <v>45328</v>
      </c>
      <c r="G144" s="862" t="e">
        <f t="shared" si="49"/>
        <v>#REF!</v>
      </c>
      <c r="H144" s="862" t="e">
        <f t="shared" si="49"/>
        <v>#REF!</v>
      </c>
      <c r="I144" s="193"/>
    </row>
    <row r="145" spans="1:9" s="14" customFormat="1" ht="27" hidden="1" customHeight="1" x14ac:dyDescent="0.2">
      <c r="A145" s="806"/>
      <c r="B145" s="821" t="s">
        <v>1651</v>
      </c>
      <c r="C145" s="618" t="s">
        <v>2458</v>
      </c>
      <c r="D145" s="802">
        <v>45330</v>
      </c>
      <c r="E145" s="802">
        <f t="shared" si="47"/>
        <v>45331</v>
      </c>
      <c r="F145" s="802">
        <f t="shared" si="48"/>
        <v>45336</v>
      </c>
      <c r="G145" s="862">
        <v>45326</v>
      </c>
      <c r="H145" s="862">
        <v>45326</v>
      </c>
      <c r="I145" s="193"/>
    </row>
    <row r="146" spans="1:9" s="14" customFormat="1" ht="27" hidden="1" customHeight="1" x14ac:dyDescent="0.2">
      <c r="A146" s="806" t="s">
        <v>2459</v>
      </c>
      <c r="B146" s="821" t="s">
        <v>1421</v>
      </c>
      <c r="C146" s="618" t="s">
        <v>2460</v>
      </c>
      <c r="D146" s="853">
        <v>45335</v>
      </c>
      <c r="E146" s="853">
        <f t="shared" si="47"/>
        <v>45336</v>
      </c>
      <c r="F146" s="853">
        <f t="shared" si="48"/>
        <v>45341</v>
      </c>
      <c r="G146" s="862">
        <v>45333</v>
      </c>
      <c r="H146" s="862">
        <v>45333</v>
      </c>
      <c r="I146" s="193"/>
    </row>
    <row r="147" spans="1:9" s="14" customFormat="1" ht="27" hidden="1" customHeight="1" x14ac:dyDescent="0.2">
      <c r="A147" s="806"/>
      <c r="B147" s="821" t="s">
        <v>1891</v>
      </c>
      <c r="C147" s="618" t="s">
        <v>2461</v>
      </c>
      <c r="D147" s="802">
        <v>45345</v>
      </c>
      <c r="E147" s="802">
        <f t="shared" si="47"/>
        <v>45346</v>
      </c>
      <c r="F147" s="802">
        <f t="shared" si="48"/>
        <v>45351</v>
      </c>
      <c r="G147" s="862">
        <v>45340</v>
      </c>
      <c r="H147" s="862">
        <v>45340</v>
      </c>
      <c r="I147" s="193"/>
    </row>
    <row r="148" spans="1:9" s="14" customFormat="1" ht="27" hidden="1" customHeight="1" x14ac:dyDescent="0.2">
      <c r="A148" s="806"/>
      <c r="B148" s="821" t="s">
        <v>2304</v>
      </c>
      <c r="C148" s="618" t="s">
        <v>2462</v>
      </c>
      <c r="D148" s="802">
        <v>45348</v>
      </c>
      <c r="E148" s="802">
        <f t="shared" si="47"/>
        <v>45349</v>
      </c>
      <c r="F148" s="802">
        <f t="shared" si="48"/>
        <v>45354</v>
      </c>
      <c r="G148" s="862">
        <v>45347</v>
      </c>
      <c r="H148" s="862">
        <v>45347</v>
      </c>
      <c r="I148" s="193"/>
    </row>
    <row r="149" spans="1:9" s="14" customFormat="1" ht="27" hidden="1" customHeight="1" x14ac:dyDescent="0.2">
      <c r="A149" s="806"/>
      <c r="B149" s="821" t="s">
        <v>1674</v>
      </c>
      <c r="C149" s="618" t="s">
        <v>2463</v>
      </c>
      <c r="D149" s="802">
        <v>45359</v>
      </c>
      <c r="E149" s="802">
        <f t="shared" si="47"/>
        <v>45360</v>
      </c>
      <c r="F149" s="802">
        <f t="shared" si="48"/>
        <v>45365</v>
      </c>
      <c r="G149" s="862">
        <v>45354</v>
      </c>
      <c r="H149" s="862">
        <v>45354</v>
      </c>
      <c r="I149" s="193"/>
    </row>
    <row r="150" spans="1:9" s="14" customFormat="1" ht="27" hidden="1" customHeight="1" x14ac:dyDescent="0.2">
      <c r="A150" s="806" t="s">
        <v>2394</v>
      </c>
      <c r="B150" s="962" t="s">
        <v>1651</v>
      </c>
      <c r="C150" s="955" t="s">
        <v>2395</v>
      </c>
      <c r="D150" s="955">
        <v>45372</v>
      </c>
      <c r="E150" s="880" t="s">
        <v>385</v>
      </c>
      <c r="F150" s="802">
        <v>45375</v>
      </c>
      <c r="G150" s="758">
        <v>45361</v>
      </c>
      <c r="H150" s="758">
        <v>45361</v>
      </c>
      <c r="I150" s="193"/>
    </row>
    <row r="151" spans="1:9" s="14" customFormat="1" ht="27" hidden="1" customHeight="1" x14ac:dyDescent="0.2">
      <c r="A151" s="806" t="s">
        <v>2396</v>
      </c>
      <c r="B151" s="962" t="s">
        <v>2397</v>
      </c>
      <c r="C151" s="955" t="s">
        <v>2398</v>
      </c>
      <c r="D151" s="955">
        <v>45373</v>
      </c>
      <c r="E151" s="880" t="s">
        <v>385</v>
      </c>
      <c r="F151" s="802">
        <f t="shared" ref="F151:F155" si="50">D151+6</f>
        <v>45379</v>
      </c>
      <c r="G151" s="758">
        <v>45368</v>
      </c>
      <c r="H151" s="758">
        <v>45368</v>
      </c>
      <c r="I151" s="193"/>
    </row>
    <row r="152" spans="1:9" s="14" customFormat="1" ht="27" hidden="1" customHeight="1" x14ac:dyDescent="0.2">
      <c r="A152" s="806"/>
      <c r="B152" s="962" t="s">
        <v>1891</v>
      </c>
      <c r="C152" s="955" t="s">
        <v>2399</v>
      </c>
      <c r="D152" s="955">
        <v>45382</v>
      </c>
      <c r="E152" s="802">
        <f t="shared" ref="E152:E155" si="51">D152+1</f>
        <v>45383</v>
      </c>
      <c r="F152" s="802">
        <f t="shared" si="50"/>
        <v>45388</v>
      </c>
      <c r="G152" s="758">
        <v>45375</v>
      </c>
      <c r="H152" s="758">
        <v>45375</v>
      </c>
      <c r="I152" s="193"/>
    </row>
    <row r="153" spans="1:9" s="14" customFormat="1" ht="27" hidden="1" customHeight="1" x14ac:dyDescent="0.2">
      <c r="A153" s="806"/>
      <c r="B153" s="962" t="s">
        <v>2304</v>
      </c>
      <c r="C153" s="955" t="s">
        <v>2400</v>
      </c>
      <c r="D153" s="955">
        <v>45386</v>
      </c>
      <c r="E153" s="802">
        <f t="shared" si="51"/>
        <v>45387</v>
      </c>
      <c r="F153" s="802">
        <f t="shared" si="50"/>
        <v>45392</v>
      </c>
      <c r="G153" s="758">
        <v>45382</v>
      </c>
      <c r="H153" s="758">
        <v>45382</v>
      </c>
      <c r="I153" s="193"/>
    </row>
    <row r="154" spans="1:9" s="14" customFormat="1" ht="27" hidden="1" customHeight="1" x14ac:dyDescent="0.2">
      <c r="A154" s="806"/>
      <c r="B154" s="962" t="s">
        <v>1674</v>
      </c>
      <c r="C154" s="955" t="s">
        <v>2401</v>
      </c>
      <c r="D154" s="955">
        <v>45389</v>
      </c>
      <c r="E154" s="802">
        <f t="shared" si="51"/>
        <v>45390</v>
      </c>
      <c r="F154" s="802">
        <f t="shared" si="50"/>
        <v>45395</v>
      </c>
      <c r="G154" s="758">
        <v>45389</v>
      </c>
      <c r="H154" s="758">
        <v>45389</v>
      </c>
      <c r="I154" s="193"/>
    </row>
    <row r="155" spans="1:9" s="14" customFormat="1" ht="27" hidden="1" customHeight="1" x14ac:dyDescent="0.2">
      <c r="A155" s="806" t="s">
        <v>1651</v>
      </c>
      <c r="B155" s="918" t="s">
        <v>409</v>
      </c>
      <c r="C155" s="955" t="s">
        <v>2402</v>
      </c>
      <c r="D155" s="955">
        <v>45396</v>
      </c>
      <c r="E155" s="853">
        <f t="shared" si="51"/>
        <v>45397</v>
      </c>
      <c r="F155" s="853">
        <f t="shared" si="50"/>
        <v>45402</v>
      </c>
      <c r="G155" s="758">
        <v>45396</v>
      </c>
      <c r="H155" s="758">
        <v>45396</v>
      </c>
      <c r="I155" s="193"/>
    </row>
    <row r="156" spans="1:9" s="14" customFormat="1" ht="27" hidden="1" customHeight="1" x14ac:dyDescent="0.2">
      <c r="A156" s="806"/>
      <c r="B156" s="962" t="s">
        <v>1651</v>
      </c>
      <c r="C156" s="955" t="s">
        <v>2403</v>
      </c>
      <c r="D156" s="955">
        <v>45412</v>
      </c>
      <c r="E156" s="1130" t="s">
        <v>385</v>
      </c>
      <c r="F156" s="1131"/>
      <c r="G156" s="758">
        <f t="shared" ref="G156:H174" si="52">G155+7</f>
        <v>45403</v>
      </c>
      <c r="H156" s="758">
        <f t="shared" si="52"/>
        <v>45403</v>
      </c>
      <c r="I156" s="193"/>
    </row>
    <row r="157" spans="1:9" s="14" customFormat="1" ht="20.100000000000001" hidden="1" customHeight="1" x14ac:dyDescent="0.2">
      <c r="A157" s="806" t="s">
        <v>2404</v>
      </c>
      <c r="B157" s="962" t="s">
        <v>2397</v>
      </c>
      <c r="C157" s="955" t="s">
        <v>2405</v>
      </c>
      <c r="D157" s="955">
        <v>45421</v>
      </c>
      <c r="E157" s="802">
        <v>45419</v>
      </c>
      <c r="F157" s="802">
        <f t="shared" ref="F157:F161" si="53">D157+6</f>
        <v>45427</v>
      </c>
      <c r="G157" s="758">
        <f t="shared" si="52"/>
        <v>45410</v>
      </c>
      <c r="H157" s="758">
        <f t="shared" si="52"/>
        <v>45410</v>
      </c>
      <c r="I157" s="193"/>
    </row>
    <row r="158" spans="1:9" s="14" customFormat="1" ht="20.100000000000001" hidden="1" customHeight="1" x14ac:dyDescent="0.2">
      <c r="A158" s="806"/>
      <c r="B158" s="962" t="s">
        <v>1891</v>
      </c>
      <c r="C158" s="955" t="s">
        <v>2406</v>
      </c>
      <c r="D158" s="955">
        <v>45426</v>
      </c>
      <c r="E158" s="802">
        <f t="shared" ref="E158" si="54">D158+1</f>
        <v>45427</v>
      </c>
      <c r="F158" s="802">
        <f t="shared" si="53"/>
        <v>45432</v>
      </c>
      <c r="G158" s="758">
        <f t="shared" si="52"/>
        <v>45417</v>
      </c>
      <c r="H158" s="758">
        <f t="shared" si="52"/>
        <v>45417</v>
      </c>
      <c r="I158" s="193"/>
    </row>
    <row r="159" spans="1:9" s="14" customFormat="1" ht="20.100000000000001" hidden="1" customHeight="1" x14ac:dyDescent="0.2">
      <c r="A159" s="806" t="s">
        <v>2304</v>
      </c>
      <c r="B159" s="880" t="s">
        <v>385</v>
      </c>
      <c r="C159" s="955" t="s">
        <v>2407</v>
      </c>
      <c r="D159" s="800">
        <v>45435</v>
      </c>
      <c r="E159" s="799" t="s">
        <v>385</v>
      </c>
      <c r="F159" s="853">
        <f t="shared" si="53"/>
        <v>45441</v>
      </c>
      <c r="G159" s="758">
        <f t="shared" si="52"/>
        <v>45424</v>
      </c>
      <c r="H159" s="758">
        <f t="shared" si="52"/>
        <v>45424</v>
      </c>
      <c r="I159" s="193"/>
    </row>
    <row r="160" spans="1:9" s="14" customFormat="1" ht="20.100000000000001" hidden="1" customHeight="1" x14ac:dyDescent="0.2">
      <c r="A160" s="806"/>
      <c r="B160" s="955" t="s">
        <v>1674</v>
      </c>
      <c r="C160" s="955" t="s">
        <v>2408</v>
      </c>
      <c r="D160" s="955">
        <v>45443</v>
      </c>
      <c r="E160" s="802">
        <f t="shared" ref="E160:E170" si="55">D160+1</f>
        <v>45444</v>
      </c>
      <c r="F160" s="802">
        <f t="shared" si="53"/>
        <v>45449</v>
      </c>
      <c r="G160" s="758">
        <f t="shared" si="52"/>
        <v>45431</v>
      </c>
      <c r="H160" s="758">
        <f t="shared" si="52"/>
        <v>45431</v>
      </c>
      <c r="I160" s="193"/>
    </row>
    <row r="161" spans="1:9" s="14" customFormat="1" ht="20.100000000000001" hidden="1" customHeight="1" x14ac:dyDescent="0.2">
      <c r="A161" s="806" t="s">
        <v>1651</v>
      </c>
      <c r="B161" s="1026" t="s">
        <v>2409</v>
      </c>
      <c r="C161" s="955" t="s">
        <v>2410</v>
      </c>
      <c r="D161" s="955">
        <v>45445</v>
      </c>
      <c r="E161" s="802">
        <f t="shared" si="55"/>
        <v>45446</v>
      </c>
      <c r="F161" s="802">
        <f t="shared" si="53"/>
        <v>45451</v>
      </c>
      <c r="G161" s="758">
        <f t="shared" si="52"/>
        <v>45438</v>
      </c>
      <c r="H161" s="758">
        <f t="shared" si="52"/>
        <v>45438</v>
      </c>
      <c r="I161" s="193"/>
    </row>
    <row r="162" spans="1:9" s="14" customFormat="1" ht="20.100000000000001" hidden="1" customHeight="1" x14ac:dyDescent="0.2">
      <c r="A162" s="806"/>
      <c r="B162" s="955" t="s">
        <v>2397</v>
      </c>
      <c r="C162" s="955" t="s">
        <v>2411</v>
      </c>
      <c r="D162" s="955">
        <v>45464</v>
      </c>
      <c r="E162" s="802">
        <f t="shared" si="55"/>
        <v>45465</v>
      </c>
      <c r="F162" s="880" t="s">
        <v>385</v>
      </c>
      <c r="G162" s="758">
        <f t="shared" si="52"/>
        <v>45445</v>
      </c>
      <c r="H162" s="758">
        <f t="shared" si="52"/>
        <v>45445</v>
      </c>
      <c r="I162" s="193"/>
    </row>
    <row r="163" spans="1:9" s="14" customFormat="1" ht="20.100000000000001" hidden="1" customHeight="1" x14ac:dyDescent="0.2">
      <c r="A163" s="806" t="s">
        <v>1891</v>
      </c>
      <c r="B163" s="880" t="s">
        <v>409</v>
      </c>
      <c r="C163" s="955" t="s">
        <v>2412</v>
      </c>
      <c r="D163" s="800">
        <v>45452</v>
      </c>
      <c r="E163" s="853">
        <f t="shared" si="55"/>
        <v>45453</v>
      </c>
      <c r="F163" s="853">
        <f t="shared" ref="F163" si="56">D163+6</f>
        <v>45458</v>
      </c>
      <c r="G163" s="758">
        <f t="shared" si="52"/>
        <v>45452</v>
      </c>
      <c r="H163" s="758">
        <f t="shared" si="52"/>
        <v>45452</v>
      </c>
      <c r="I163" s="193"/>
    </row>
    <row r="164" spans="1:9" s="14" customFormat="1" ht="20.100000000000001" hidden="1" customHeight="1" x14ac:dyDescent="0.2">
      <c r="A164" s="874" t="s">
        <v>2304</v>
      </c>
      <c r="B164" s="955" t="s">
        <v>1891</v>
      </c>
      <c r="C164" s="955" t="s">
        <v>2413</v>
      </c>
      <c r="D164" s="955">
        <v>45469</v>
      </c>
      <c r="E164" s="802">
        <f t="shared" si="55"/>
        <v>45470</v>
      </c>
      <c r="F164" s="880" t="s">
        <v>385</v>
      </c>
      <c r="G164" s="758">
        <f t="shared" si="52"/>
        <v>45459</v>
      </c>
      <c r="H164" s="758">
        <f t="shared" si="52"/>
        <v>45459</v>
      </c>
      <c r="I164" s="193"/>
    </row>
    <row r="165" spans="1:9" s="14" customFormat="1" ht="20.100000000000001" hidden="1" customHeight="1" x14ac:dyDescent="0.2">
      <c r="A165" s="874" t="s">
        <v>2414</v>
      </c>
      <c r="B165" s="955" t="s">
        <v>2223</v>
      </c>
      <c r="C165" s="955" t="s">
        <v>2415</v>
      </c>
      <c r="D165" s="955">
        <v>45478</v>
      </c>
      <c r="E165" s="802">
        <f t="shared" si="55"/>
        <v>45479</v>
      </c>
      <c r="F165" s="880" t="s">
        <v>385</v>
      </c>
      <c r="G165" s="758">
        <f t="shared" si="52"/>
        <v>45466</v>
      </c>
      <c r="H165" s="758">
        <f t="shared" si="52"/>
        <v>45466</v>
      </c>
      <c r="I165" s="193"/>
    </row>
    <row r="166" spans="1:9" s="14" customFormat="1" ht="20.100000000000001" hidden="1" customHeight="1" x14ac:dyDescent="0.2">
      <c r="A166" s="842" t="s">
        <v>1651</v>
      </c>
      <c r="B166" s="955" t="s">
        <v>1674</v>
      </c>
      <c r="C166" s="955" t="s">
        <v>2416</v>
      </c>
      <c r="D166" s="955">
        <v>45485</v>
      </c>
      <c r="E166" s="802">
        <f t="shared" si="55"/>
        <v>45486</v>
      </c>
      <c r="F166" s="880" t="s">
        <v>385</v>
      </c>
      <c r="G166" s="758">
        <f t="shared" si="52"/>
        <v>45473</v>
      </c>
      <c r="H166" s="758">
        <f t="shared" si="52"/>
        <v>45473</v>
      </c>
      <c r="I166" s="193"/>
    </row>
    <row r="167" spans="1:9" s="14" customFormat="1" ht="20.100000000000001" hidden="1" customHeight="1" x14ac:dyDescent="0.2">
      <c r="A167" s="874" t="s">
        <v>1826</v>
      </c>
      <c r="B167" s="955" t="s">
        <v>2409</v>
      </c>
      <c r="C167" s="955" t="s">
        <v>2417</v>
      </c>
      <c r="D167" s="955">
        <v>45483</v>
      </c>
      <c r="E167" s="802">
        <f t="shared" si="55"/>
        <v>45484</v>
      </c>
      <c r="F167" s="802">
        <f t="shared" ref="F167:F169" si="57">D167+6</f>
        <v>45489</v>
      </c>
      <c r="G167" s="758">
        <f t="shared" si="52"/>
        <v>45480</v>
      </c>
      <c r="H167" s="758">
        <f t="shared" si="52"/>
        <v>45480</v>
      </c>
      <c r="I167" s="193"/>
    </row>
    <row r="168" spans="1:9" s="14" customFormat="1" ht="20.100000000000001" hidden="1" customHeight="1" x14ac:dyDescent="0.2">
      <c r="A168" s="806"/>
      <c r="B168" s="955" t="s">
        <v>2397</v>
      </c>
      <c r="C168" s="955" t="s">
        <v>2418</v>
      </c>
      <c r="D168" s="955">
        <v>45491</v>
      </c>
      <c r="E168" s="802">
        <f t="shared" si="55"/>
        <v>45492</v>
      </c>
      <c r="F168" s="802">
        <f t="shared" si="57"/>
        <v>45497</v>
      </c>
      <c r="G168" s="758">
        <f t="shared" si="52"/>
        <v>45487</v>
      </c>
      <c r="H168" s="758">
        <f t="shared" si="52"/>
        <v>45487</v>
      </c>
      <c r="I168" s="193"/>
    </row>
    <row r="169" spans="1:9" s="14" customFormat="1" ht="20.100000000000001" hidden="1" customHeight="1" x14ac:dyDescent="0.2">
      <c r="A169" s="874"/>
      <c r="B169" s="955" t="s">
        <v>1891</v>
      </c>
      <c r="C169" s="955" t="s">
        <v>2419</v>
      </c>
      <c r="D169" s="880" t="s">
        <v>385</v>
      </c>
      <c r="E169" s="853" t="e">
        <f t="shared" si="55"/>
        <v>#VALUE!</v>
      </c>
      <c r="F169" s="853" t="e">
        <f t="shared" si="57"/>
        <v>#VALUE!</v>
      </c>
      <c r="G169" s="758">
        <f t="shared" si="52"/>
        <v>45494</v>
      </c>
      <c r="H169" s="758">
        <f t="shared" si="52"/>
        <v>45494</v>
      </c>
      <c r="I169" s="193"/>
    </row>
    <row r="170" spans="1:9" s="14" customFormat="1" ht="20.100000000000001" hidden="1" customHeight="1" x14ac:dyDescent="0.2">
      <c r="A170" s="874"/>
      <c r="B170" s="955" t="s">
        <v>2223</v>
      </c>
      <c r="C170" s="955" t="s">
        <v>2420</v>
      </c>
      <c r="D170" s="880" t="s">
        <v>385</v>
      </c>
      <c r="E170" s="853" t="e">
        <f t="shared" si="55"/>
        <v>#VALUE!</v>
      </c>
      <c r="F170" s="799" t="s">
        <v>385</v>
      </c>
      <c r="G170" s="758">
        <f t="shared" si="52"/>
        <v>45501</v>
      </c>
      <c r="H170" s="758">
        <f t="shared" si="52"/>
        <v>45501</v>
      </c>
      <c r="I170" s="193"/>
    </row>
    <row r="171" spans="1:9" s="14" customFormat="1" ht="20.100000000000001" hidden="1" customHeight="1" x14ac:dyDescent="0.2">
      <c r="A171" s="842" t="s">
        <v>1651</v>
      </c>
      <c r="B171" s="955" t="s">
        <v>1674</v>
      </c>
      <c r="C171" s="955" t="s">
        <v>2421</v>
      </c>
      <c r="D171" s="955">
        <v>45519</v>
      </c>
      <c r="E171" s="880" t="s">
        <v>385</v>
      </c>
      <c r="F171" s="880" t="s">
        <v>385</v>
      </c>
      <c r="G171" s="758">
        <f t="shared" si="52"/>
        <v>45508</v>
      </c>
      <c r="H171" s="758">
        <f t="shared" si="52"/>
        <v>45508</v>
      </c>
      <c r="I171" s="193"/>
    </row>
    <row r="172" spans="1:9" s="14" customFormat="1" ht="20.100000000000001" hidden="1" customHeight="1" x14ac:dyDescent="0.2">
      <c r="A172" s="874" t="s">
        <v>1826</v>
      </c>
      <c r="B172" s="955" t="s">
        <v>2409</v>
      </c>
      <c r="C172" s="955" t="s">
        <v>2422</v>
      </c>
      <c r="D172" s="955">
        <v>45531</v>
      </c>
      <c r="E172" s="880" t="s">
        <v>385</v>
      </c>
      <c r="F172" s="880" t="s">
        <v>385</v>
      </c>
      <c r="G172" s="758">
        <f t="shared" si="52"/>
        <v>45515</v>
      </c>
      <c r="H172" s="758">
        <f t="shared" si="52"/>
        <v>45515</v>
      </c>
      <c r="I172" s="193"/>
    </row>
    <row r="173" spans="1:9" s="14" customFormat="1" ht="20.100000000000001" hidden="1" customHeight="1" x14ac:dyDescent="0.2">
      <c r="A173" s="806"/>
      <c r="B173" s="955" t="s">
        <v>2397</v>
      </c>
      <c r="C173" s="955" t="s">
        <v>2423</v>
      </c>
      <c r="D173" s="955">
        <v>45532</v>
      </c>
      <c r="E173" s="802">
        <f t="shared" ref="E173" si="58">D173+1</f>
        <v>45533</v>
      </c>
      <c r="F173" s="802">
        <v>45543</v>
      </c>
      <c r="G173" s="758">
        <f t="shared" si="52"/>
        <v>45522</v>
      </c>
      <c r="H173" s="758">
        <f t="shared" si="52"/>
        <v>45522</v>
      </c>
      <c r="I173" s="193"/>
    </row>
    <row r="174" spans="1:9" s="14" customFormat="1" ht="20.100000000000001" hidden="1" customHeight="1" x14ac:dyDescent="0.2">
      <c r="A174" s="806" t="s">
        <v>2424</v>
      </c>
      <c r="B174" s="955" t="s">
        <v>1883</v>
      </c>
      <c r="C174" s="955" t="s">
        <v>2425</v>
      </c>
      <c r="D174" s="955">
        <v>45536</v>
      </c>
      <c r="E174" s="880" t="s">
        <v>385</v>
      </c>
      <c r="F174" s="880" t="s">
        <v>385</v>
      </c>
      <c r="G174" s="758">
        <f t="shared" si="52"/>
        <v>45529</v>
      </c>
      <c r="H174" s="758">
        <f t="shared" si="52"/>
        <v>45529</v>
      </c>
      <c r="I174" s="193"/>
    </row>
    <row r="175" spans="1:9" s="14" customFormat="1" ht="20.100000000000001" hidden="1" customHeight="1" x14ac:dyDescent="0.2">
      <c r="A175" s="806" t="s">
        <v>2426</v>
      </c>
      <c r="B175" s="955" t="s">
        <v>2223</v>
      </c>
      <c r="C175" s="955" t="s">
        <v>2427</v>
      </c>
      <c r="D175" s="955">
        <v>45538</v>
      </c>
      <c r="E175" s="802">
        <f t="shared" ref="E175:E177" si="59">D175+1</f>
        <v>45539</v>
      </c>
      <c r="F175" s="802">
        <v>45545</v>
      </c>
      <c r="I175" s="758">
        <f>G174+7</f>
        <v>45536</v>
      </c>
    </row>
    <row r="176" spans="1:9" s="14" customFormat="1" ht="20.100000000000001" hidden="1" customHeight="1" x14ac:dyDescent="0.2">
      <c r="A176" s="806"/>
      <c r="B176" s="955" t="s">
        <v>1674</v>
      </c>
      <c r="C176" s="955" t="s">
        <v>2428</v>
      </c>
      <c r="D176" s="955">
        <v>45546</v>
      </c>
      <c r="E176" s="802">
        <f t="shared" si="59"/>
        <v>45547</v>
      </c>
      <c r="F176" s="802">
        <v>45553</v>
      </c>
      <c r="I176" s="758">
        <f>I175+7</f>
        <v>45543</v>
      </c>
    </row>
    <row r="177" spans="1:10" s="14" customFormat="1" ht="20.100000000000001" hidden="1" customHeight="1" x14ac:dyDescent="0.2">
      <c r="A177" s="806"/>
      <c r="B177" s="955" t="s">
        <v>2310</v>
      </c>
      <c r="C177" s="955" t="s">
        <v>2429</v>
      </c>
      <c r="D177" s="955">
        <v>45564</v>
      </c>
      <c r="E177" s="802">
        <f t="shared" si="59"/>
        <v>45565</v>
      </c>
      <c r="F177" s="880" t="s">
        <v>385</v>
      </c>
      <c r="I177" s="758">
        <f>I176+7</f>
        <v>45550</v>
      </c>
    </row>
    <row r="178" spans="1:10" s="14" customFormat="1" ht="20.100000000000001" hidden="1" customHeight="1" x14ac:dyDescent="0.2">
      <c r="A178" s="806"/>
      <c r="B178" s="955" t="s">
        <v>2430</v>
      </c>
      <c r="C178" s="955" t="s">
        <v>2431</v>
      </c>
      <c r="D178" s="955">
        <v>45558</v>
      </c>
      <c r="E178" s="880" t="s">
        <v>385</v>
      </c>
      <c r="F178" s="802">
        <f>D178+6</f>
        <v>45564</v>
      </c>
      <c r="I178" s="758">
        <f>I177+7</f>
        <v>45557</v>
      </c>
    </row>
    <row r="179" spans="1:10" s="14" customFormat="1" ht="20.100000000000001" hidden="1" customHeight="1" x14ac:dyDescent="0.2">
      <c r="A179" s="806" t="s">
        <v>1891</v>
      </c>
      <c r="B179" s="955" t="s">
        <v>2310</v>
      </c>
      <c r="C179" s="955" t="s">
        <v>2432</v>
      </c>
      <c r="D179" s="955">
        <v>45572</v>
      </c>
      <c r="E179" s="880" t="s">
        <v>385</v>
      </c>
      <c r="F179" s="880" t="s">
        <v>385</v>
      </c>
      <c r="I179" s="758">
        <f>I178+7</f>
        <v>45564</v>
      </c>
    </row>
    <row r="180" spans="1:10" s="14" customFormat="1" ht="20.100000000000001" hidden="1" customHeight="1" x14ac:dyDescent="0.2">
      <c r="A180" s="806" t="s">
        <v>2223</v>
      </c>
      <c r="B180" s="955" t="s">
        <v>2223</v>
      </c>
      <c r="C180" s="955" t="s">
        <v>2433</v>
      </c>
      <c r="D180" s="955">
        <v>45568</v>
      </c>
      <c r="E180" s="802">
        <f t="shared" ref="E180" si="60">D180+1</f>
        <v>45569</v>
      </c>
      <c r="F180" s="802">
        <f t="shared" ref="F180:F183" si="61">D180+6</f>
        <v>45574</v>
      </c>
      <c r="I180" s="758">
        <f>I179+7</f>
        <v>45571</v>
      </c>
    </row>
    <row r="181" spans="1:10" s="14" customFormat="1" ht="20.100000000000001" hidden="1" customHeight="1" x14ac:dyDescent="0.2">
      <c r="A181" s="806" t="s">
        <v>2397</v>
      </c>
      <c r="B181" s="955" t="s">
        <v>2434</v>
      </c>
      <c r="C181" s="955" t="s">
        <v>2435</v>
      </c>
      <c r="D181" s="955">
        <v>45583</v>
      </c>
      <c r="E181" s="880" t="s">
        <v>385</v>
      </c>
      <c r="F181" s="802">
        <f t="shared" si="61"/>
        <v>45589</v>
      </c>
      <c r="I181" s="758">
        <v>45576</v>
      </c>
    </row>
    <row r="182" spans="1:10" s="14" customFormat="1" ht="20.100000000000001" hidden="1" customHeight="1" x14ac:dyDescent="0.2">
      <c r="A182" s="806" t="s">
        <v>1674</v>
      </c>
      <c r="B182" s="955" t="s">
        <v>2182</v>
      </c>
      <c r="C182" s="955" t="s">
        <v>2436</v>
      </c>
      <c r="D182" s="955">
        <v>45585</v>
      </c>
      <c r="E182" s="880" t="s">
        <v>385</v>
      </c>
      <c r="F182" s="802">
        <f t="shared" si="61"/>
        <v>45591</v>
      </c>
      <c r="I182" s="758">
        <f>I181+7</f>
        <v>45583</v>
      </c>
    </row>
    <row r="183" spans="1:10" s="14" customFormat="1" ht="20.100000000000001" hidden="1" customHeight="1" x14ac:dyDescent="0.2">
      <c r="A183" s="806" t="s">
        <v>2437</v>
      </c>
      <c r="B183" s="955" t="s">
        <v>2352</v>
      </c>
      <c r="C183" s="955" t="s">
        <v>2438</v>
      </c>
      <c r="D183" s="955">
        <v>45590</v>
      </c>
      <c r="E183" s="802">
        <f t="shared" ref="E183:E185" si="62">D183+1</f>
        <v>45591</v>
      </c>
      <c r="F183" s="802">
        <f t="shared" si="61"/>
        <v>45596</v>
      </c>
      <c r="I183" s="758">
        <f>I182+7</f>
        <v>45590</v>
      </c>
    </row>
    <row r="184" spans="1:10" s="14" customFormat="1" ht="20.100000000000001" hidden="1" customHeight="1" x14ac:dyDescent="0.2">
      <c r="A184" s="806" t="s">
        <v>1674</v>
      </c>
      <c r="B184" s="955" t="s">
        <v>658</v>
      </c>
      <c r="C184" s="955" t="s">
        <v>2439</v>
      </c>
      <c r="D184" s="955">
        <v>45595</v>
      </c>
      <c r="E184" s="802">
        <f t="shared" si="62"/>
        <v>45596</v>
      </c>
      <c r="F184" s="758">
        <f>D184+6</f>
        <v>45601</v>
      </c>
      <c r="I184" s="758">
        <f>I183+7</f>
        <v>45597</v>
      </c>
    </row>
    <row r="185" spans="1:10" s="14" customFormat="1" ht="20.100000000000001" hidden="1" customHeight="1" x14ac:dyDescent="0.2">
      <c r="A185" s="806" t="s">
        <v>2440</v>
      </c>
      <c r="B185" s="955" t="s">
        <v>2441</v>
      </c>
      <c r="C185" s="1026" t="s">
        <v>2442</v>
      </c>
      <c r="D185" s="955">
        <v>45604</v>
      </c>
      <c r="E185" s="802">
        <f t="shared" si="62"/>
        <v>45605</v>
      </c>
      <c r="F185" s="758">
        <f>D185+6</f>
        <v>45610</v>
      </c>
      <c r="I185" s="758">
        <f t="shared" ref="I185:I189" si="63">I184+7</f>
        <v>45604</v>
      </c>
    </row>
    <row r="186" spans="1:10" s="14" customFormat="1" ht="20.100000000000001" hidden="1" customHeight="1" x14ac:dyDescent="0.2">
      <c r="A186" s="806"/>
      <c r="B186" s="955" t="s">
        <v>2223</v>
      </c>
      <c r="C186" s="955" t="s">
        <v>2443</v>
      </c>
      <c r="D186" s="955">
        <v>45612</v>
      </c>
      <c r="E186" s="802">
        <f>D186+2</f>
        <v>45614</v>
      </c>
      <c r="F186" s="802">
        <f t="shared" ref="F186:F187" si="64">D186+6</f>
        <v>45618</v>
      </c>
      <c r="I186" s="758">
        <f t="shared" si="63"/>
        <v>45611</v>
      </c>
    </row>
    <row r="187" spans="1:10" s="14" customFormat="1" ht="20.100000000000001" hidden="1" customHeight="1" x14ac:dyDescent="0.2">
      <c r="A187" s="806" t="s">
        <v>2434</v>
      </c>
      <c r="B187" s="1026" t="s">
        <v>409</v>
      </c>
      <c r="C187" s="955" t="s">
        <v>2444</v>
      </c>
      <c r="D187" s="800">
        <v>45617</v>
      </c>
      <c r="E187" s="853">
        <f t="shared" ref="E187" si="65">D187+1</f>
        <v>45618</v>
      </c>
      <c r="F187" s="853">
        <f t="shared" si="64"/>
        <v>45623</v>
      </c>
      <c r="I187" s="758">
        <f t="shared" si="63"/>
        <v>45618</v>
      </c>
    </row>
    <row r="188" spans="1:10" s="14" customFormat="1" ht="20.100000000000001" hidden="1" customHeight="1" x14ac:dyDescent="0.2">
      <c r="A188" s="806"/>
      <c r="B188" s="955" t="s">
        <v>2182</v>
      </c>
      <c r="C188" s="955" t="s">
        <v>2445</v>
      </c>
      <c r="D188" s="955">
        <v>45625</v>
      </c>
      <c r="E188" s="802">
        <f>D188+2</f>
        <v>45627</v>
      </c>
      <c r="F188" s="880" t="s">
        <v>385</v>
      </c>
      <c r="I188" s="758">
        <f t="shared" si="63"/>
        <v>45625</v>
      </c>
    </row>
    <row r="189" spans="1:10" s="14" customFormat="1" ht="20.100000000000001" hidden="1" customHeight="1" x14ac:dyDescent="0.2">
      <c r="A189" s="806"/>
      <c r="B189" s="955" t="s">
        <v>656</v>
      </c>
      <c r="C189" s="955" t="s">
        <v>2446</v>
      </c>
      <c r="D189" s="955">
        <v>45639</v>
      </c>
      <c r="E189" s="802">
        <f t="shared" ref="E189" si="66">D189+2</f>
        <v>45641</v>
      </c>
      <c r="F189" s="802">
        <f t="shared" ref="F189" si="67">D189+6</f>
        <v>45645</v>
      </c>
      <c r="I189" s="758">
        <f t="shared" si="63"/>
        <v>45632</v>
      </c>
    </row>
    <row r="190" spans="1:10" s="14" customFormat="1" ht="20.100000000000001" hidden="1" customHeight="1" x14ac:dyDescent="0.2">
      <c r="A190" s="806"/>
      <c r="B190" s="955" t="s">
        <v>2363</v>
      </c>
      <c r="C190" s="955" t="s">
        <v>2464</v>
      </c>
      <c r="D190" s="955">
        <v>45677</v>
      </c>
      <c r="E190" s="802">
        <f>D190+4</f>
        <v>45681</v>
      </c>
      <c r="F190" s="802">
        <f>E190+10</f>
        <v>45691</v>
      </c>
      <c r="I190" s="758">
        <v>45673</v>
      </c>
      <c r="J190" s="332">
        <f>WEEKNUM(I190)</f>
        <v>3</v>
      </c>
    </row>
    <row r="191" spans="1:10" s="14" customFormat="1" ht="20.100000000000001" hidden="1" customHeight="1" x14ac:dyDescent="0.2">
      <c r="A191" s="806"/>
      <c r="B191" s="955" t="s">
        <v>656</v>
      </c>
      <c r="C191" s="955" t="s">
        <v>2465</v>
      </c>
      <c r="D191" s="955">
        <v>45687</v>
      </c>
      <c r="E191" s="802">
        <f t="shared" ref="E191:E195" si="68">D191+4</f>
        <v>45691</v>
      </c>
      <c r="F191" s="802">
        <f t="shared" ref="F191:F196" si="69">E191+10</f>
        <v>45701</v>
      </c>
      <c r="I191" s="758">
        <f>I190+7</f>
        <v>45680</v>
      </c>
      <c r="J191" s="332">
        <f>WEEKNUM(I191)</f>
        <v>4</v>
      </c>
    </row>
    <row r="192" spans="1:10" s="14" customFormat="1" ht="20.100000000000001" hidden="1" customHeight="1" x14ac:dyDescent="0.2">
      <c r="A192" s="806"/>
      <c r="B192" s="955" t="s">
        <v>2352</v>
      </c>
      <c r="C192" s="955" t="s">
        <v>2466</v>
      </c>
      <c r="D192" s="955">
        <v>45686</v>
      </c>
      <c r="E192" s="802">
        <f t="shared" si="68"/>
        <v>45690</v>
      </c>
      <c r="F192" s="802">
        <f t="shared" si="69"/>
        <v>45700</v>
      </c>
      <c r="I192" s="758">
        <f t="shared" ref="I192:I197" si="70">I191+7</f>
        <v>45687</v>
      </c>
      <c r="J192" s="332">
        <f>WEEKNUM(I192)</f>
        <v>5</v>
      </c>
    </row>
    <row r="193" spans="1:18" s="14" customFormat="1" ht="20.100000000000001" hidden="1" customHeight="1" x14ac:dyDescent="0.2">
      <c r="A193" s="806"/>
      <c r="B193" s="955" t="s">
        <v>2223</v>
      </c>
      <c r="C193" s="955" t="s">
        <v>2467</v>
      </c>
      <c r="D193" s="955">
        <v>45692</v>
      </c>
      <c r="E193" s="802">
        <f t="shared" si="68"/>
        <v>45696</v>
      </c>
      <c r="F193" s="802">
        <f t="shared" si="69"/>
        <v>45706</v>
      </c>
      <c r="I193" s="758">
        <f t="shared" si="70"/>
        <v>45694</v>
      </c>
      <c r="J193" s="332">
        <f>WEEKNUM(I193)</f>
        <v>6</v>
      </c>
    </row>
    <row r="194" spans="1:18" s="14" customFormat="1" ht="20.100000000000001" hidden="1" customHeight="1" x14ac:dyDescent="0.2">
      <c r="A194" s="806" t="s">
        <v>2397</v>
      </c>
      <c r="B194" s="955" t="s">
        <v>658</v>
      </c>
      <c r="C194" s="955" t="s">
        <v>2468</v>
      </c>
      <c r="D194" s="955">
        <v>45699</v>
      </c>
      <c r="E194" s="802">
        <f t="shared" si="68"/>
        <v>45703</v>
      </c>
      <c r="F194" s="802">
        <f t="shared" si="69"/>
        <v>45713</v>
      </c>
      <c r="I194" s="758">
        <f t="shared" si="70"/>
        <v>45701</v>
      </c>
      <c r="J194" s="332">
        <f t="shared" ref="J194:J196" si="71">WEEKNUM(I194)</f>
        <v>7</v>
      </c>
    </row>
    <row r="195" spans="1:18" s="14" customFormat="1" ht="20.100000000000001" hidden="1" customHeight="1" x14ac:dyDescent="0.2">
      <c r="A195" s="806"/>
      <c r="B195" s="955" t="s">
        <v>2397</v>
      </c>
      <c r="C195" s="955" t="s">
        <v>2469</v>
      </c>
      <c r="D195" s="955">
        <v>45709</v>
      </c>
      <c r="E195" s="802">
        <f t="shared" si="68"/>
        <v>45713</v>
      </c>
      <c r="F195" s="802">
        <f t="shared" si="69"/>
        <v>45723</v>
      </c>
      <c r="I195" s="758">
        <f t="shared" si="70"/>
        <v>45708</v>
      </c>
      <c r="J195" s="332">
        <f t="shared" si="71"/>
        <v>8</v>
      </c>
    </row>
    <row r="196" spans="1:18" s="14" customFormat="1" ht="20.100000000000001" hidden="1" customHeight="1" x14ac:dyDescent="0.2">
      <c r="A196" s="806"/>
      <c r="B196" s="955" t="s">
        <v>656</v>
      </c>
      <c r="C196" s="955" t="s">
        <v>2470</v>
      </c>
      <c r="D196" s="955">
        <v>45716</v>
      </c>
      <c r="E196" s="802">
        <v>45352</v>
      </c>
      <c r="F196" s="802">
        <f t="shared" si="69"/>
        <v>45362</v>
      </c>
      <c r="I196" s="758">
        <f t="shared" si="70"/>
        <v>45715</v>
      </c>
      <c r="J196" s="332">
        <f t="shared" si="71"/>
        <v>9</v>
      </c>
    </row>
    <row r="197" spans="1:18" s="14" customFormat="1" ht="20.100000000000001" hidden="1" customHeight="1" x14ac:dyDescent="0.2">
      <c r="A197" s="806"/>
      <c r="B197" s="955" t="s">
        <v>2352</v>
      </c>
      <c r="C197" s="955" t="s">
        <v>2471</v>
      </c>
      <c r="D197" s="955">
        <v>45725</v>
      </c>
      <c r="E197" s="802">
        <f t="shared" ref="E197" si="72">D197+4</f>
        <v>45729</v>
      </c>
      <c r="F197" s="802">
        <f t="shared" ref="F197" si="73">E197+10</f>
        <v>45739</v>
      </c>
      <c r="I197" s="758">
        <f t="shared" si="70"/>
        <v>45722</v>
      </c>
      <c r="J197" s="332">
        <f>WEEKNUM(I197)</f>
        <v>10</v>
      </c>
    </row>
    <row r="198" spans="1:18" s="149" customFormat="1" ht="20.100000000000001" hidden="1" customHeight="1" x14ac:dyDescent="0.2">
      <c r="A198" s="1036"/>
      <c r="B198" s="147" t="s">
        <v>516</v>
      </c>
      <c r="C198" s="750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600"/>
      <c r="Q198" s="146"/>
      <c r="R198" s="146"/>
    </row>
    <row r="199" spans="1:18" s="14" customFormat="1" ht="20.100000000000001" hidden="1" customHeight="1" x14ac:dyDescent="0.2">
      <c r="A199" s="806"/>
      <c r="B199" s="764"/>
      <c r="C199" s="764"/>
      <c r="D199" s="764"/>
      <c r="E199" s="801"/>
      <c r="F199" s="801"/>
      <c r="I199" s="764"/>
      <c r="J199" s="169"/>
    </row>
    <row r="200" spans="1:18" s="14" customFormat="1" ht="20.100000000000001" customHeight="1" x14ac:dyDescent="0.2">
      <c r="A200" s="806"/>
      <c r="B200" s="764"/>
      <c r="C200" s="764"/>
      <c r="D200" s="764"/>
      <c r="E200" s="801"/>
      <c r="F200" s="801"/>
      <c r="I200" s="764"/>
      <c r="J200" s="169"/>
    </row>
    <row r="201" spans="1:18" s="149" customFormat="1" ht="20.100000000000001" customHeight="1" x14ac:dyDescent="0.2">
      <c r="A201" s="1033"/>
      <c r="B201" s="1132" t="s">
        <v>963</v>
      </c>
      <c r="C201" s="1132"/>
      <c r="D201" s="1132"/>
      <c r="E201" s="1132"/>
      <c r="F201" s="1132"/>
      <c r="G201" s="1132"/>
      <c r="H201" s="1035"/>
      <c r="I201" s="1038"/>
      <c r="J201" s="1038"/>
      <c r="K201" s="1038"/>
      <c r="L201" s="1038"/>
      <c r="M201" s="1038"/>
    </row>
    <row r="202" spans="1:18" s="14" customFormat="1" ht="20.100000000000001" customHeight="1" x14ac:dyDescent="0.2">
      <c r="A202" s="806"/>
      <c r="B202" s="764"/>
      <c r="C202" s="764"/>
      <c r="D202" s="764"/>
      <c r="E202" s="801"/>
      <c r="F202" s="801"/>
      <c r="G202" s="801"/>
      <c r="H202" s="801"/>
      <c r="I202" s="801"/>
      <c r="J202" s="193"/>
      <c r="K202" s="764"/>
    </row>
    <row r="203" spans="1:18" s="14" customFormat="1" ht="42" hidden="1" customHeight="1" x14ac:dyDescent="0.2">
      <c r="A203" s="806"/>
      <c r="B203" s="1134" t="s">
        <v>2472</v>
      </c>
      <c r="C203" s="1135"/>
      <c r="D203" s="1136" t="s">
        <v>349</v>
      </c>
      <c r="E203" s="1048" t="s">
        <v>326</v>
      </c>
      <c r="F203" s="941" t="s">
        <v>2452</v>
      </c>
      <c r="G203" s="881"/>
      <c r="H203" s="881"/>
      <c r="I203" s="407"/>
    </row>
    <row r="204" spans="1:18" s="14" customFormat="1" ht="18" hidden="1" customHeight="1" x14ac:dyDescent="0.2">
      <c r="A204" s="806"/>
      <c r="B204" s="944" t="s">
        <v>351</v>
      </c>
      <c r="C204" s="944" t="s">
        <v>352</v>
      </c>
      <c r="D204" s="1137"/>
      <c r="E204" s="949" t="s">
        <v>166</v>
      </c>
      <c r="F204" s="949" t="s">
        <v>212</v>
      </c>
      <c r="I204" s="968" t="s">
        <v>353</v>
      </c>
      <c r="J204" s="985" t="s">
        <v>354</v>
      </c>
    </row>
    <row r="205" spans="1:18" s="14" customFormat="1" ht="24.95" hidden="1" customHeight="1" x14ac:dyDescent="0.2">
      <c r="A205" s="806"/>
      <c r="B205" s="821" t="s">
        <v>2023</v>
      </c>
      <c r="C205" s="802" t="s">
        <v>2473</v>
      </c>
      <c r="D205" s="802">
        <v>44946</v>
      </c>
      <c r="E205" s="802"/>
      <c r="F205" s="802">
        <f t="shared" ref="F205:F227" si="74">D205+1</f>
        <v>44947</v>
      </c>
      <c r="G205" s="758"/>
      <c r="H205" s="758"/>
      <c r="I205" s="862" t="e">
        <f>#REF!+7</f>
        <v>#REF!</v>
      </c>
      <c r="J205" s="1072" t="e">
        <f>#REF!+7</f>
        <v>#REF!</v>
      </c>
    </row>
    <row r="206" spans="1:18" s="14" customFormat="1" ht="24.95" hidden="1" customHeight="1" x14ac:dyDescent="0.2">
      <c r="A206" s="806" t="s">
        <v>2474</v>
      </c>
      <c r="B206" s="821" t="s">
        <v>1416</v>
      </c>
      <c r="C206" s="802" t="s">
        <v>2475</v>
      </c>
      <c r="D206" s="802">
        <v>44952</v>
      </c>
      <c r="E206" s="802"/>
      <c r="F206" s="802">
        <f t="shared" si="74"/>
        <v>44953</v>
      </c>
      <c r="G206" s="758"/>
      <c r="H206" s="758"/>
      <c r="I206" s="862" t="e">
        <f t="shared" ref="I206" si="75">I205+7</f>
        <v>#REF!</v>
      </c>
      <c r="J206" s="1072" t="e">
        <f t="shared" ref="J206:J227" si="76">J205+7</f>
        <v>#REF!</v>
      </c>
    </row>
    <row r="207" spans="1:18" s="693" customFormat="1" ht="24.95" hidden="1" customHeight="1" x14ac:dyDescent="0.2">
      <c r="A207" s="871"/>
      <c r="B207" s="851" t="s">
        <v>1447</v>
      </c>
      <c r="C207" s="852" t="s">
        <v>2476</v>
      </c>
      <c r="D207" s="852">
        <v>44963</v>
      </c>
      <c r="E207" s="852"/>
      <c r="F207" s="852">
        <f t="shared" si="74"/>
        <v>44964</v>
      </c>
      <c r="G207" s="758"/>
      <c r="H207" s="758"/>
      <c r="I207" s="862" t="e">
        <f t="shared" ref="I207:I222" si="77">I206+7</f>
        <v>#REF!</v>
      </c>
      <c r="J207" s="1073" t="e">
        <f t="shared" si="76"/>
        <v>#REF!</v>
      </c>
    </row>
    <row r="208" spans="1:18" s="693" customFormat="1" ht="24.95" hidden="1" customHeight="1" x14ac:dyDescent="0.2">
      <c r="A208" s="871" t="s">
        <v>2477</v>
      </c>
      <c r="B208" s="851" t="s">
        <v>2478</v>
      </c>
      <c r="C208" s="852" t="s">
        <v>2479</v>
      </c>
      <c r="D208" s="852">
        <v>44968</v>
      </c>
      <c r="E208" s="852"/>
      <c r="F208" s="852">
        <f t="shared" si="74"/>
        <v>44969</v>
      </c>
      <c r="G208" s="758"/>
      <c r="H208" s="758"/>
      <c r="I208" s="862" t="e">
        <f t="shared" si="77"/>
        <v>#REF!</v>
      </c>
      <c r="J208" s="1073" t="e">
        <f t="shared" si="76"/>
        <v>#REF!</v>
      </c>
    </row>
    <row r="209" spans="1:10" s="693" customFormat="1" ht="24.95" hidden="1" customHeight="1" x14ac:dyDescent="0.2">
      <c r="A209" s="871"/>
      <c r="B209" s="851" t="s">
        <v>1887</v>
      </c>
      <c r="C209" s="852" t="s">
        <v>2480</v>
      </c>
      <c r="D209" s="852">
        <v>44973</v>
      </c>
      <c r="E209" s="852"/>
      <c r="F209" s="852">
        <f t="shared" si="74"/>
        <v>44974</v>
      </c>
      <c r="G209" s="758"/>
      <c r="H209" s="758"/>
      <c r="I209" s="862" t="e">
        <f t="shared" si="77"/>
        <v>#REF!</v>
      </c>
      <c r="J209" s="1073" t="e">
        <f t="shared" si="76"/>
        <v>#REF!</v>
      </c>
    </row>
    <row r="210" spans="1:10" s="693" customFormat="1" ht="24.95" hidden="1" customHeight="1" x14ac:dyDescent="0.2">
      <c r="A210" s="871" t="s">
        <v>2481</v>
      </c>
      <c r="B210" s="821" t="s">
        <v>2482</v>
      </c>
      <c r="C210" s="852" t="s">
        <v>2483</v>
      </c>
      <c r="D210" s="852">
        <f t="shared" ref="D210:D213" si="78">D209+7</f>
        <v>44980</v>
      </c>
      <c r="E210" s="852"/>
      <c r="F210" s="852">
        <f t="shared" si="74"/>
        <v>44981</v>
      </c>
      <c r="G210" s="758"/>
      <c r="H210" s="758"/>
      <c r="I210" s="862" t="e">
        <f t="shared" si="77"/>
        <v>#REF!</v>
      </c>
      <c r="J210" s="1073" t="e">
        <f t="shared" si="76"/>
        <v>#REF!</v>
      </c>
    </row>
    <row r="211" spans="1:10" s="14" customFormat="1" ht="24.95" hidden="1" customHeight="1" x14ac:dyDescent="0.2">
      <c r="A211" s="806" t="s">
        <v>2484</v>
      </c>
      <c r="B211" s="821" t="s">
        <v>2304</v>
      </c>
      <c r="C211" s="802" t="s">
        <v>2485</v>
      </c>
      <c r="D211" s="802">
        <f t="shared" si="78"/>
        <v>44987</v>
      </c>
      <c r="E211" s="802"/>
      <c r="F211" s="802">
        <f t="shared" si="74"/>
        <v>44988</v>
      </c>
      <c r="G211" s="758"/>
      <c r="H211" s="758"/>
      <c r="I211" s="862" t="e">
        <f t="shared" si="77"/>
        <v>#REF!</v>
      </c>
      <c r="J211" s="1072" t="e">
        <f t="shared" si="76"/>
        <v>#REF!</v>
      </c>
    </row>
    <row r="212" spans="1:10" s="14" customFormat="1" ht="24.95" hidden="1" customHeight="1" x14ac:dyDescent="0.2">
      <c r="A212" s="806" t="s">
        <v>2486</v>
      </c>
      <c r="B212" s="821" t="s">
        <v>1416</v>
      </c>
      <c r="C212" s="802" t="s">
        <v>2487</v>
      </c>
      <c r="D212" s="802">
        <f t="shared" si="78"/>
        <v>44994</v>
      </c>
      <c r="E212" s="802"/>
      <c r="F212" s="802">
        <f t="shared" si="74"/>
        <v>44995</v>
      </c>
      <c r="G212" s="758"/>
      <c r="H212" s="758"/>
      <c r="I212" s="862" t="e">
        <f t="shared" si="77"/>
        <v>#REF!</v>
      </c>
      <c r="J212" s="1072" t="e">
        <f t="shared" si="76"/>
        <v>#REF!</v>
      </c>
    </row>
    <row r="213" spans="1:10" s="14" customFormat="1" ht="20.25" hidden="1" customHeight="1" x14ac:dyDescent="0.2">
      <c r="A213" s="806"/>
      <c r="B213" s="821" t="s">
        <v>2488</v>
      </c>
      <c r="C213" s="802" t="s">
        <v>2489</v>
      </c>
      <c r="D213" s="802">
        <f t="shared" si="78"/>
        <v>45001</v>
      </c>
      <c r="E213" s="802"/>
      <c r="F213" s="802">
        <f t="shared" si="74"/>
        <v>45002</v>
      </c>
      <c r="G213" s="758"/>
      <c r="H213" s="758"/>
      <c r="I213" s="862" t="e">
        <f t="shared" si="77"/>
        <v>#REF!</v>
      </c>
      <c r="J213" s="1072" t="e">
        <f t="shared" si="76"/>
        <v>#REF!</v>
      </c>
    </row>
    <row r="214" spans="1:10" s="14" customFormat="1" ht="23.25" hidden="1" customHeight="1" x14ac:dyDescent="0.2">
      <c r="A214" s="806" t="s">
        <v>2490</v>
      </c>
      <c r="B214" s="821" t="s">
        <v>1887</v>
      </c>
      <c r="C214" s="802" t="s">
        <v>2491</v>
      </c>
      <c r="D214" s="802">
        <v>45008</v>
      </c>
      <c r="E214" s="802"/>
      <c r="F214" s="803">
        <f t="shared" si="74"/>
        <v>45009</v>
      </c>
      <c r="G214" s="758"/>
      <c r="H214" s="758"/>
      <c r="I214" s="862" t="e">
        <f t="shared" si="77"/>
        <v>#REF!</v>
      </c>
      <c r="J214" s="1072" t="e">
        <f t="shared" si="76"/>
        <v>#REF!</v>
      </c>
    </row>
    <row r="215" spans="1:10" s="14" customFormat="1" ht="42.6" hidden="1" customHeight="1" x14ac:dyDescent="0.2">
      <c r="A215" s="806" t="s">
        <v>2492</v>
      </c>
      <c r="B215" s="821" t="s">
        <v>1421</v>
      </c>
      <c r="C215" s="802" t="s">
        <v>2493</v>
      </c>
      <c r="D215" s="802">
        <f t="shared" ref="D215" si="79">D214+7</f>
        <v>45015</v>
      </c>
      <c r="E215" s="802"/>
      <c r="F215" s="802">
        <f t="shared" si="74"/>
        <v>45016</v>
      </c>
      <c r="G215" s="758"/>
      <c r="H215" s="758"/>
      <c r="I215" s="862" t="e">
        <f t="shared" si="77"/>
        <v>#REF!</v>
      </c>
      <c r="J215" s="1072" t="e">
        <f t="shared" si="76"/>
        <v>#REF!</v>
      </c>
    </row>
    <row r="216" spans="1:10" s="14" customFormat="1" ht="27" hidden="1" customHeight="1" x14ac:dyDescent="0.2">
      <c r="A216" s="806"/>
      <c r="B216" s="821" t="s">
        <v>2482</v>
      </c>
      <c r="C216" s="802" t="s">
        <v>2494</v>
      </c>
      <c r="D216" s="802">
        <v>45027</v>
      </c>
      <c r="E216" s="802"/>
      <c r="F216" s="802">
        <f t="shared" si="74"/>
        <v>45028</v>
      </c>
      <c r="G216" s="758"/>
      <c r="H216" s="758"/>
      <c r="I216" s="862" t="e">
        <f t="shared" si="77"/>
        <v>#REF!</v>
      </c>
      <c r="J216" s="1072" t="e">
        <f t="shared" si="76"/>
        <v>#REF!</v>
      </c>
    </row>
    <row r="217" spans="1:10" s="14" customFormat="1" ht="27" hidden="1" customHeight="1" x14ac:dyDescent="0.2">
      <c r="A217" s="806"/>
      <c r="B217" s="821" t="s">
        <v>1566</v>
      </c>
      <c r="C217" s="802" t="s">
        <v>2495</v>
      </c>
      <c r="D217" s="802">
        <v>45034</v>
      </c>
      <c r="E217" s="802"/>
      <c r="F217" s="802">
        <f t="shared" si="74"/>
        <v>45035</v>
      </c>
      <c r="G217" s="758"/>
      <c r="H217" s="758"/>
      <c r="I217" s="862" t="e">
        <f t="shared" si="77"/>
        <v>#REF!</v>
      </c>
      <c r="J217" s="1072" t="e">
        <f t="shared" si="76"/>
        <v>#REF!</v>
      </c>
    </row>
    <row r="218" spans="1:10" s="14" customFormat="1" ht="27" hidden="1" customHeight="1" x14ac:dyDescent="0.2">
      <c r="A218" s="806"/>
      <c r="B218" s="821" t="s">
        <v>1416</v>
      </c>
      <c r="C218" s="802" t="s">
        <v>2496</v>
      </c>
      <c r="D218" s="802">
        <v>45039</v>
      </c>
      <c r="E218" s="802"/>
      <c r="F218" s="802">
        <f t="shared" si="74"/>
        <v>45040</v>
      </c>
      <c r="G218" s="758"/>
      <c r="H218" s="758"/>
      <c r="I218" s="862" t="e">
        <f t="shared" si="77"/>
        <v>#REF!</v>
      </c>
      <c r="J218" s="1072" t="e">
        <f t="shared" si="76"/>
        <v>#REF!</v>
      </c>
    </row>
    <row r="219" spans="1:10" s="14" customFormat="1" ht="27" hidden="1" customHeight="1" x14ac:dyDescent="0.2">
      <c r="A219" s="806" t="s">
        <v>2497</v>
      </c>
      <c r="B219" s="830" t="s">
        <v>654</v>
      </c>
      <c r="C219" s="802" t="s">
        <v>2498</v>
      </c>
      <c r="D219" s="802">
        <v>45043</v>
      </c>
      <c r="E219" s="802"/>
      <c r="F219" s="802">
        <f t="shared" si="74"/>
        <v>45044</v>
      </c>
      <c r="G219" s="758"/>
      <c r="H219" s="758"/>
      <c r="I219" s="862" t="e">
        <f t="shared" si="77"/>
        <v>#REF!</v>
      </c>
      <c r="J219" s="1072" t="e">
        <f t="shared" si="76"/>
        <v>#REF!</v>
      </c>
    </row>
    <row r="220" spans="1:10" s="14" customFormat="1" ht="27" hidden="1" customHeight="1" x14ac:dyDescent="0.2">
      <c r="A220" s="806" t="s">
        <v>2499</v>
      </c>
      <c r="B220" s="821" t="s">
        <v>1887</v>
      </c>
      <c r="C220" s="802" t="s">
        <v>2500</v>
      </c>
      <c r="D220" s="802">
        <v>45059</v>
      </c>
      <c r="E220" s="802"/>
      <c r="F220" s="802">
        <f t="shared" si="74"/>
        <v>45060</v>
      </c>
      <c r="G220" s="758"/>
      <c r="H220" s="758"/>
      <c r="I220" s="862" t="e">
        <f t="shared" si="77"/>
        <v>#REF!</v>
      </c>
      <c r="J220" s="1072" t="e">
        <f t="shared" si="76"/>
        <v>#REF!</v>
      </c>
    </row>
    <row r="221" spans="1:10" s="14" customFormat="1" ht="27" hidden="1" customHeight="1" x14ac:dyDescent="0.2">
      <c r="A221" s="806" t="s">
        <v>2492</v>
      </c>
      <c r="B221" s="821" t="s">
        <v>1421</v>
      </c>
      <c r="C221" s="802" t="s">
        <v>2501</v>
      </c>
      <c r="D221" s="802">
        <v>45065</v>
      </c>
      <c r="E221" s="802"/>
      <c r="F221" s="802">
        <f t="shared" si="74"/>
        <v>45066</v>
      </c>
      <c r="G221" s="758"/>
      <c r="H221" s="758"/>
      <c r="I221" s="862" t="e">
        <f t="shared" si="77"/>
        <v>#REF!</v>
      </c>
      <c r="J221" s="1072" t="e">
        <f t="shared" si="76"/>
        <v>#REF!</v>
      </c>
    </row>
    <row r="222" spans="1:10" s="14" customFormat="1" ht="27" hidden="1" customHeight="1" x14ac:dyDescent="0.2">
      <c r="A222" s="806"/>
      <c r="B222" s="821" t="s">
        <v>2482</v>
      </c>
      <c r="C222" s="802" t="s">
        <v>2502</v>
      </c>
      <c r="D222" s="802">
        <v>45066</v>
      </c>
      <c r="E222" s="802"/>
      <c r="F222" s="802">
        <f t="shared" si="74"/>
        <v>45067</v>
      </c>
      <c r="G222" s="758"/>
      <c r="H222" s="758"/>
      <c r="I222" s="862" t="e">
        <f t="shared" si="77"/>
        <v>#REF!</v>
      </c>
      <c r="J222" s="1072" t="e">
        <f t="shared" si="76"/>
        <v>#REF!</v>
      </c>
    </row>
    <row r="223" spans="1:10" s="14" customFormat="1" ht="27" hidden="1" customHeight="1" x14ac:dyDescent="0.2">
      <c r="A223" s="806"/>
      <c r="B223" s="821" t="s">
        <v>1566</v>
      </c>
      <c r="C223" s="802" t="s">
        <v>2503</v>
      </c>
      <c r="D223" s="802">
        <v>45075</v>
      </c>
      <c r="E223" s="802"/>
      <c r="F223" s="802">
        <f t="shared" si="74"/>
        <v>45076</v>
      </c>
      <c r="I223" s="862" t="e">
        <f t="shared" ref="I223:I238" si="80">I222+7</f>
        <v>#REF!</v>
      </c>
      <c r="J223" s="1072" t="e">
        <f t="shared" si="76"/>
        <v>#REF!</v>
      </c>
    </row>
    <row r="224" spans="1:10" s="14" customFormat="1" ht="27" hidden="1" customHeight="1" x14ac:dyDescent="0.2">
      <c r="A224" s="806"/>
      <c r="B224" s="821" t="s">
        <v>1416</v>
      </c>
      <c r="C224" s="802" t="s">
        <v>2504</v>
      </c>
      <c r="D224" s="802">
        <v>45081</v>
      </c>
      <c r="E224" s="802"/>
      <c r="F224" s="802">
        <f t="shared" si="74"/>
        <v>45082</v>
      </c>
      <c r="I224" s="862" t="e">
        <f t="shared" si="80"/>
        <v>#REF!</v>
      </c>
      <c r="J224" s="1072" t="e">
        <f t="shared" si="76"/>
        <v>#REF!</v>
      </c>
    </row>
    <row r="225" spans="1:10" s="14" customFormat="1" ht="27" hidden="1" customHeight="1" x14ac:dyDescent="0.2">
      <c r="A225" s="806" t="s">
        <v>2505</v>
      </c>
      <c r="B225" s="821" t="s">
        <v>661</v>
      </c>
      <c r="C225" s="802" t="s">
        <v>2506</v>
      </c>
      <c r="D225" s="802">
        <v>45089</v>
      </c>
      <c r="E225" s="802"/>
      <c r="F225" s="802">
        <f t="shared" si="74"/>
        <v>45090</v>
      </c>
      <c r="I225" s="862" t="e">
        <f t="shared" si="80"/>
        <v>#REF!</v>
      </c>
      <c r="J225" s="1072" t="e">
        <f t="shared" si="76"/>
        <v>#REF!</v>
      </c>
    </row>
    <row r="226" spans="1:10" s="14" customFormat="1" ht="27" hidden="1" customHeight="1" x14ac:dyDescent="0.2">
      <c r="A226" s="806"/>
      <c r="B226" s="821" t="s">
        <v>1887</v>
      </c>
      <c r="C226" s="802" t="s">
        <v>2507</v>
      </c>
      <c r="D226" s="802">
        <v>45097</v>
      </c>
      <c r="E226" s="802"/>
      <c r="F226" s="802">
        <f t="shared" si="74"/>
        <v>45098</v>
      </c>
      <c r="I226" s="862" t="e">
        <f t="shared" si="80"/>
        <v>#REF!</v>
      </c>
      <c r="J226" s="1072" t="e">
        <f t="shared" si="76"/>
        <v>#REF!</v>
      </c>
    </row>
    <row r="227" spans="1:10" s="14" customFormat="1" ht="27" hidden="1" customHeight="1" x14ac:dyDescent="0.2">
      <c r="A227" s="806"/>
      <c r="B227" s="821" t="s">
        <v>1421</v>
      </c>
      <c r="C227" s="802" t="s">
        <v>2508</v>
      </c>
      <c r="D227" s="803">
        <f t="shared" ref="D227" si="81">D226+7</f>
        <v>45104</v>
      </c>
      <c r="E227" s="803"/>
      <c r="F227" s="803">
        <f t="shared" si="74"/>
        <v>45105</v>
      </c>
      <c r="I227" s="862" t="e">
        <f t="shared" si="80"/>
        <v>#REF!</v>
      </c>
      <c r="J227" s="1072" t="e">
        <f t="shared" si="76"/>
        <v>#REF!</v>
      </c>
    </row>
    <row r="228" spans="1:10" s="14" customFormat="1" ht="19.5" hidden="1" customHeight="1" x14ac:dyDescent="0.2">
      <c r="A228" s="806"/>
      <c r="B228" s="850"/>
      <c r="C228" s="801"/>
      <c r="D228" s="801"/>
      <c r="E228" s="801"/>
      <c r="F228" s="801"/>
      <c r="I228" s="862" t="e">
        <f t="shared" si="80"/>
        <v>#REF!</v>
      </c>
      <c r="J228" s="1072"/>
    </row>
    <row r="229" spans="1:10" s="14" customFormat="1" ht="27" hidden="1" customHeight="1" x14ac:dyDescent="0.2">
      <c r="A229" s="806" t="s">
        <v>2509</v>
      </c>
      <c r="B229" s="821" t="s">
        <v>2510</v>
      </c>
      <c r="C229" s="618" t="s">
        <v>2511</v>
      </c>
      <c r="D229" s="802">
        <v>45191</v>
      </c>
      <c r="E229" s="802"/>
      <c r="F229" s="802">
        <f t="shared" ref="F229:F255" si="82">D229+2</f>
        <v>45193</v>
      </c>
      <c r="I229" s="862" t="e">
        <f>#REF!+7</f>
        <v>#REF!</v>
      </c>
      <c r="J229" s="1072"/>
    </row>
    <row r="230" spans="1:10" s="14" customFormat="1" ht="27" hidden="1" customHeight="1" x14ac:dyDescent="0.2">
      <c r="A230" s="806" t="s">
        <v>2512</v>
      </c>
      <c r="B230" s="821" t="s">
        <v>1651</v>
      </c>
      <c r="C230" s="618" t="s">
        <v>2513</v>
      </c>
      <c r="D230" s="802">
        <f t="shared" ref="D230:D247" si="83">D229+7</f>
        <v>45198</v>
      </c>
      <c r="E230" s="802"/>
      <c r="F230" s="802">
        <f t="shared" si="82"/>
        <v>45200</v>
      </c>
      <c r="I230" s="862" t="e">
        <f t="shared" si="80"/>
        <v>#REF!</v>
      </c>
      <c r="J230" s="1072"/>
    </row>
    <row r="231" spans="1:10" s="14" customFormat="1" ht="27" hidden="1" customHeight="1" x14ac:dyDescent="0.2">
      <c r="A231" s="806" t="s">
        <v>2514</v>
      </c>
      <c r="B231" s="821" t="s">
        <v>1421</v>
      </c>
      <c r="C231" s="618" t="s">
        <v>2515</v>
      </c>
      <c r="D231" s="802">
        <f t="shared" si="83"/>
        <v>45205</v>
      </c>
      <c r="E231" s="802"/>
      <c r="F231" s="802">
        <f t="shared" si="82"/>
        <v>45207</v>
      </c>
      <c r="I231" s="862" t="e">
        <f t="shared" si="80"/>
        <v>#REF!</v>
      </c>
      <c r="J231" s="1072"/>
    </row>
    <row r="232" spans="1:10" s="14" customFormat="1" ht="27" hidden="1" customHeight="1" x14ac:dyDescent="0.2">
      <c r="A232" s="806" t="s">
        <v>2499</v>
      </c>
      <c r="B232" s="807" t="s">
        <v>2304</v>
      </c>
      <c r="C232" s="618" t="s">
        <v>2516</v>
      </c>
      <c r="D232" s="802">
        <v>45213</v>
      </c>
      <c r="E232" s="802"/>
      <c r="F232" s="802">
        <f t="shared" si="82"/>
        <v>45215</v>
      </c>
      <c r="I232" s="862" t="e">
        <f t="shared" si="80"/>
        <v>#REF!</v>
      </c>
      <c r="J232" s="1072"/>
    </row>
    <row r="233" spans="1:10" s="14" customFormat="1" ht="27" hidden="1" customHeight="1" x14ac:dyDescent="0.2">
      <c r="A233" s="806" t="s">
        <v>2517</v>
      </c>
      <c r="B233" s="807" t="s">
        <v>2518</v>
      </c>
      <c r="C233" s="618" t="s">
        <v>2519</v>
      </c>
      <c r="D233" s="802">
        <v>45219</v>
      </c>
      <c r="E233" s="802"/>
      <c r="F233" s="802">
        <f t="shared" si="82"/>
        <v>45221</v>
      </c>
      <c r="I233" s="862" t="e">
        <f t="shared" si="80"/>
        <v>#REF!</v>
      </c>
      <c r="J233" s="1072"/>
    </row>
    <row r="234" spans="1:10" s="14" customFormat="1" ht="27" hidden="1" customHeight="1" x14ac:dyDescent="0.2">
      <c r="A234" s="806"/>
      <c r="B234" s="821" t="s">
        <v>2510</v>
      </c>
      <c r="C234" s="618" t="s">
        <v>2520</v>
      </c>
      <c r="D234" s="802">
        <f t="shared" si="83"/>
        <v>45226</v>
      </c>
      <c r="E234" s="802"/>
      <c r="F234" s="802">
        <f t="shared" si="82"/>
        <v>45228</v>
      </c>
      <c r="I234" s="862" t="e">
        <f t="shared" si="80"/>
        <v>#REF!</v>
      </c>
      <c r="J234" s="1072"/>
    </row>
    <row r="235" spans="1:10" s="14" customFormat="1" ht="27" hidden="1" customHeight="1" x14ac:dyDescent="0.2">
      <c r="A235" s="806"/>
      <c r="B235" s="807" t="s">
        <v>1651</v>
      </c>
      <c r="C235" s="618" t="s">
        <v>2521</v>
      </c>
      <c r="D235" s="802">
        <f>D234+7</f>
        <v>45233</v>
      </c>
      <c r="E235" s="802"/>
      <c r="F235" s="802">
        <f t="shared" si="82"/>
        <v>45235</v>
      </c>
      <c r="I235" s="862" t="e">
        <f>I234+7</f>
        <v>#REF!</v>
      </c>
      <c r="J235" s="1072"/>
    </row>
    <row r="236" spans="1:10" s="14" customFormat="1" ht="27" hidden="1" customHeight="1" x14ac:dyDescent="0.2">
      <c r="A236" s="806" t="s">
        <v>2459</v>
      </c>
      <c r="B236" s="821" t="s">
        <v>1674</v>
      </c>
      <c r="C236" s="618" t="s">
        <v>2522</v>
      </c>
      <c r="D236" s="802">
        <f t="shared" si="83"/>
        <v>45240</v>
      </c>
      <c r="E236" s="802"/>
      <c r="F236" s="802">
        <f t="shared" si="82"/>
        <v>45242</v>
      </c>
      <c r="I236" s="862" t="e">
        <f t="shared" si="80"/>
        <v>#REF!</v>
      </c>
      <c r="J236" s="1072"/>
    </row>
    <row r="237" spans="1:10" s="14" customFormat="1" ht="27" hidden="1" customHeight="1" x14ac:dyDescent="0.2">
      <c r="A237" s="806" t="s">
        <v>2523</v>
      </c>
      <c r="B237" s="807" t="s">
        <v>1421</v>
      </c>
      <c r="C237" s="618" t="s">
        <v>2524</v>
      </c>
      <c r="D237" s="802">
        <f t="shared" si="83"/>
        <v>45247</v>
      </c>
      <c r="E237" s="802"/>
      <c r="F237" s="802">
        <f t="shared" si="82"/>
        <v>45249</v>
      </c>
      <c r="G237" s="802"/>
      <c r="H237" s="802"/>
      <c r="I237" s="862" t="e">
        <f t="shared" si="80"/>
        <v>#REF!</v>
      </c>
      <c r="J237" s="1072"/>
    </row>
    <row r="238" spans="1:10" s="14" customFormat="1" ht="27" hidden="1" customHeight="1" x14ac:dyDescent="0.2">
      <c r="A238" s="806" t="s">
        <v>2525</v>
      </c>
      <c r="B238" s="807" t="s">
        <v>2518</v>
      </c>
      <c r="C238" s="618" t="s">
        <v>2526</v>
      </c>
      <c r="D238" s="802">
        <f t="shared" si="83"/>
        <v>45254</v>
      </c>
      <c r="E238" s="802"/>
      <c r="F238" s="802">
        <f t="shared" si="82"/>
        <v>45256</v>
      </c>
      <c r="G238" s="802"/>
      <c r="H238" s="802"/>
      <c r="I238" s="862" t="e">
        <f t="shared" si="80"/>
        <v>#REF!</v>
      </c>
      <c r="J238" s="1072"/>
    </row>
    <row r="239" spans="1:10" s="14" customFormat="1" ht="27" hidden="1" customHeight="1" x14ac:dyDescent="0.2">
      <c r="A239" s="806"/>
      <c r="B239" s="821" t="s">
        <v>2510</v>
      </c>
      <c r="C239" s="618" t="s">
        <v>2527</v>
      </c>
      <c r="D239" s="802">
        <f t="shared" si="83"/>
        <v>45261</v>
      </c>
      <c r="E239" s="802"/>
      <c r="F239" s="802">
        <f t="shared" si="82"/>
        <v>45263</v>
      </c>
      <c r="G239" s="802"/>
      <c r="H239" s="802"/>
      <c r="I239" s="862" t="e">
        <f t="shared" ref="I239:I247" si="84">I238+7</f>
        <v>#REF!</v>
      </c>
      <c r="J239" s="1072"/>
    </row>
    <row r="240" spans="1:10" s="14" customFormat="1" ht="27" hidden="1" customHeight="1" x14ac:dyDescent="0.2">
      <c r="A240" s="806" t="s">
        <v>2514</v>
      </c>
      <c r="B240" s="807" t="s">
        <v>2304</v>
      </c>
      <c r="C240" s="618" t="s">
        <v>2528</v>
      </c>
      <c r="D240" s="802">
        <v>45271</v>
      </c>
      <c r="E240" s="802"/>
      <c r="F240" s="802">
        <f t="shared" si="82"/>
        <v>45273</v>
      </c>
      <c r="G240" s="802"/>
      <c r="H240" s="802"/>
      <c r="I240" s="862" t="e">
        <f t="shared" si="84"/>
        <v>#REF!</v>
      </c>
      <c r="J240" s="1072"/>
    </row>
    <row r="241" spans="1:10" s="14" customFormat="1" ht="27" hidden="1" customHeight="1" x14ac:dyDescent="0.2">
      <c r="A241" s="806"/>
      <c r="B241" s="807" t="s">
        <v>1674</v>
      </c>
      <c r="C241" s="618" t="s">
        <v>2529</v>
      </c>
      <c r="D241" s="802">
        <v>45276</v>
      </c>
      <c r="E241" s="802"/>
      <c r="F241" s="802">
        <f t="shared" si="82"/>
        <v>45278</v>
      </c>
      <c r="G241" s="802"/>
      <c r="H241" s="802"/>
      <c r="I241" s="862" t="e">
        <f t="shared" si="84"/>
        <v>#REF!</v>
      </c>
      <c r="J241" s="1072"/>
    </row>
    <row r="242" spans="1:10" s="14" customFormat="1" ht="27" hidden="1" customHeight="1" x14ac:dyDescent="0.2">
      <c r="A242" s="806" t="s">
        <v>2499</v>
      </c>
      <c r="B242" s="807" t="s">
        <v>1651</v>
      </c>
      <c r="C242" s="618" t="s">
        <v>2530</v>
      </c>
      <c r="D242" s="802">
        <v>45284</v>
      </c>
      <c r="E242" s="802"/>
      <c r="F242" s="802">
        <f t="shared" si="82"/>
        <v>45286</v>
      </c>
      <c r="G242" s="802"/>
      <c r="H242" s="802"/>
      <c r="I242" s="862" t="e">
        <f t="shared" si="84"/>
        <v>#REF!</v>
      </c>
      <c r="J242" s="1072"/>
    </row>
    <row r="243" spans="1:10" s="14" customFormat="1" ht="27" hidden="1" customHeight="1" x14ac:dyDescent="0.2">
      <c r="A243" s="806" t="s">
        <v>2531</v>
      </c>
      <c r="B243" s="807" t="s">
        <v>1421</v>
      </c>
      <c r="C243" s="618" t="s">
        <v>2532</v>
      </c>
      <c r="D243" s="802">
        <v>45289</v>
      </c>
      <c r="E243" s="802"/>
      <c r="F243" s="802">
        <f t="shared" si="82"/>
        <v>45291</v>
      </c>
      <c r="G243" s="802"/>
      <c r="H243" s="802"/>
      <c r="I243" s="862" t="e">
        <f t="shared" si="84"/>
        <v>#REF!</v>
      </c>
      <c r="J243" s="1072"/>
    </row>
    <row r="244" spans="1:10" s="14" customFormat="1" ht="27" hidden="1" customHeight="1" x14ac:dyDescent="0.2">
      <c r="A244" s="806" t="s">
        <v>2454</v>
      </c>
      <c r="B244" s="846" t="s">
        <v>1891</v>
      </c>
      <c r="C244" s="618" t="s">
        <v>2533</v>
      </c>
      <c r="D244" s="802">
        <v>44933</v>
      </c>
      <c r="E244" s="802"/>
      <c r="F244" s="802">
        <f t="shared" si="82"/>
        <v>44935</v>
      </c>
      <c r="G244" s="802"/>
      <c r="H244" s="802"/>
      <c r="I244" s="862" t="e">
        <f t="shared" si="84"/>
        <v>#REF!</v>
      </c>
      <c r="J244" s="1072"/>
    </row>
    <row r="245" spans="1:10" s="14" customFormat="1" ht="27" hidden="1" customHeight="1" x14ac:dyDescent="0.2">
      <c r="A245" s="806"/>
      <c r="B245" s="821" t="s">
        <v>2304</v>
      </c>
      <c r="C245" s="618" t="s">
        <v>2534</v>
      </c>
      <c r="D245" s="802">
        <v>44938</v>
      </c>
      <c r="E245" s="802"/>
      <c r="F245" s="802">
        <f t="shared" si="82"/>
        <v>44940</v>
      </c>
      <c r="G245" s="802"/>
      <c r="H245" s="802"/>
      <c r="I245" s="862" t="e">
        <f t="shared" si="84"/>
        <v>#REF!</v>
      </c>
      <c r="J245" s="1072"/>
    </row>
    <row r="246" spans="1:10" s="14" customFormat="1" ht="27" hidden="1" customHeight="1" x14ac:dyDescent="0.2">
      <c r="A246" s="806"/>
      <c r="B246" s="821" t="s">
        <v>1674</v>
      </c>
      <c r="C246" s="618" t="s">
        <v>2535</v>
      </c>
      <c r="D246" s="802">
        <f>D245+7</f>
        <v>44945</v>
      </c>
      <c r="E246" s="802"/>
      <c r="F246" s="802">
        <f t="shared" si="82"/>
        <v>44947</v>
      </c>
      <c r="G246" s="802"/>
      <c r="H246" s="802"/>
      <c r="I246" s="862" t="e">
        <f t="shared" si="84"/>
        <v>#REF!</v>
      </c>
      <c r="J246" s="1072"/>
    </row>
    <row r="247" spans="1:10" s="14" customFormat="1" ht="27" hidden="1" customHeight="1" x14ac:dyDescent="0.2">
      <c r="A247" s="806"/>
      <c r="B247" s="807" t="s">
        <v>1651</v>
      </c>
      <c r="C247" s="618" t="s">
        <v>2536</v>
      </c>
      <c r="D247" s="802">
        <f t="shared" si="83"/>
        <v>44952</v>
      </c>
      <c r="E247" s="802"/>
      <c r="F247" s="802">
        <f t="shared" si="82"/>
        <v>44954</v>
      </c>
      <c r="G247" s="802"/>
      <c r="H247" s="802"/>
      <c r="I247" s="862" t="e">
        <f t="shared" si="84"/>
        <v>#REF!</v>
      </c>
      <c r="J247" s="1072"/>
    </row>
    <row r="248" spans="1:10" s="14" customFormat="1" ht="27" hidden="1" customHeight="1" x14ac:dyDescent="0.2">
      <c r="A248" s="806"/>
      <c r="B248" s="821" t="s">
        <v>1421</v>
      </c>
      <c r="C248" s="618" t="s">
        <v>2537</v>
      </c>
      <c r="D248" s="802">
        <v>45329</v>
      </c>
      <c r="E248" s="802"/>
      <c r="F248" s="802">
        <f t="shared" si="82"/>
        <v>45331</v>
      </c>
      <c r="G248" s="802"/>
      <c r="H248" s="802"/>
      <c r="I248" s="862">
        <v>45325</v>
      </c>
      <c r="J248" s="1072"/>
    </row>
    <row r="249" spans="1:10" s="14" customFormat="1" ht="27" hidden="1" customHeight="1" x14ac:dyDescent="0.2">
      <c r="A249" s="806"/>
      <c r="B249" s="821" t="s">
        <v>1891</v>
      </c>
      <c r="C249" s="618" t="s">
        <v>2538</v>
      </c>
      <c r="D249" s="802">
        <v>45336</v>
      </c>
      <c r="E249" s="802"/>
      <c r="F249" s="802">
        <f t="shared" si="82"/>
        <v>45338</v>
      </c>
      <c r="G249" s="802"/>
      <c r="H249" s="802"/>
      <c r="I249" s="862">
        <v>45332</v>
      </c>
      <c r="J249" s="1072"/>
    </row>
    <row r="250" spans="1:10" s="14" customFormat="1" ht="27" hidden="1" customHeight="1" x14ac:dyDescent="0.2">
      <c r="A250" s="806"/>
      <c r="B250" s="821" t="s">
        <v>2304</v>
      </c>
      <c r="C250" s="618" t="s">
        <v>2539</v>
      </c>
      <c r="D250" s="802">
        <v>45342</v>
      </c>
      <c r="E250" s="802"/>
      <c r="F250" s="802">
        <f t="shared" si="82"/>
        <v>45344</v>
      </c>
      <c r="G250" s="802"/>
      <c r="H250" s="802"/>
      <c r="I250" s="862">
        <v>45339</v>
      </c>
      <c r="J250" s="1072"/>
    </row>
    <row r="251" spans="1:10" s="14" customFormat="1" ht="27" hidden="1" customHeight="1" x14ac:dyDescent="0.2">
      <c r="A251" s="806"/>
      <c r="B251" s="821" t="s">
        <v>1674</v>
      </c>
      <c r="C251" s="618" t="s">
        <v>2540</v>
      </c>
      <c r="D251" s="802">
        <v>45348</v>
      </c>
      <c r="E251" s="802"/>
      <c r="F251" s="802">
        <f t="shared" si="82"/>
        <v>45350</v>
      </c>
      <c r="G251" s="802"/>
      <c r="H251" s="802"/>
      <c r="I251" s="862">
        <v>45346</v>
      </c>
      <c r="J251" s="1072"/>
    </row>
    <row r="252" spans="1:10" s="14" customFormat="1" ht="27" hidden="1" customHeight="1" x14ac:dyDescent="0.2">
      <c r="A252" s="806"/>
      <c r="B252" s="807" t="s">
        <v>1651</v>
      </c>
      <c r="C252" s="618" t="s">
        <v>2541</v>
      </c>
      <c r="D252" s="802">
        <v>45359</v>
      </c>
      <c r="E252" s="802"/>
      <c r="F252" s="802">
        <f t="shared" si="82"/>
        <v>45361</v>
      </c>
      <c r="G252" s="802"/>
      <c r="H252" s="802"/>
      <c r="I252" s="862">
        <v>45353</v>
      </c>
      <c r="J252" s="1072"/>
    </row>
    <row r="253" spans="1:10" s="14" customFormat="1" ht="27" hidden="1" customHeight="1" x14ac:dyDescent="0.2">
      <c r="A253" s="806" t="s">
        <v>2459</v>
      </c>
      <c r="B253" s="821" t="s">
        <v>1826</v>
      </c>
      <c r="C253" s="618" t="s">
        <v>2542</v>
      </c>
      <c r="D253" s="802">
        <v>45359</v>
      </c>
      <c r="E253" s="802"/>
      <c r="F253" s="802">
        <f t="shared" si="82"/>
        <v>45361</v>
      </c>
      <c r="G253" s="802"/>
      <c r="H253" s="802"/>
      <c r="I253" s="862">
        <f>I252+7</f>
        <v>45360</v>
      </c>
      <c r="J253" s="1072"/>
    </row>
    <row r="254" spans="1:10" s="14" customFormat="1" ht="27" hidden="1" customHeight="1" x14ac:dyDescent="0.2">
      <c r="A254" s="806"/>
      <c r="B254" s="821" t="s">
        <v>1891</v>
      </c>
      <c r="C254" s="618" t="s">
        <v>2543</v>
      </c>
      <c r="D254" s="802">
        <v>45370</v>
      </c>
      <c r="E254" s="802"/>
      <c r="F254" s="802">
        <f t="shared" si="82"/>
        <v>45372</v>
      </c>
      <c r="G254" s="802"/>
      <c r="H254" s="802"/>
      <c r="I254" s="862">
        <f t="shared" ref="I254:I276" si="85">I253+7</f>
        <v>45367</v>
      </c>
      <c r="J254" s="1072"/>
    </row>
    <row r="255" spans="1:10" s="14" customFormat="1" ht="27" hidden="1" customHeight="1" x14ac:dyDescent="0.2">
      <c r="A255" s="806"/>
      <c r="B255" s="904" t="s">
        <v>2304</v>
      </c>
      <c r="C255" s="903" t="s">
        <v>2544</v>
      </c>
      <c r="D255" s="802">
        <v>45378</v>
      </c>
      <c r="E255" s="802"/>
      <c r="F255" s="802">
        <f t="shared" si="82"/>
        <v>45380</v>
      </c>
      <c r="G255" s="802"/>
      <c r="H255" s="802"/>
      <c r="I255" s="862">
        <f t="shared" si="85"/>
        <v>45374</v>
      </c>
      <c r="J255" s="1072"/>
    </row>
    <row r="256" spans="1:10" s="14" customFormat="1" ht="27" hidden="1" customHeight="1" x14ac:dyDescent="0.2">
      <c r="A256" s="806"/>
      <c r="B256" s="962" t="s">
        <v>1674</v>
      </c>
      <c r="C256" s="955" t="s">
        <v>2300</v>
      </c>
      <c r="D256" s="953">
        <v>45389</v>
      </c>
      <c r="E256" s="953"/>
      <c r="F256" s="880" t="s">
        <v>385</v>
      </c>
      <c r="G256" s="880"/>
      <c r="H256" s="880"/>
      <c r="I256" s="758">
        <f t="shared" si="85"/>
        <v>45381</v>
      </c>
      <c r="J256" s="1072"/>
    </row>
    <row r="257" spans="1:10" s="14" customFormat="1" ht="27" hidden="1" customHeight="1" x14ac:dyDescent="0.2">
      <c r="A257" s="842" t="s">
        <v>1651</v>
      </c>
      <c r="B257" s="918" t="s">
        <v>409</v>
      </c>
      <c r="C257" s="939" t="s">
        <v>2301</v>
      </c>
      <c r="D257" s="853">
        <v>45394</v>
      </c>
      <c r="E257" s="853"/>
      <c r="F257" s="853">
        <f>D257+2</f>
        <v>45396</v>
      </c>
      <c r="G257" s="853"/>
      <c r="H257" s="853"/>
      <c r="I257" s="758">
        <f t="shared" si="85"/>
        <v>45388</v>
      </c>
      <c r="J257" s="1072"/>
    </row>
    <row r="258" spans="1:10" s="14" customFormat="1" ht="27" hidden="1" customHeight="1" x14ac:dyDescent="0.2">
      <c r="A258" s="842" t="s">
        <v>1826</v>
      </c>
      <c r="B258" s="962" t="s">
        <v>1651</v>
      </c>
      <c r="C258" s="955" t="s">
        <v>2302</v>
      </c>
      <c r="D258" s="953">
        <v>45400</v>
      </c>
      <c r="E258" s="953"/>
      <c r="F258" s="802">
        <f>D258+2</f>
        <v>45402</v>
      </c>
      <c r="G258" s="802"/>
      <c r="H258" s="802"/>
      <c r="I258" s="758">
        <f t="shared" si="85"/>
        <v>45395</v>
      </c>
      <c r="J258" s="1072"/>
    </row>
    <row r="259" spans="1:10" s="14" customFormat="1" ht="27" hidden="1" customHeight="1" x14ac:dyDescent="0.2">
      <c r="A259" s="874" t="s">
        <v>1891</v>
      </c>
      <c r="B259" s="962" t="s">
        <v>1826</v>
      </c>
      <c r="C259" s="955" t="s">
        <v>2303</v>
      </c>
      <c r="D259" s="953">
        <v>45405</v>
      </c>
      <c r="E259" s="953"/>
      <c r="F259" s="802">
        <f>D259+2</f>
        <v>45407</v>
      </c>
      <c r="G259" s="802"/>
      <c r="H259" s="802"/>
      <c r="I259" s="758">
        <f t="shared" si="85"/>
        <v>45402</v>
      </c>
      <c r="J259" s="1072"/>
    </row>
    <row r="260" spans="1:10" s="14" customFormat="1" ht="27" hidden="1" customHeight="1" x14ac:dyDescent="0.2">
      <c r="A260" s="874" t="s">
        <v>2304</v>
      </c>
      <c r="B260" s="962" t="s">
        <v>1891</v>
      </c>
      <c r="C260" s="955" t="s">
        <v>2305</v>
      </c>
      <c r="D260" s="953">
        <v>45413</v>
      </c>
      <c r="E260" s="953"/>
      <c r="F260" s="802">
        <f>D260+2</f>
        <v>45415</v>
      </c>
      <c r="G260" s="802"/>
      <c r="H260" s="802"/>
      <c r="I260" s="758">
        <f t="shared" si="85"/>
        <v>45409</v>
      </c>
      <c r="J260" s="1072"/>
    </row>
    <row r="261" spans="1:10" s="14" customFormat="1" ht="20.100000000000001" hidden="1" customHeight="1" x14ac:dyDescent="0.2">
      <c r="A261" s="874" t="s">
        <v>1674</v>
      </c>
      <c r="B261" s="962" t="s">
        <v>2304</v>
      </c>
      <c r="C261" s="955" t="s">
        <v>2306</v>
      </c>
      <c r="D261" s="953">
        <v>45421</v>
      </c>
      <c r="E261" s="953"/>
      <c r="F261" s="802">
        <f>D261+2</f>
        <v>45423</v>
      </c>
      <c r="G261" s="802"/>
      <c r="H261" s="802"/>
      <c r="I261" s="758">
        <f t="shared" si="85"/>
        <v>45416</v>
      </c>
      <c r="J261" s="1072"/>
    </row>
    <row r="262" spans="1:10" s="14" customFormat="1" ht="20.100000000000001" hidden="1" customHeight="1" x14ac:dyDescent="0.2">
      <c r="A262" s="874" t="s">
        <v>2307</v>
      </c>
      <c r="B262" s="955" t="s">
        <v>1674</v>
      </c>
      <c r="C262" s="955" t="s">
        <v>2308</v>
      </c>
      <c r="D262" s="953">
        <v>45434</v>
      </c>
      <c r="E262" s="953"/>
      <c r="F262" s="880" t="s">
        <v>385</v>
      </c>
      <c r="G262" s="880"/>
      <c r="H262" s="880"/>
      <c r="I262" s="758">
        <f t="shared" si="85"/>
        <v>45423</v>
      </c>
      <c r="J262" s="1072"/>
    </row>
    <row r="263" spans="1:10" s="14" customFormat="1" ht="20.100000000000001" hidden="1" customHeight="1" x14ac:dyDescent="0.2">
      <c r="A263" s="842" t="s">
        <v>2309</v>
      </c>
      <c r="B263" s="955" t="s">
        <v>2310</v>
      </c>
      <c r="C263" s="955" t="s">
        <v>2311</v>
      </c>
      <c r="D263" s="953">
        <v>45443</v>
      </c>
      <c r="E263" s="953"/>
      <c r="F263" s="880" t="s">
        <v>385</v>
      </c>
      <c r="G263" s="880"/>
      <c r="H263" s="880"/>
      <c r="I263" s="758">
        <f t="shared" si="85"/>
        <v>45430</v>
      </c>
      <c r="J263" s="1072"/>
    </row>
    <row r="264" spans="1:10" s="14" customFormat="1" ht="20.100000000000001" hidden="1" customHeight="1" x14ac:dyDescent="0.2">
      <c r="A264" s="842" t="s">
        <v>2312</v>
      </c>
      <c r="B264" s="955" t="s">
        <v>1826</v>
      </c>
      <c r="C264" s="955" t="s">
        <v>2313</v>
      </c>
      <c r="D264" s="953">
        <v>45453</v>
      </c>
      <c r="E264" s="953"/>
      <c r="F264" s="880" t="s">
        <v>385</v>
      </c>
      <c r="G264" s="880"/>
      <c r="H264" s="880"/>
      <c r="I264" s="758">
        <f t="shared" si="85"/>
        <v>45437</v>
      </c>
      <c r="J264" s="1072"/>
    </row>
    <row r="265" spans="1:10" s="14" customFormat="1" ht="20.100000000000001" hidden="1" customHeight="1" x14ac:dyDescent="0.2">
      <c r="A265" s="874" t="s">
        <v>1891</v>
      </c>
      <c r="B265" s="880" t="s">
        <v>409</v>
      </c>
      <c r="C265" s="955" t="s">
        <v>2314</v>
      </c>
      <c r="D265" s="853">
        <v>45443</v>
      </c>
      <c r="E265" s="853"/>
      <c r="F265" s="853">
        <f>D265+2</f>
        <v>45445</v>
      </c>
      <c r="G265" s="853"/>
      <c r="H265" s="853"/>
      <c r="I265" s="758">
        <f t="shared" si="85"/>
        <v>45444</v>
      </c>
      <c r="J265" s="1072"/>
    </row>
    <row r="266" spans="1:10" s="14" customFormat="1" ht="20.100000000000001" hidden="1" customHeight="1" x14ac:dyDescent="0.2">
      <c r="A266" s="874" t="s">
        <v>2315</v>
      </c>
      <c r="B266" s="955" t="s">
        <v>1891</v>
      </c>
      <c r="C266" s="955" t="s">
        <v>2316</v>
      </c>
      <c r="D266" s="953">
        <v>45458</v>
      </c>
      <c r="E266" s="953"/>
      <c r="F266" s="880" t="s">
        <v>385</v>
      </c>
      <c r="G266" s="880"/>
      <c r="H266" s="880"/>
      <c r="I266" s="758">
        <f t="shared" si="85"/>
        <v>45451</v>
      </c>
      <c r="J266" s="1072"/>
    </row>
    <row r="267" spans="1:10" s="14" customFormat="1" ht="20.100000000000001" hidden="1" customHeight="1" x14ac:dyDescent="0.2">
      <c r="A267" s="874" t="s">
        <v>2317</v>
      </c>
      <c r="B267" s="955" t="s">
        <v>2223</v>
      </c>
      <c r="C267" s="955" t="s">
        <v>2318</v>
      </c>
      <c r="D267" s="953">
        <v>45468</v>
      </c>
      <c r="E267" s="953"/>
      <c r="F267" s="880" t="s">
        <v>385</v>
      </c>
      <c r="G267" s="880"/>
      <c r="H267" s="880"/>
      <c r="I267" s="758">
        <f t="shared" si="85"/>
        <v>45458</v>
      </c>
      <c r="J267" s="1072"/>
    </row>
    <row r="268" spans="1:10" s="14" customFormat="1" ht="20.100000000000001" hidden="1" customHeight="1" x14ac:dyDescent="0.2">
      <c r="A268" s="842" t="s">
        <v>2307</v>
      </c>
      <c r="B268" s="955" t="s">
        <v>1674</v>
      </c>
      <c r="C268" s="955" t="s">
        <v>2319</v>
      </c>
      <c r="D268" s="953">
        <v>45476</v>
      </c>
      <c r="E268" s="953"/>
      <c r="F268" s="880" t="s">
        <v>385</v>
      </c>
      <c r="G268" s="880"/>
      <c r="H268" s="880"/>
      <c r="I268" s="758">
        <f t="shared" si="85"/>
        <v>45465</v>
      </c>
      <c r="J268" s="1072"/>
    </row>
    <row r="269" spans="1:10" s="14" customFormat="1" ht="20.100000000000001" hidden="1" customHeight="1" x14ac:dyDescent="0.2">
      <c r="A269" s="874" t="s">
        <v>2320</v>
      </c>
      <c r="B269" s="955" t="s">
        <v>2310</v>
      </c>
      <c r="C269" s="955" t="s">
        <v>2321</v>
      </c>
      <c r="D269" s="880" t="s">
        <v>385</v>
      </c>
      <c r="E269" s="880"/>
      <c r="F269" s="799" t="s">
        <v>385</v>
      </c>
      <c r="G269" s="799"/>
      <c r="H269" s="799"/>
      <c r="I269" s="758">
        <f t="shared" si="85"/>
        <v>45472</v>
      </c>
      <c r="J269" s="1072"/>
    </row>
    <row r="270" spans="1:10" s="14" customFormat="1" ht="20.100000000000001" hidden="1" customHeight="1" x14ac:dyDescent="0.2">
      <c r="A270" s="874" t="s">
        <v>2322</v>
      </c>
      <c r="B270" s="955" t="s">
        <v>1826</v>
      </c>
      <c r="C270" s="955" t="s">
        <v>2323</v>
      </c>
      <c r="D270" s="880" t="s">
        <v>385</v>
      </c>
      <c r="E270" s="880"/>
      <c r="F270" s="799" t="s">
        <v>385</v>
      </c>
      <c r="G270" s="799"/>
      <c r="H270" s="799"/>
      <c r="I270" s="758">
        <f t="shared" si="85"/>
        <v>45479</v>
      </c>
      <c r="J270" s="1072"/>
    </row>
    <row r="271" spans="1:10" s="14" customFormat="1" ht="20.100000000000001" hidden="1" customHeight="1" x14ac:dyDescent="0.2">
      <c r="A271" s="842" t="s">
        <v>2324</v>
      </c>
      <c r="B271" s="955" t="s">
        <v>1891</v>
      </c>
      <c r="C271" s="955" t="s">
        <v>2325</v>
      </c>
      <c r="D271" s="953">
        <v>45500</v>
      </c>
      <c r="E271" s="953"/>
      <c r="F271" s="880" t="s">
        <v>385</v>
      </c>
      <c r="G271" s="880"/>
      <c r="H271" s="880"/>
      <c r="I271" s="758">
        <f t="shared" si="85"/>
        <v>45486</v>
      </c>
      <c r="J271" s="1072"/>
    </row>
    <row r="272" spans="1:10" s="14" customFormat="1" ht="20.100000000000001" hidden="1" customHeight="1" x14ac:dyDescent="0.2">
      <c r="A272" s="842" t="s">
        <v>2324</v>
      </c>
      <c r="B272" s="955" t="s">
        <v>2223</v>
      </c>
      <c r="C272" s="955" t="s">
        <v>2326</v>
      </c>
      <c r="D272" s="880" t="s">
        <v>385</v>
      </c>
      <c r="E272" s="880"/>
      <c r="F272" s="799" t="s">
        <v>385</v>
      </c>
      <c r="G272" s="799"/>
      <c r="H272" s="799"/>
      <c r="I272" s="758">
        <f t="shared" si="85"/>
        <v>45493</v>
      </c>
      <c r="J272" s="1072"/>
    </row>
    <row r="273" spans="1:12" s="14" customFormat="1" ht="20.100000000000001" hidden="1" customHeight="1" x14ac:dyDescent="0.2">
      <c r="A273" s="842" t="s">
        <v>2324</v>
      </c>
      <c r="B273" s="955" t="s">
        <v>1674</v>
      </c>
      <c r="C273" s="955" t="s">
        <v>2327</v>
      </c>
      <c r="D273" s="953">
        <v>45514</v>
      </c>
      <c r="E273" s="953"/>
      <c r="F273" s="880" t="s">
        <v>385</v>
      </c>
      <c r="G273" s="880"/>
      <c r="H273" s="880"/>
      <c r="I273" s="758">
        <f t="shared" si="85"/>
        <v>45500</v>
      </c>
      <c r="J273" s="1072"/>
    </row>
    <row r="274" spans="1:12" s="14" customFormat="1" ht="20.100000000000001" hidden="1" customHeight="1" x14ac:dyDescent="0.2">
      <c r="A274" s="842" t="s">
        <v>2324</v>
      </c>
      <c r="B274" s="955" t="s">
        <v>2310</v>
      </c>
      <c r="C274" s="955" t="s">
        <v>2328</v>
      </c>
      <c r="D274" s="953">
        <v>45523</v>
      </c>
      <c r="E274" s="953"/>
      <c r="F274" s="880" t="s">
        <v>385</v>
      </c>
      <c r="G274" s="880"/>
      <c r="H274" s="880"/>
      <c r="I274" s="758">
        <f t="shared" si="85"/>
        <v>45507</v>
      </c>
      <c r="J274" s="1072"/>
    </row>
    <row r="275" spans="1:12" s="14" customFormat="1" ht="20.100000000000001" hidden="1" customHeight="1" x14ac:dyDescent="0.2">
      <c r="A275" s="842" t="s">
        <v>2324</v>
      </c>
      <c r="B275" s="955" t="s">
        <v>1826</v>
      </c>
      <c r="C275" s="955" t="s">
        <v>2329</v>
      </c>
      <c r="D275" s="953">
        <v>45523</v>
      </c>
      <c r="E275" s="953"/>
      <c r="F275" s="880" t="s">
        <v>385</v>
      </c>
      <c r="G275" s="880"/>
      <c r="H275" s="880"/>
      <c r="I275" s="758">
        <f t="shared" si="85"/>
        <v>45514</v>
      </c>
      <c r="J275" s="1072"/>
    </row>
    <row r="276" spans="1:12" s="14" customFormat="1" ht="20.100000000000001" hidden="1" customHeight="1" x14ac:dyDescent="0.2">
      <c r="A276" s="874" t="s">
        <v>1891</v>
      </c>
      <c r="B276" s="955" t="s">
        <v>1883</v>
      </c>
      <c r="C276" s="955" t="s">
        <v>2330</v>
      </c>
      <c r="D276" s="880" t="s">
        <v>385</v>
      </c>
      <c r="E276" s="880"/>
      <c r="F276" s="853" t="e">
        <f>D276+2</f>
        <v>#VALUE!</v>
      </c>
      <c r="G276" s="853"/>
      <c r="H276" s="853"/>
      <c r="I276" s="758">
        <f t="shared" si="85"/>
        <v>45521</v>
      </c>
      <c r="J276" s="1072"/>
    </row>
    <row r="277" spans="1:12" s="14" customFormat="1" ht="20.100000000000001" hidden="1" customHeight="1" x14ac:dyDescent="0.2">
      <c r="A277" s="874"/>
      <c r="B277" s="1026" t="s">
        <v>409</v>
      </c>
      <c r="C277" s="955" t="s">
        <v>2545</v>
      </c>
      <c r="D277" s="853">
        <v>45541</v>
      </c>
      <c r="E277" s="853"/>
      <c r="F277" s="853">
        <f t="shared" ref="F277:F283" si="86">D277+8</f>
        <v>45549</v>
      </c>
      <c r="G277" s="853"/>
      <c r="H277" s="853"/>
      <c r="I277" s="758">
        <v>45537</v>
      </c>
      <c r="J277" s="1072"/>
      <c r="K277" s="407"/>
      <c r="L277" s="155"/>
    </row>
    <row r="278" spans="1:12" s="14" customFormat="1" ht="20.100000000000001" hidden="1" customHeight="1" x14ac:dyDescent="0.2">
      <c r="A278" s="874"/>
      <c r="B278" s="955" t="s">
        <v>1826</v>
      </c>
      <c r="C278" s="955" t="s">
        <v>2546</v>
      </c>
      <c r="D278" s="953">
        <v>45545</v>
      </c>
      <c r="E278" s="953">
        <f>D278+2</f>
        <v>45547</v>
      </c>
      <c r="F278" s="802">
        <f t="shared" si="86"/>
        <v>45553</v>
      </c>
      <c r="G278" s="802"/>
      <c r="H278" s="802"/>
      <c r="I278" s="758">
        <f>I277+7</f>
        <v>45544</v>
      </c>
      <c r="J278" s="1072"/>
      <c r="K278" s="407"/>
      <c r="L278" s="155"/>
    </row>
    <row r="279" spans="1:12" s="14" customFormat="1" ht="20.100000000000001" hidden="1" customHeight="1" x14ac:dyDescent="0.2">
      <c r="A279" s="874"/>
      <c r="B279" s="1026" t="s">
        <v>409</v>
      </c>
      <c r="C279" s="955" t="s">
        <v>2547</v>
      </c>
      <c r="D279" s="853">
        <v>45551</v>
      </c>
      <c r="E279" s="853">
        <f>D279+3</f>
        <v>45554</v>
      </c>
      <c r="F279" s="853">
        <f t="shared" si="86"/>
        <v>45559</v>
      </c>
      <c r="G279" s="853"/>
      <c r="H279" s="853"/>
      <c r="I279" s="758">
        <f t="shared" ref="I279:I282" si="87">I278+7</f>
        <v>45551</v>
      </c>
      <c r="J279" s="1072"/>
      <c r="K279" s="407"/>
      <c r="L279" s="155"/>
    </row>
    <row r="280" spans="1:12" s="14" customFormat="1" ht="20.100000000000001" hidden="1" customHeight="1" x14ac:dyDescent="0.2">
      <c r="A280" s="842"/>
      <c r="B280" s="955" t="s">
        <v>1674</v>
      </c>
      <c r="C280" s="955" t="s">
        <v>2548</v>
      </c>
      <c r="D280" s="955">
        <v>45559</v>
      </c>
      <c r="E280" s="953">
        <f>D280+3</f>
        <v>45562</v>
      </c>
      <c r="F280" s="802">
        <f t="shared" si="86"/>
        <v>45567</v>
      </c>
      <c r="G280" s="802"/>
      <c r="H280" s="802"/>
      <c r="I280" s="758">
        <f t="shared" si="87"/>
        <v>45558</v>
      </c>
      <c r="J280" s="332">
        <f t="shared" ref="J280:J296" si="88">WEEKNUM(I280)</f>
        <v>39</v>
      </c>
      <c r="K280" s="407"/>
      <c r="L280" s="155"/>
    </row>
    <row r="281" spans="1:12" s="14" customFormat="1" ht="20.100000000000001" hidden="1" customHeight="1" x14ac:dyDescent="0.2">
      <c r="A281" s="874" t="s">
        <v>2430</v>
      </c>
      <c r="B281" s="1026" t="s">
        <v>409</v>
      </c>
      <c r="C281" s="955" t="s">
        <v>2549</v>
      </c>
      <c r="D281" s="800">
        <v>45565</v>
      </c>
      <c r="E281" s="853">
        <f>D281+3</f>
        <v>45568</v>
      </c>
      <c r="F281" s="853">
        <f t="shared" si="86"/>
        <v>45573</v>
      </c>
      <c r="G281" s="853"/>
      <c r="H281" s="853"/>
      <c r="I281" s="758">
        <f t="shared" si="87"/>
        <v>45565</v>
      </c>
      <c r="J281" s="332">
        <f t="shared" si="88"/>
        <v>40</v>
      </c>
      <c r="K281" s="407"/>
      <c r="L281" s="155"/>
    </row>
    <row r="282" spans="1:12" s="14" customFormat="1" ht="20.100000000000001" hidden="1" customHeight="1" x14ac:dyDescent="0.2">
      <c r="A282" s="874"/>
      <c r="B282" s="955" t="s">
        <v>2310</v>
      </c>
      <c r="C282" s="955" t="s">
        <v>2550</v>
      </c>
      <c r="D282" s="880" t="s">
        <v>385</v>
      </c>
      <c r="E282" s="853" t="e">
        <f>D282+3</f>
        <v>#VALUE!</v>
      </c>
      <c r="F282" s="853" t="e">
        <f t="shared" si="86"/>
        <v>#VALUE!</v>
      </c>
      <c r="G282" s="853"/>
      <c r="H282" s="853"/>
      <c r="I282" s="758">
        <f t="shared" si="87"/>
        <v>45572</v>
      </c>
      <c r="J282" s="332">
        <f t="shared" si="88"/>
        <v>41</v>
      </c>
      <c r="K282" s="407"/>
      <c r="L282" s="155"/>
    </row>
    <row r="283" spans="1:12" s="14" customFormat="1" ht="20.100000000000001" hidden="1" customHeight="1" x14ac:dyDescent="0.2">
      <c r="A283" s="874"/>
      <c r="B283" s="955" t="s">
        <v>2551</v>
      </c>
      <c r="C283" s="955" t="s">
        <v>2552</v>
      </c>
      <c r="D283" s="953">
        <v>45579</v>
      </c>
      <c r="E283" s="953">
        <f>D283+3</f>
        <v>45582</v>
      </c>
      <c r="F283" s="802">
        <f t="shared" si="86"/>
        <v>45587</v>
      </c>
      <c r="G283" s="802"/>
      <c r="H283" s="802"/>
      <c r="I283" s="758">
        <f t="shared" ref="I283" si="89">I282+7</f>
        <v>45579</v>
      </c>
      <c r="J283" s="332">
        <f t="shared" si="88"/>
        <v>42</v>
      </c>
      <c r="K283" s="407"/>
      <c r="L283" s="155"/>
    </row>
    <row r="284" spans="1:12" s="14" customFormat="1" ht="20.100000000000001" hidden="1" customHeight="1" x14ac:dyDescent="0.2">
      <c r="A284" s="874" t="s">
        <v>1826</v>
      </c>
      <c r="B284" s="1026" t="s">
        <v>409</v>
      </c>
      <c r="C284" s="955" t="s">
        <v>2553</v>
      </c>
      <c r="D284" s="800"/>
      <c r="E284" s="800"/>
      <c r="F284" s="800"/>
      <c r="G284" s="800"/>
      <c r="H284" s="800"/>
      <c r="I284" s="758">
        <f>I283+7</f>
        <v>45586</v>
      </c>
      <c r="J284" s="332">
        <f t="shared" si="88"/>
        <v>43</v>
      </c>
      <c r="K284" s="407"/>
      <c r="L284" s="155"/>
    </row>
    <row r="285" spans="1:12" s="14" customFormat="1" ht="20.100000000000001" hidden="1" customHeight="1" x14ac:dyDescent="0.2">
      <c r="A285" s="874"/>
      <c r="B285" s="955" t="s">
        <v>2554</v>
      </c>
      <c r="C285" s="955" t="s">
        <v>2555</v>
      </c>
      <c r="D285" s="953">
        <v>45593</v>
      </c>
      <c r="E285" s="802">
        <f t="shared" ref="E285:E287" si="90">D285+3</f>
        <v>45596</v>
      </c>
      <c r="F285" s="802">
        <f t="shared" ref="F285:F293" si="91">D285+8</f>
        <v>45601</v>
      </c>
      <c r="I285" s="758">
        <f t="shared" ref="I285:I295" si="92">I284+7</f>
        <v>45593</v>
      </c>
      <c r="J285" s="332">
        <f t="shared" si="88"/>
        <v>44</v>
      </c>
      <c r="K285" s="407"/>
      <c r="L285" s="155"/>
    </row>
    <row r="286" spans="1:12" s="14" customFormat="1" ht="20.100000000000001" hidden="1" customHeight="1" x14ac:dyDescent="0.2">
      <c r="A286" s="874" t="s">
        <v>2556</v>
      </c>
      <c r="B286" s="955" t="s">
        <v>656</v>
      </c>
      <c r="C286" s="955" t="s">
        <v>2557</v>
      </c>
      <c r="D286" s="953">
        <v>45601</v>
      </c>
      <c r="E286" s="802">
        <f t="shared" si="90"/>
        <v>45604</v>
      </c>
      <c r="F286" s="802">
        <f t="shared" si="91"/>
        <v>45609</v>
      </c>
      <c r="G286" s="801"/>
      <c r="H286" s="801"/>
      <c r="I286" s="758">
        <f t="shared" si="92"/>
        <v>45600</v>
      </c>
      <c r="J286" s="332">
        <f t="shared" si="88"/>
        <v>45</v>
      </c>
      <c r="K286" s="407"/>
      <c r="L286" s="155"/>
    </row>
    <row r="287" spans="1:12" s="14" customFormat="1" ht="20.100000000000001" hidden="1" customHeight="1" x14ac:dyDescent="0.2">
      <c r="A287" s="874" t="s">
        <v>1674</v>
      </c>
      <c r="B287" s="955" t="s">
        <v>658</v>
      </c>
      <c r="C287" s="955" t="s">
        <v>2558</v>
      </c>
      <c r="D287" s="953">
        <v>45608</v>
      </c>
      <c r="E287" s="802">
        <f t="shared" si="90"/>
        <v>45611</v>
      </c>
      <c r="F287" s="802">
        <f t="shared" si="91"/>
        <v>45616</v>
      </c>
      <c r="G287" s="678"/>
      <c r="H287" s="678"/>
      <c r="I287" s="758">
        <f t="shared" si="92"/>
        <v>45607</v>
      </c>
      <c r="J287" s="332">
        <f t="shared" si="88"/>
        <v>46</v>
      </c>
      <c r="K287" s="407"/>
      <c r="L287" s="155"/>
    </row>
    <row r="288" spans="1:12" s="14" customFormat="1" ht="20.100000000000001" hidden="1" customHeight="1" x14ac:dyDescent="0.2">
      <c r="A288" s="874" t="s">
        <v>2559</v>
      </c>
      <c r="B288" s="955" t="s">
        <v>2441</v>
      </c>
      <c r="C288" s="955" t="s">
        <v>2560</v>
      </c>
      <c r="D288" s="955">
        <v>45617</v>
      </c>
      <c r="E288" s="802">
        <f>D288+2</f>
        <v>45619</v>
      </c>
      <c r="F288" s="880" t="s">
        <v>385</v>
      </c>
      <c r="G288" s="11"/>
      <c r="H288" s="11"/>
      <c r="I288" s="758">
        <f>I287+7</f>
        <v>45614</v>
      </c>
      <c r="J288" s="332">
        <f t="shared" si="88"/>
        <v>47</v>
      </c>
      <c r="K288" s="407"/>
      <c r="L288" s="155"/>
    </row>
    <row r="289" spans="1:12" s="14" customFormat="1" ht="20.100000000000001" hidden="1" customHeight="1" x14ac:dyDescent="0.2">
      <c r="A289" s="874"/>
      <c r="B289" s="955" t="s">
        <v>2223</v>
      </c>
      <c r="C289" s="955" t="s">
        <v>2561</v>
      </c>
      <c r="D289" s="953">
        <v>45621</v>
      </c>
      <c r="E289" s="802">
        <f t="shared" ref="E289:E293" si="93">D289+2</f>
        <v>45623</v>
      </c>
      <c r="F289" s="880" t="s">
        <v>385</v>
      </c>
      <c r="G289" s="11"/>
      <c r="H289" s="11"/>
      <c r="I289" s="758">
        <f t="shared" si="92"/>
        <v>45621</v>
      </c>
      <c r="J289" s="332">
        <f t="shared" si="88"/>
        <v>48</v>
      </c>
      <c r="K289" s="407"/>
      <c r="L289" s="155"/>
    </row>
    <row r="290" spans="1:12" s="14" customFormat="1" ht="20.100000000000001" hidden="1" customHeight="1" x14ac:dyDescent="0.2">
      <c r="A290" s="874"/>
      <c r="B290" s="1026" t="s">
        <v>409</v>
      </c>
      <c r="C290" s="955" t="s">
        <v>2562</v>
      </c>
      <c r="D290" s="853">
        <v>45627</v>
      </c>
      <c r="E290" s="853">
        <f t="shared" si="93"/>
        <v>45629</v>
      </c>
      <c r="F290" s="853">
        <f t="shared" si="91"/>
        <v>45635</v>
      </c>
      <c r="G290" s="11"/>
      <c r="H290" s="11"/>
      <c r="I290" s="758">
        <f>I289+7</f>
        <v>45628</v>
      </c>
      <c r="J290" s="332">
        <f t="shared" si="88"/>
        <v>49</v>
      </c>
      <c r="K290" s="407"/>
      <c r="L290" s="155"/>
    </row>
    <row r="291" spans="1:12" s="14" customFormat="1" ht="20.100000000000001" hidden="1" customHeight="1" x14ac:dyDescent="0.2">
      <c r="A291" s="874" t="s">
        <v>2554</v>
      </c>
      <c r="B291" s="955" t="s">
        <v>2182</v>
      </c>
      <c r="C291" s="955" t="s">
        <v>2563</v>
      </c>
      <c r="D291" s="880" t="s">
        <v>385</v>
      </c>
      <c r="E291" s="853"/>
      <c r="F291" s="853"/>
      <c r="G291" s="11"/>
      <c r="H291" s="11"/>
      <c r="I291" s="758">
        <f t="shared" si="92"/>
        <v>45635</v>
      </c>
      <c r="J291" s="332">
        <f t="shared" si="88"/>
        <v>50</v>
      </c>
      <c r="K291" s="407"/>
      <c r="L291" s="155"/>
    </row>
    <row r="292" spans="1:12" s="14" customFormat="1" ht="20.100000000000001" hidden="1" customHeight="1" x14ac:dyDescent="0.2">
      <c r="A292" s="874" t="s">
        <v>656</v>
      </c>
      <c r="B292" s="1026" t="s">
        <v>409</v>
      </c>
      <c r="C292" s="955" t="s">
        <v>2564</v>
      </c>
      <c r="D292" s="853">
        <v>45642</v>
      </c>
      <c r="E292" s="853">
        <f t="shared" si="93"/>
        <v>45644</v>
      </c>
      <c r="F292" s="853">
        <f t="shared" si="91"/>
        <v>45650</v>
      </c>
      <c r="G292" s="801"/>
      <c r="H292" s="801"/>
      <c r="I292" s="758">
        <f t="shared" si="92"/>
        <v>45642</v>
      </c>
      <c r="J292" s="332">
        <f t="shared" si="88"/>
        <v>51</v>
      </c>
      <c r="K292" s="407"/>
      <c r="L292" s="155"/>
    </row>
    <row r="293" spans="1:12" s="14" customFormat="1" ht="20.100000000000001" hidden="1" customHeight="1" x14ac:dyDescent="0.2">
      <c r="A293" s="874" t="s">
        <v>658</v>
      </c>
      <c r="B293" s="955" t="s">
        <v>656</v>
      </c>
      <c r="C293" s="955" t="s">
        <v>2565</v>
      </c>
      <c r="D293" s="953">
        <v>45651</v>
      </c>
      <c r="E293" s="802">
        <f t="shared" si="93"/>
        <v>45653</v>
      </c>
      <c r="F293" s="802">
        <f t="shared" si="91"/>
        <v>45659</v>
      </c>
      <c r="G293" s="678"/>
      <c r="H293" s="678"/>
      <c r="I293" s="758">
        <f t="shared" si="92"/>
        <v>45649</v>
      </c>
      <c r="J293" s="332">
        <f t="shared" si="88"/>
        <v>52</v>
      </c>
      <c r="K293" s="407"/>
      <c r="L293" s="155"/>
    </row>
    <row r="294" spans="1:12" s="14" customFormat="1" ht="20.100000000000001" hidden="1" customHeight="1" x14ac:dyDescent="0.2">
      <c r="A294" s="874" t="s">
        <v>2434</v>
      </c>
      <c r="B294" s="955" t="s">
        <v>2352</v>
      </c>
      <c r="C294" s="955" t="s">
        <v>2566</v>
      </c>
      <c r="D294" s="880" t="s">
        <v>385</v>
      </c>
      <c r="E294" s="802">
        <v>45292</v>
      </c>
      <c r="F294" s="802">
        <v>45298</v>
      </c>
      <c r="G294" s="11"/>
      <c r="H294" s="11"/>
      <c r="I294" s="758">
        <f>I293+7</f>
        <v>45656</v>
      </c>
      <c r="J294" s="332">
        <f t="shared" si="88"/>
        <v>53</v>
      </c>
      <c r="K294" s="407"/>
      <c r="L294" s="155"/>
    </row>
    <row r="295" spans="1:12" s="14" customFormat="1" ht="20.100000000000001" hidden="1" customHeight="1" x14ac:dyDescent="0.2">
      <c r="A295" s="874"/>
      <c r="B295" s="955" t="s">
        <v>2223</v>
      </c>
      <c r="C295" s="955" t="s">
        <v>2567</v>
      </c>
      <c r="D295" s="880" t="s">
        <v>385</v>
      </c>
      <c r="E295" s="802">
        <v>45299</v>
      </c>
      <c r="F295" s="802">
        <v>45305</v>
      </c>
      <c r="G295" s="11"/>
      <c r="H295" s="11"/>
      <c r="I295" s="758">
        <f t="shared" si="92"/>
        <v>45663</v>
      </c>
      <c r="J295" s="332">
        <f t="shared" si="88"/>
        <v>2</v>
      </c>
      <c r="K295" s="407"/>
      <c r="L295" s="155"/>
    </row>
    <row r="296" spans="1:12" s="14" customFormat="1" ht="20.100000000000001" hidden="1" customHeight="1" x14ac:dyDescent="0.2">
      <c r="A296" s="874" t="s">
        <v>2182</v>
      </c>
      <c r="B296" s="955" t="s">
        <v>2182</v>
      </c>
      <c r="C296" s="955" t="s">
        <v>2568</v>
      </c>
      <c r="D296" s="880" t="s">
        <v>385</v>
      </c>
      <c r="E296" s="802">
        <v>45306</v>
      </c>
      <c r="F296" s="802">
        <v>45312</v>
      </c>
      <c r="G296" s="11"/>
      <c r="H296" s="11"/>
      <c r="I296" s="758">
        <f>I295+7</f>
        <v>45670</v>
      </c>
      <c r="J296" s="332">
        <f t="shared" si="88"/>
        <v>3</v>
      </c>
      <c r="K296" s="407"/>
      <c r="L296" s="155"/>
    </row>
    <row r="297" spans="1:12" s="14" customFormat="1" ht="20.100000000000001" hidden="1" customHeight="1" x14ac:dyDescent="0.2">
      <c r="A297" s="806"/>
      <c r="B297" s="764"/>
      <c r="C297" s="764"/>
      <c r="D297" s="764"/>
      <c r="E297" s="801"/>
      <c r="F297" s="801"/>
      <c r="G297" s="801"/>
      <c r="H297" s="801"/>
      <c r="I297" s="801"/>
      <c r="J297" s="193"/>
      <c r="K297" s="764"/>
    </row>
    <row r="298" spans="1:12" s="14" customFormat="1" ht="27" customHeight="1" x14ac:dyDescent="0.2">
      <c r="A298" s="806"/>
      <c r="B298" s="1134" t="s">
        <v>2298</v>
      </c>
      <c r="C298" s="1135"/>
      <c r="D298" s="1136" t="s">
        <v>349</v>
      </c>
      <c r="E298" s="941" t="s">
        <v>435</v>
      </c>
      <c r="F298" s="941" t="s">
        <v>2569</v>
      </c>
      <c r="G298" s="941" t="s">
        <v>2452</v>
      </c>
      <c r="H298" s="941" t="s">
        <v>240</v>
      </c>
      <c r="J298" s="881"/>
    </row>
    <row r="299" spans="1:12" s="14" customFormat="1" ht="16.5" customHeight="1" x14ac:dyDescent="0.2">
      <c r="A299" s="806"/>
      <c r="B299" s="944" t="s">
        <v>351</v>
      </c>
      <c r="C299" s="944" t="s">
        <v>352</v>
      </c>
      <c r="D299" s="1137"/>
      <c r="E299" s="951" t="s">
        <v>252</v>
      </c>
      <c r="F299" s="951" t="s">
        <v>241</v>
      </c>
      <c r="G299" s="951" t="s">
        <v>285</v>
      </c>
      <c r="H299" s="951" t="s">
        <v>227</v>
      </c>
      <c r="J299" s="1051" t="s">
        <v>353</v>
      </c>
      <c r="K299" s="985" t="s">
        <v>354</v>
      </c>
    </row>
    <row r="300" spans="1:12" s="14" customFormat="1" ht="20.100000000000001" hidden="1" customHeight="1" x14ac:dyDescent="0.2">
      <c r="A300" s="806"/>
      <c r="B300" s="955" t="s">
        <v>2223</v>
      </c>
      <c r="C300" s="955" t="s">
        <v>2570</v>
      </c>
      <c r="D300" s="955">
        <v>45731</v>
      </c>
      <c r="E300" s="802">
        <f>D300+6</f>
        <v>45737</v>
      </c>
      <c r="F300" s="802">
        <f>E300+3</f>
        <v>45740</v>
      </c>
      <c r="G300" s="802">
        <f>F300+12</f>
        <v>45752</v>
      </c>
      <c r="H300" s="802">
        <f>G300+12</f>
        <v>45764</v>
      </c>
      <c r="J300" s="758">
        <v>45729</v>
      </c>
      <c r="K300" s="332">
        <f t="shared" ref="K300:K301" si="94">WEEKNUM(J300)</f>
        <v>11</v>
      </c>
    </row>
    <row r="301" spans="1:12" s="14" customFormat="1" ht="20.100000000000001" hidden="1" customHeight="1" x14ac:dyDescent="0.2">
      <c r="A301" s="806"/>
      <c r="B301" s="955" t="s">
        <v>658</v>
      </c>
      <c r="C301" s="955" t="s">
        <v>2571</v>
      </c>
      <c r="D301" s="955">
        <v>45740</v>
      </c>
      <c r="E301" s="802">
        <f t="shared" ref="E301:E304" si="95">D301+6</f>
        <v>45746</v>
      </c>
      <c r="F301" s="802">
        <f t="shared" ref="F301:F304" si="96">E301+3</f>
        <v>45749</v>
      </c>
      <c r="G301" s="802">
        <f t="shared" ref="G301:H304" si="97">F301+12</f>
        <v>45761</v>
      </c>
      <c r="H301" s="802">
        <f t="shared" si="97"/>
        <v>45773</v>
      </c>
      <c r="J301" s="758">
        <f>J300+7</f>
        <v>45736</v>
      </c>
      <c r="K301" s="332">
        <f t="shared" si="94"/>
        <v>12</v>
      </c>
    </row>
    <row r="302" spans="1:12" s="14" customFormat="1" ht="20.100000000000001" hidden="1" customHeight="1" x14ac:dyDescent="0.2">
      <c r="A302" s="806"/>
      <c r="B302" s="955" t="s">
        <v>1826</v>
      </c>
      <c r="C302" s="955" t="s">
        <v>2572</v>
      </c>
      <c r="D302" s="955">
        <v>45745</v>
      </c>
      <c r="E302" s="802">
        <f t="shared" si="95"/>
        <v>45751</v>
      </c>
      <c r="F302" s="802">
        <f t="shared" si="96"/>
        <v>45754</v>
      </c>
      <c r="G302" s="802">
        <f t="shared" si="97"/>
        <v>45766</v>
      </c>
      <c r="H302" s="802">
        <f t="shared" si="97"/>
        <v>45778</v>
      </c>
      <c r="J302" s="758">
        <f>J301+7</f>
        <v>45743</v>
      </c>
      <c r="K302" s="332">
        <f>WEEKNUM(J302)</f>
        <v>13</v>
      </c>
    </row>
    <row r="303" spans="1:12" s="14" customFormat="1" ht="20.100000000000001" hidden="1" customHeight="1" x14ac:dyDescent="0.2">
      <c r="A303" s="806" t="s">
        <v>656</v>
      </c>
      <c r="B303" s="955" t="s">
        <v>1572</v>
      </c>
      <c r="C303" s="955" t="s">
        <v>2573</v>
      </c>
      <c r="D303" s="955">
        <v>45748</v>
      </c>
      <c r="E303" s="802">
        <f>D303+6</f>
        <v>45754</v>
      </c>
      <c r="F303" s="802">
        <f>E303+3</f>
        <v>45757</v>
      </c>
      <c r="G303" s="802">
        <f>F303+12</f>
        <v>45769</v>
      </c>
      <c r="H303" s="802">
        <f>G303+12</f>
        <v>45781</v>
      </c>
      <c r="J303" s="758">
        <f>J302+7</f>
        <v>45750</v>
      </c>
      <c r="K303" s="332">
        <f t="shared" ref="K303:K304" si="98">WEEKNUM(J303)</f>
        <v>14</v>
      </c>
    </row>
    <row r="304" spans="1:12" s="14" customFormat="1" ht="20.100000000000001" hidden="1" customHeight="1" x14ac:dyDescent="0.2">
      <c r="A304" s="806"/>
      <c r="B304" s="955" t="s">
        <v>2352</v>
      </c>
      <c r="C304" s="955" t="s">
        <v>2574</v>
      </c>
      <c r="D304" s="955">
        <v>45762</v>
      </c>
      <c r="E304" s="802">
        <f t="shared" si="95"/>
        <v>45768</v>
      </c>
      <c r="F304" s="802">
        <f t="shared" si="96"/>
        <v>45771</v>
      </c>
      <c r="G304" s="802">
        <f t="shared" si="97"/>
        <v>45783</v>
      </c>
      <c r="H304" s="802">
        <f t="shared" si="97"/>
        <v>45795</v>
      </c>
      <c r="J304" s="758">
        <f t="shared" ref="J304:J307" si="99">J303+7</f>
        <v>45757</v>
      </c>
      <c r="K304" s="332">
        <f t="shared" si="98"/>
        <v>15</v>
      </c>
    </row>
    <row r="305" spans="1:11" s="14" customFormat="1" ht="20.100000000000001" hidden="1" customHeight="1" x14ac:dyDescent="0.2">
      <c r="A305" s="806"/>
      <c r="B305" s="955" t="s">
        <v>2028</v>
      </c>
      <c r="C305" s="955" t="s">
        <v>2575</v>
      </c>
      <c r="D305" s="972" t="s">
        <v>385</v>
      </c>
      <c r="E305" s="853"/>
      <c r="F305" s="853"/>
      <c r="G305" s="853"/>
      <c r="H305" s="853"/>
      <c r="J305" s="758">
        <f t="shared" si="99"/>
        <v>45764</v>
      </c>
      <c r="K305" s="332">
        <f>WEEKNUM(J305)</f>
        <v>16</v>
      </c>
    </row>
    <row r="306" spans="1:11" s="14" customFormat="1" ht="20.100000000000001" hidden="1" customHeight="1" x14ac:dyDescent="0.2">
      <c r="A306" s="806" t="s">
        <v>2223</v>
      </c>
      <c r="B306" s="955" t="s">
        <v>2081</v>
      </c>
      <c r="C306" s="955" t="s">
        <v>2576</v>
      </c>
      <c r="D306" s="955">
        <v>45771</v>
      </c>
      <c r="E306" s="802">
        <f>D306+6</f>
        <v>45777</v>
      </c>
      <c r="F306" s="802">
        <f>E306+3</f>
        <v>45780</v>
      </c>
      <c r="G306" s="802">
        <f>F306+12</f>
        <v>45792</v>
      </c>
      <c r="H306" s="802">
        <f>G306+12</f>
        <v>45804</v>
      </c>
      <c r="J306" s="758">
        <f t="shared" si="99"/>
        <v>45771</v>
      </c>
      <c r="K306" s="332">
        <f t="shared" ref="K306:K307" si="100">WEEKNUM(J306)</f>
        <v>17</v>
      </c>
    </row>
    <row r="307" spans="1:11" s="14" customFormat="1" ht="20.100000000000001" hidden="1" customHeight="1" x14ac:dyDescent="0.2">
      <c r="A307" s="806"/>
      <c r="B307" s="955" t="s">
        <v>658</v>
      </c>
      <c r="C307" s="955" t="s">
        <v>2577</v>
      </c>
      <c r="D307" s="955">
        <v>45782</v>
      </c>
      <c r="E307" s="802">
        <f>D307+9</f>
        <v>45791</v>
      </c>
      <c r="F307" s="802">
        <f>E307+4</f>
        <v>45795</v>
      </c>
      <c r="G307" s="802">
        <f>F307+8</f>
        <v>45803</v>
      </c>
      <c r="H307" s="802">
        <f>G307+8</f>
        <v>45811</v>
      </c>
      <c r="J307" s="758">
        <f t="shared" si="99"/>
        <v>45778</v>
      </c>
      <c r="K307" s="332">
        <f t="shared" si="100"/>
        <v>18</v>
      </c>
    </row>
    <row r="308" spans="1:11" s="14" customFormat="1" ht="20.100000000000001" hidden="1" customHeight="1" x14ac:dyDescent="0.2">
      <c r="A308" s="806"/>
      <c r="B308" s="955" t="s">
        <v>1826</v>
      </c>
      <c r="C308" s="955" t="s">
        <v>2578</v>
      </c>
      <c r="D308" s="955">
        <v>45794</v>
      </c>
      <c r="E308" s="802">
        <f t="shared" ref="E308:E314" si="101">D308+9</f>
        <v>45803</v>
      </c>
      <c r="F308" s="802">
        <f t="shared" ref="F308:F314" si="102">E308+4</f>
        <v>45807</v>
      </c>
      <c r="G308" s="802">
        <f t="shared" ref="G308:H314" si="103">F308+8</f>
        <v>45815</v>
      </c>
      <c r="H308" s="802">
        <f t="shared" si="103"/>
        <v>45823</v>
      </c>
      <c r="J308" s="758">
        <f>J307+7</f>
        <v>45785</v>
      </c>
      <c r="K308" s="332">
        <f>WEEKNUM(J308)</f>
        <v>19</v>
      </c>
    </row>
    <row r="309" spans="1:11" s="14" customFormat="1" ht="20.100000000000001" hidden="1" customHeight="1" x14ac:dyDescent="0.2">
      <c r="A309" s="806"/>
      <c r="B309" s="955" t="s">
        <v>1572</v>
      </c>
      <c r="C309" s="955" t="s">
        <v>2579</v>
      </c>
      <c r="D309" s="955">
        <v>45801</v>
      </c>
      <c r="E309" s="802">
        <f t="shared" si="101"/>
        <v>45810</v>
      </c>
      <c r="F309" s="802">
        <f t="shared" si="102"/>
        <v>45814</v>
      </c>
      <c r="G309" s="802">
        <f t="shared" si="103"/>
        <v>45822</v>
      </c>
      <c r="H309" s="802">
        <f>G309+2</f>
        <v>45824</v>
      </c>
      <c r="J309" s="758">
        <f>J308+7</f>
        <v>45792</v>
      </c>
      <c r="K309" s="332">
        <f t="shared" ref="K309:K310" si="104">WEEKNUM(J309)</f>
        <v>20</v>
      </c>
    </row>
    <row r="310" spans="1:11" s="14" customFormat="1" ht="20.100000000000001" hidden="1" customHeight="1" x14ac:dyDescent="0.2">
      <c r="A310" s="806"/>
      <c r="B310" s="955" t="s">
        <v>2352</v>
      </c>
      <c r="C310" s="955" t="s">
        <v>2580</v>
      </c>
      <c r="D310" s="955">
        <v>45805</v>
      </c>
      <c r="E310" s="802">
        <f t="shared" si="101"/>
        <v>45814</v>
      </c>
      <c r="F310" s="802">
        <f t="shared" si="102"/>
        <v>45818</v>
      </c>
      <c r="G310" s="802">
        <f t="shared" si="103"/>
        <v>45826</v>
      </c>
      <c r="H310" s="802">
        <f t="shared" ref="H310:H311" si="105">G310+2</f>
        <v>45828</v>
      </c>
      <c r="J310" s="758">
        <f t="shared" ref="J310:J313" si="106">J309+7</f>
        <v>45799</v>
      </c>
      <c r="K310" s="332">
        <f t="shared" si="104"/>
        <v>21</v>
      </c>
    </row>
    <row r="311" spans="1:11" s="14" customFormat="1" ht="20.100000000000001" hidden="1" customHeight="1" x14ac:dyDescent="0.2">
      <c r="A311" s="1118"/>
      <c r="B311" s="955" t="s">
        <v>2081</v>
      </c>
      <c r="C311" s="955" t="s">
        <v>2581</v>
      </c>
      <c r="D311" s="955">
        <v>45818</v>
      </c>
      <c r="E311" s="802">
        <f t="shared" si="101"/>
        <v>45827</v>
      </c>
      <c r="F311" s="802">
        <f t="shared" si="102"/>
        <v>45831</v>
      </c>
      <c r="G311" s="802">
        <f t="shared" si="103"/>
        <v>45839</v>
      </c>
      <c r="H311" s="802">
        <f t="shared" si="105"/>
        <v>45841</v>
      </c>
      <c r="J311" s="758">
        <f t="shared" si="106"/>
        <v>45806</v>
      </c>
      <c r="K311" s="332">
        <f>WEEKNUM(J311)</f>
        <v>22</v>
      </c>
    </row>
    <row r="312" spans="1:11" s="14" customFormat="1" ht="20.100000000000001" hidden="1" customHeight="1" x14ac:dyDescent="0.2">
      <c r="A312" s="806"/>
      <c r="B312" s="1026" t="s">
        <v>409</v>
      </c>
      <c r="C312" s="955" t="s">
        <v>2582</v>
      </c>
      <c r="D312" s="800"/>
      <c r="E312" s="853"/>
      <c r="F312" s="853"/>
      <c r="G312" s="853"/>
      <c r="H312" s="853"/>
      <c r="J312" s="758">
        <f t="shared" si="106"/>
        <v>45813</v>
      </c>
      <c r="K312" s="332">
        <f t="shared" ref="K312:K313" si="107">WEEKNUM(J312)</f>
        <v>23</v>
      </c>
    </row>
    <row r="313" spans="1:11" s="14" customFormat="1" ht="20.100000000000001" hidden="1" customHeight="1" x14ac:dyDescent="0.2">
      <c r="A313" s="806"/>
      <c r="B313" s="955" t="s">
        <v>2028</v>
      </c>
      <c r="C313" s="955" t="s">
        <v>2583</v>
      </c>
      <c r="D313" s="955">
        <v>45823</v>
      </c>
      <c r="E313" s="802">
        <f t="shared" ref="E313" si="108">D313+9</f>
        <v>45832</v>
      </c>
      <c r="F313" s="802">
        <f t="shared" ref="F313" si="109">E313+4</f>
        <v>45836</v>
      </c>
      <c r="G313" s="802">
        <f t="shared" ref="G313" si="110">F313+8</f>
        <v>45844</v>
      </c>
      <c r="H313" s="802">
        <f t="shared" ref="H313" si="111">G313+2</f>
        <v>45846</v>
      </c>
      <c r="J313" s="758">
        <f t="shared" si="106"/>
        <v>45820</v>
      </c>
      <c r="K313" s="332">
        <f t="shared" si="107"/>
        <v>24</v>
      </c>
    </row>
    <row r="314" spans="1:11" s="14" customFormat="1" ht="20.100000000000001" hidden="1" customHeight="1" x14ac:dyDescent="0.2">
      <c r="A314" s="806" t="s">
        <v>658</v>
      </c>
      <c r="B314" s="955" t="s">
        <v>2382</v>
      </c>
      <c r="C314" s="955" t="s">
        <v>2584</v>
      </c>
      <c r="D314" s="955">
        <v>45832</v>
      </c>
      <c r="E314" s="802">
        <f t="shared" si="101"/>
        <v>45841</v>
      </c>
      <c r="F314" s="802">
        <f t="shared" si="102"/>
        <v>45845</v>
      </c>
      <c r="G314" s="802">
        <f t="shared" si="103"/>
        <v>45853</v>
      </c>
      <c r="H314" s="802">
        <f>G314+2</f>
        <v>45855</v>
      </c>
      <c r="J314" s="758">
        <f>J313+7</f>
        <v>45827</v>
      </c>
      <c r="K314" s="332">
        <f>WEEKNUM(J314)</f>
        <v>25</v>
      </c>
    </row>
    <row r="315" spans="1:11" s="14" customFormat="1" ht="20.100000000000001" hidden="1" customHeight="1" x14ac:dyDescent="0.2">
      <c r="A315" s="806" t="s">
        <v>1826</v>
      </c>
      <c r="B315" s="1026" t="s">
        <v>409</v>
      </c>
      <c r="C315" s="955" t="s">
        <v>2585</v>
      </c>
      <c r="D315" s="800"/>
      <c r="E315" s="853"/>
      <c r="F315" s="853"/>
      <c r="G315" s="853"/>
      <c r="H315" s="853"/>
      <c r="J315" s="758">
        <f>J314+7</f>
        <v>45834</v>
      </c>
      <c r="K315" s="332">
        <f t="shared" ref="K315:K316" si="112">WEEKNUM(J315)</f>
        <v>26</v>
      </c>
    </row>
    <row r="316" spans="1:11" s="14" customFormat="1" ht="20.100000000000001" hidden="1" customHeight="1" x14ac:dyDescent="0.2">
      <c r="A316" s="806"/>
      <c r="B316" s="1026" t="s">
        <v>409</v>
      </c>
      <c r="C316" s="955" t="s">
        <v>2586</v>
      </c>
      <c r="D316" s="800"/>
      <c r="E316" s="853"/>
      <c r="F316" s="853"/>
      <c r="G316" s="853"/>
      <c r="H316" s="853"/>
      <c r="J316" s="758">
        <f t="shared" ref="J316:J319" si="113">J315+7</f>
        <v>45841</v>
      </c>
      <c r="K316" s="332">
        <f t="shared" si="112"/>
        <v>27</v>
      </c>
    </row>
    <row r="317" spans="1:11" s="14" customFormat="1" ht="20.100000000000001" hidden="1" customHeight="1" x14ac:dyDescent="0.2">
      <c r="A317" s="1118"/>
      <c r="B317" s="955" t="s">
        <v>2352</v>
      </c>
      <c r="C317" s="955" t="s">
        <v>2587</v>
      </c>
      <c r="D317" s="955">
        <v>45849</v>
      </c>
      <c r="E317" s="802">
        <f t="shared" ref="E317" si="114">D317+9</f>
        <v>45858</v>
      </c>
      <c r="F317" s="802">
        <f t="shared" ref="F317" si="115">E317+4</f>
        <v>45862</v>
      </c>
      <c r="G317" s="802">
        <f t="shared" ref="G317" si="116">F317+8</f>
        <v>45870</v>
      </c>
      <c r="H317" s="802">
        <f t="shared" ref="H317:H320" si="117">G317+2</f>
        <v>45872</v>
      </c>
      <c r="J317" s="758">
        <f t="shared" si="113"/>
        <v>45848</v>
      </c>
      <c r="K317" s="332">
        <f t="shared" ref="K317:K324" si="118">WEEKNUM(J317)</f>
        <v>28</v>
      </c>
    </row>
    <row r="318" spans="1:11" s="14" customFormat="1" ht="20.100000000000001" hidden="1" customHeight="1" x14ac:dyDescent="0.2">
      <c r="A318" s="806" t="s">
        <v>2387</v>
      </c>
      <c r="B318" s="955" t="s">
        <v>2081</v>
      </c>
      <c r="C318" s="955" t="s">
        <v>2588</v>
      </c>
      <c r="D318" s="955">
        <v>45861</v>
      </c>
      <c r="E318" s="802">
        <f t="shared" ref="E318" si="119">D318+9</f>
        <v>45870</v>
      </c>
      <c r="F318" s="802">
        <f t="shared" ref="F318" si="120">E318+4</f>
        <v>45874</v>
      </c>
      <c r="G318" s="802">
        <f t="shared" ref="G318" si="121">F318+8</f>
        <v>45882</v>
      </c>
      <c r="H318" s="802">
        <f t="shared" si="117"/>
        <v>45884</v>
      </c>
      <c r="J318" s="758">
        <f t="shared" si="113"/>
        <v>45855</v>
      </c>
      <c r="K318" s="332">
        <f t="shared" si="118"/>
        <v>29</v>
      </c>
    </row>
    <row r="319" spans="1:11" s="14" customFormat="1" ht="20.100000000000001" hidden="1" customHeight="1" x14ac:dyDescent="0.2">
      <c r="A319" s="1118"/>
      <c r="B319" s="955" t="s">
        <v>2028</v>
      </c>
      <c r="C319" s="955" t="s">
        <v>2589</v>
      </c>
      <c r="D319" s="955">
        <v>45870</v>
      </c>
      <c r="E319" s="972" t="s">
        <v>385</v>
      </c>
      <c r="F319" s="972" t="s">
        <v>385</v>
      </c>
      <c r="G319" s="802">
        <v>45881</v>
      </c>
      <c r="H319" s="802">
        <f t="shared" si="117"/>
        <v>45883</v>
      </c>
      <c r="J319" s="758">
        <f t="shared" si="113"/>
        <v>45862</v>
      </c>
      <c r="K319" s="332">
        <f t="shared" si="118"/>
        <v>30</v>
      </c>
    </row>
    <row r="320" spans="1:11" s="14" customFormat="1" ht="20.100000000000001" customHeight="1" x14ac:dyDescent="0.2">
      <c r="A320" s="806" t="s">
        <v>2382</v>
      </c>
      <c r="B320" s="955" t="s">
        <v>2382</v>
      </c>
      <c r="C320" s="955" t="s">
        <v>2590</v>
      </c>
      <c r="D320" s="955">
        <v>45876</v>
      </c>
      <c r="E320" s="802">
        <f t="shared" ref="E320:E321" si="122">D320+9</f>
        <v>45885</v>
      </c>
      <c r="F320" s="802">
        <f t="shared" ref="F320:F321" si="123">E320+4</f>
        <v>45889</v>
      </c>
      <c r="G320" s="802">
        <f t="shared" ref="G320:G321" si="124">F320+8</f>
        <v>45897</v>
      </c>
      <c r="H320" s="802">
        <f t="shared" si="117"/>
        <v>45899</v>
      </c>
      <c r="J320" s="758">
        <f>J319+7</f>
        <v>45869</v>
      </c>
      <c r="K320" s="332">
        <f t="shared" si="118"/>
        <v>31</v>
      </c>
    </row>
    <row r="321" spans="1:18" s="14" customFormat="1" ht="20.100000000000001" customHeight="1" x14ac:dyDescent="0.2">
      <c r="A321" s="806" t="s">
        <v>1583</v>
      </c>
      <c r="B321" s="955" t="s">
        <v>413</v>
      </c>
      <c r="C321" s="955" t="s">
        <v>4853</v>
      </c>
      <c r="D321" s="955">
        <v>45884</v>
      </c>
      <c r="E321" s="802">
        <f t="shared" si="122"/>
        <v>45893</v>
      </c>
      <c r="F321" s="802">
        <f t="shared" si="123"/>
        <v>45897</v>
      </c>
      <c r="G321" s="802">
        <f t="shared" si="124"/>
        <v>45905</v>
      </c>
      <c r="H321" s="802">
        <f>G321+2</f>
        <v>45907</v>
      </c>
      <c r="J321" s="758">
        <f>J320+7</f>
        <v>45876</v>
      </c>
      <c r="K321" s="332">
        <f t="shared" si="118"/>
        <v>32</v>
      </c>
    </row>
    <row r="322" spans="1:18" s="14" customFormat="1" ht="20.100000000000001" customHeight="1" x14ac:dyDescent="0.2">
      <c r="A322" s="806" t="s">
        <v>4848</v>
      </c>
      <c r="B322" s="955" t="s">
        <v>1583</v>
      </c>
      <c r="C322" s="955" t="s">
        <v>4854</v>
      </c>
      <c r="D322" s="955">
        <v>45887</v>
      </c>
      <c r="E322" s="802">
        <f t="shared" ref="E322:E327" si="125">D322+9</f>
        <v>45896</v>
      </c>
      <c r="F322" s="802">
        <f t="shared" ref="F322:F327" si="126">E322+4</f>
        <v>45900</v>
      </c>
      <c r="G322" s="802">
        <f t="shared" ref="G322:G327" si="127">F322+8</f>
        <v>45908</v>
      </c>
      <c r="H322" s="802">
        <f>G322+2</f>
        <v>45910</v>
      </c>
      <c r="J322" s="758">
        <f>J321+7</f>
        <v>45883</v>
      </c>
      <c r="K322" s="332">
        <f t="shared" si="118"/>
        <v>33</v>
      </c>
    </row>
    <row r="323" spans="1:18" s="14" customFormat="1" ht="20.100000000000001" customHeight="1" x14ac:dyDescent="0.2">
      <c r="A323" s="806" t="s">
        <v>2352</v>
      </c>
      <c r="B323" s="955" t="s">
        <v>2352</v>
      </c>
      <c r="C323" s="955" t="s">
        <v>4855</v>
      </c>
      <c r="D323" s="955">
        <v>45888</v>
      </c>
      <c r="E323" s="802">
        <f t="shared" si="125"/>
        <v>45897</v>
      </c>
      <c r="F323" s="802">
        <f t="shared" si="126"/>
        <v>45901</v>
      </c>
      <c r="G323" s="802">
        <f t="shared" si="127"/>
        <v>45909</v>
      </c>
      <c r="H323" s="802">
        <f t="shared" ref="H323:H326" si="128">G323+2</f>
        <v>45911</v>
      </c>
      <c r="J323" s="758">
        <f t="shared" ref="J323:J325" si="129">J322+7</f>
        <v>45890</v>
      </c>
      <c r="K323" s="332">
        <f t="shared" si="118"/>
        <v>34</v>
      </c>
    </row>
    <row r="324" spans="1:18" s="14" customFormat="1" ht="20.100000000000001" customHeight="1" x14ac:dyDescent="0.2">
      <c r="A324" s="806"/>
      <c r="B324" s="955" t="s">
        <v>2081</v>
      </c>
      <c r="C324" s="955" t="s">
        <v>4856</v>
      </c>
      <c r="D324" s="955">
        <v>45895</v>
      </c>
      <c r="E324" s="802">
        <f t="shared" si="125"/>
        <v>45904</v>
      </c>
      <c r="F324" s="802">
        <f t="shared" si="126"/>
        <v>45908</v>
      </c>
      <c r="G324" s="802">
        <f t="shared" si="127"/>
        <v>45916</v>
      </c>
      <c r="H324" s="802">
        <f t="shared" si="128"/>
        <v>45918</v>
      </c>
      <c r="J324" s="758">
        <f t="shared" si="129"/>
        <v>45897</v>
      </c>
      <c r="K324" s="332">
        <f t="shared" si="118"/>
        <v>35</v>
      </c>
    </row>
    <row r="325" spans="1:18" s="14" customFormat="1" ht="20.100000000000001" customHeight="1" x14ac:dyDescent="0.2">
      <c r="A325" s="1118"/>
      <c r="B325" s="955" t="s">
        <v>2028</v>
      </c>
      <c r="C325" s="955" t="s">
        <v>4912</v>
      </c>
      <c r="D325" s="955">
        <v>45902</v>
      </c>
      <c r="E325" s="802">
        <f t="shared" si="125"/>
        <v>45911</v>
      </c>
      <c r="F325" s="802">
        <f t="shared" si="126"/>
        <v>45915</v>
      </c>
      <c r="G325" s="802">
        <f t="shared" si="127"/>
        <v>45923</v>
      </c>
      <c r="H325" s="802">
        <f t="shared" si="128"/>
        <v>45925</v>
      </c>
      <c r="J325" s="758">
        <f t="shared" si="129"/>
        <v>45904</v>
      </c>
      <c r="K325" s="332">
        <f t="shared" ref="K325:K329" si="130">WEEKNUM(J325)</f>
        <v>36</v>
      </c>
    </row>
    <row r="326" spans="1:18" s="14" customFormat="1" ht="20.100000000000001" customHeight="1" x14ac:dyDescent="0.2">
      <c r="A326" s="806"/>
      <c r="B326" s="955" t="s">
        <v>2382</v>
      </c>
      <c r="C326" s="955" t="s">
        <v>4913</v>
      </c>
      <c r="D326" s="955">
        <v>45909</v>
      </c>
      <c r="E326" s="802">
        <f t="shared" si="125"/>
        <v>45918</v>
      </c>
      <c r="F326" s="802">
        <f t="shared" si="126"/>
        <v>45922</v>
      </c>
      <c r="G326" s="802">
        <f t="shared" si="127"/>
        <v>45930</v>
      </c>
      <c r="H326" s="802">
        <f t="shared" si="128"/>
        <v>45932</v>
      </c>
      <c r="J326" s="758">
        <f>J325+7</f>
        <v>45911</v>
      </c>
      <c r="K326" s="332">
        <f t="shared" si="130"/>
        <v>37</v>
      </c>
    </row>
    <row r="327" spans="1:18" s="14" customFormat="1" ht="20.100000000000001" customHeight="1" x14ac:dyDescent="0.2">
      <c r="A327" s="806"/>
      <c r="B327" s="955" t="s">
        <v>413</v>
      </c>
      <c r="C327" s="955" t="s">
        <v>4914</v>
      </c>
      <c r="D327" s="955">
        <v>45916</v>
      </c>
      <c r="E327" s="802">
        <f t="shared" si="125"/>
        <v>45925</v>
      </c>
      <c r="F327" s="802">
        <f t="shared" si="126"/>
        <v>45929</v>
      </c>
      <c r="G327" s="802">
        <f t="shared" si="127"/>
        <v>45937</v>
      </c>
      <c r="H327" s="802">
        <f>G327+2</f>
        <v>45939</v>
      </c>
      <c r="J327" s="758">
        <f>J326+7</f>
        <v>45918</v>
      </c>
      <c r="K327" s="332">
        <f t="shared" si="130"/>
        <v>38</v>
      </c>
    </row>
    <row r="328" spans="1:18" s="14" customFormat="1" ht="20.100000000000001" customHeight="1" x14ac:dyDescent="0.2">
      <c r="A328" s="806"/>
      <c r="B328" s="955" t="s">
        <v>1583</v>
      </c>
      <c r="C328" s="955" t="s">
        <v>4915</v>
      </c>
      <c r="D328" s="955">
        <v>45923</v>
      </c>
      <c r="E328" s="802">
        <f t="shared" ref="E328:E329" si="131">D328+9</f>
        <v>45932</v>
      </c>
      <c r="F328" s="802">
        <f t="shared" ref="F328:F329" si="132">E328+4</f>
        <v>45936</v>
      </c>
      <c r="G328" s="802">
        <f t="shared" ref="G328:G329" si="133">F328+8</f>
        <v>45944</v>
      </c>
      <c r="H328" s="802">
        <f>G328+2</f>
        <v>45946</v>
      </c>
      <c r="J328" s="758">
        <f>J327+7</f>
        <v>45925</v>
      </c>
      <c r="K328" s="332">
        <f t="shared" si="130"/>
        <v>39</v>
      </c>
    </row>
    <row r="329" spans="1:18" s="14" customFormat="1" ht="20.100000000000001" customHeight="1" x14ac:dyDescent="0.2">
      <c r="A329" s="806"/>
      <c r="B329" s="955" t="s">
        <v>2352</v>
      </c>
      <c r="C329" s="955" t="s">
        <v>4916</v>
      </c>
      <c r="D329" s="955">
        <v>45930</v>
      </c>
      <c r="E329" s="802">
        <f t="shared" si="131"/>
        <v>45939</v>
      </c>
      <c r="F329" s="802">
        <f t="shared" si="132"/>
        <v>45943</v>
      </c>
      <c r="G329" s="802">
        <f t="shared" si="133"/>
        <v>45951</v>
      </c>
      <c r="H329" s="802">
        <f t="shared" ref="H329" si="134">G329+2</f>
        <v>45953</v>
      </c>
      <c r="J329" s="758">
        <f t="shared" ref="J329" si="135">J328+7</f>
        <v>45932</v>
      </c>
      <c r="K329" s="332">
        <f t="shared" si="130"/>
        <v>40</v>
      </c>
    </row>
    <row r="330" spans="1:18" s="149" customFormat="1" ht="20.100000000000001" customHeight="1" x14ac:dyDescent="0.2">
      <c r="A330" s="1036"/>
      <c r="B330" s="147" t="s">
        <v>516</v>
      </c>
      <c r="C330" s="750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600"/>
      <c r="Q330" s="146"/>
      <c r="R330" s="146"/>
    </row>
    <row r="334" spans="1:18" ht="15" thickBot="1" x14ac:dyDescent="0.25"/>
    <row r="335" spans="1:18" s="147" customFormat="1" ht="18.75" customHeight="1" x14ac:dyDescent="0.2">
      <c r="B335" s="896"/>
      <c r="C335" s="897"/>
      <c r="D335" s="898"/>
      <c r="E335" s="899"/>
      <c r="F335" s="900"/>
      <c r="G335" s="901"/>
      <c r="H335" s="901"/>
      <c r="I335" s="902"/>
    </row>
    <row r="336" spans="1:18" s="147" customFormat="1" ht="18.75" customHeight="1" x14ac:dyDescent="0.2">
      <c r="B336" s="778" t="s">
        <v>517</v>
      </c>
      <c r="C336" s="145"/>
      <c r="D336" s="147" t="s">
        <v>518</v>
      </c>
      <c r="G336" s="147" t="s">
        <v>519</v>
      </c>
      <c r="H336" s="147" t="s">
        <v>519</v>
      </c>
      <c r="I336" s="779"/>
    </row>
    <row r="337" spans="1:22" s="147" customFormat="1" ht="18.75" customHeight="1" x14ac:dyDescent="0.2">
      <c r="B337" s="780" t="s">
        <v>520</v>
      </c>
      <c r="C337" s="1099" t="s">
        <v>521</v>
      </c>
      <c r="D337" s="133" t="s">
        <v>522</v>
      </c>
      <c r="F337" s="1099" t="s">
        <v>523</v>
      </c>
      <c r="G337" s="145" t="s">
        <v>524</v>
      </c>
      <c r="H337" s="145" t="s">
        <v>524</v>
      </c>
      <c r="I337" s="1100" t="s">
        <v>525</v>
      </c>
    </row>
    <row r="338" spans="1:22" s="147" customFormat="1" ht="18.75" customHeight="1" x14ac:dyDescent="0.2">
      <c r="B338" s="780" t="s">
        <v>526</v>
      </c>
      <c r="C338" s="1099" t="s">
        <v>527</v>
      </c>
      <c r="D338" s="133" t="s">
        <v>528</v>
      </c>
      <c r="E338" s="148" t="s">
        <v>529</v>
      </c>
      <c r="F338" s="1101" t="s">
        <v>530</v>
      </c>
      <c r="G338" s="145" t="s">
        <v>531</v>
      </c>
      <c r="H338" s="145" t="s">
        <v>531</v>
      </c>
      <c r="I338" s="1100" t="s">
        <v>532</v>
      </c>
    </row>
    <row r="339" spans="1:22" s="147" customFormat="1" ht="18.75" customHeight="1" x14ac:dyDescent="0.2">
      <c r="B339" s="783" t="s">
        <v>533</v>
      </c>
      <c r="C339" s="1102" t="s">
        <v>534</v>
      </c>
      <c r="D339" s="133" t="s">
        <v>535</v>
      </c>
      <c r="E339" s="148" t="s">
        <v>536</v>
      </c>
      <c r="F339" s="1101" t="s">
        <v>537</v>
      </c>
      <c r="G339" s="588" t="s">
        <v>538</v>
      </c>
      <c r="H339" s="588" t="s">
        <v>538</v>
      </c>
      <c r="I339" s="1103" t="s">
        <v>539</v>
      </c>
    </row>
    <row r="340" spans="1:22" s="147" customFormat="1" ht="18.75" customHeight="1" x14ac:dyDescent="0.2">
      <c r="B340" s="783" t="s">
        <v>540</v>
      </c>
      <c r="C340" s="1102" t="s">
        <v>541</v>
      </c>
      <c r="D340" s="133" t="s">
        <v>542</v>
      </c>
      <c r="E340" s="148" t="s">
        <v>543</v>
      </c>
      <c r="F340" s="1101" t="s">
        <v>544</v>
      </c>
      <c r="G340" s="588" t="s">
        <v>545</v>
      </c>
      <c r="H340" s="588" t="s">
        <v>545</v>
      </c>
      <c r="I340" s="1103" t="s">
        <v>546</v>
      </c>
      <c r="O340" s="149"/>
      <c r="P340" s="149"/>
    </row>
    <row r="341" spans="1:22" s="147" customFormat="1" ht="18.75" customHeight="1" x14ac:dyDescent="0.2">
      <c r="B341" s="783" t="s">
        <v>760</v>
      </c>
      <c r="C341" s="1102" t="s">
        <v>548</v>
      </c>
      <c r="D341" s="133" t="s">
        <v>549</v>
      </c>
      <c r="E341" s="148" t="s">
        <v>550</v>
      </c>
      <c r="F341" s="1101" t="s">
        <v>551</v>
      </c>
      <c r="G341" s="588" t="s">
        <v>552</v>
      </c>
      <c r="H341" s="588" t="s">
        <v>552</v>
      </c>
      <c r="I341" s="1103" t="s">
        <v>553</v>
      </c>
      <c r="O341" s="149"/>
      <c r="P341" s="149"/>
    </row>
    <row r="342" spans="1:22" s="147" customFormat="1" ht="18.75" customHeight="1" x14ac:dyDescent="0.2">
      <c r="B342" s="783" t="s">
        <v>554</v>
      </c>
      <c r="C342" s="1102" t="s">
        <v>555</v>
      </c>
      <c r="D342" s="133" t="s">
        <v>556</v>
      </c>
      <c r="E342" s="148" t="s">
        <v>557</v>
      </c>
      <c r="F342" s="1101" t="s">
        <v>558</v>
      </c>
      <c r="G342" s="588" t="s">
        <v>559</v>
      </c>
      <c r="H342" s="588" t="s">
        <v>559</v>
      </c>
      <c r="I342" s="1103" t="s">
        <v>560</v>
      </c>
      <c r="O342" s="149"/>
      <c r="P342" s="149"/>
    </row>
    <row r="343" spans="1:22" s="147" customFormat="1" ht="18.75" customHeight="1" x14ac:dyDescent="0.2">
      <c r="B343" s="783" t="s">
        <v>561</v>
      </c>
      <c r="C343" s="1102" t="s">
        <v>562</v>
      </c>
      <c r="D343" s="133" t="s">
        <v>563</v>
      </c>
      <c r="E343" s="148" t="s">
        <v>564</v>
      </c>
      <c r="F343" s="1099" t="s">
        <v>565</v>
      </c>
      <c r="G343" s="588" t="s">
        <v>566</v>
      </c>
      <c r="H343" s="588" t="s">
        <v>566</v>
      </c>
      <c r="I343" s="787" t="s">
        <v>567</v>
      </c>
      <c r="O343" s="149"/>
      <c r="P343" s="149"/>
    </row>
    <row r="344" spans="1:22" s="149" customFormat="1" ht="18.75" customHeight="1" x14ac:dyDescent="0.2">
      <c r="A344" s="1033"/>
      <c r="B344" s="783" t="s">
        <v>568</v>
      </c>
      <c r="C344" s="1102" t="s">
        <v>569</v>
      </c>
      <c r="D344" s="133"/>
      <c r="E344" s="145"/>
      <c r="F344" s="588"/>
      <c r="G344" s="147"/>
      <c r="H344" s="147"/>
      <c r="I344" s="788"/>
      <c r="J344" s="145"/>
      <c r="K344" s="145"/>
      <c r="L344" s="145"/>
    </row>
    <row r="345" spans="1:22" s="149" customFormat="1" ht="18.75" customHeight="1" thickBot="1" x14ac:dyDescent="0.25">
      <c r="A345" s="1033"/>
      <c r="B345" s="1104"/>
      <c r="C345" s="791"/>
      <c r="D345" s="791"/>
      <c r="E345" s="791"/>
      <c r="F345" s="791"/>
      <c r="G345" s="791"/>
      <c r="H345" s="791"/>
      <c r="I345" s="1105"/>
      <c r="J345" s="145"/>
      <c r="K345" s="145"/>
      <c r="L345" s="145"/>
    </row>
    <row r="351" spans="1:22" s="266" customFormat="1" ht="60" hidden="1" x14ac:dyDescent="0.2">
      <c r="A351" s="873"/>
      <c r="B351" s="369"/>
      <c r="C351" s="1"/>
      <c r="D351" s="395" t="s">
        <v>1554</v>
      </c>
      <c r="E351" s="119" t="s">
        <v>2591</v>
      </c>
      <c r="F351" s="119" t="s">
        <v>2592</v>
      </c>
      <c r="G351" s="119" t="s">
        <v>2593</v>
      </c>
      <c r="H351" s="119" t="s">
        <v>2593</v>
      </c>
      <c r="I351" s="119" t="s">
        <v>2594</v>
      </c>
      <c r="J351" s="119" t="s">
        <v>2595</v>
      </c>
      <c r="K351" s="119" t="s">
        <v>2596</v>
      </c>
      <c r="L351" s="370" t="s">
        <v>2597</v>
      </c>
      <c r="M351" s="370" t="s">
        <v>2598</v>
      </c>
      <c r="N351" s="119" t="s">
        <v>2599</v>
      </c>
      <c r="O351" s="119" t="s">
        <v>2600</v>
      </c>
      <c r="P351" s="119" t="s">
        <v>2601</v>
      </c>
      <c r="Q351" s="370" t="s">
        <v>2602</v>
      </c>
      <c r="R351" s="119" t="s">
        <v>2603</v>
      </c>
      <c r="S351" s="119" t="s">
        <v>2604</v>
      </c>
      <c r="T351" s="119" t="s">
        <v>2605</v>
      </c>
      <c r="U351" s="119" t="s">
        <v>2606</v>
      </c>
      <c r="V351" s="119" t="s">
        <v>2607</v>
      </c>
    </row>
    <row r="352" spans="1:22" s="266" customFormat="1" ht="20.100000000000001" hidden="1" customHeight="1" x14ac:dyDescent="0.2">
      <c r="A352" s="873"/>
      <c r="B352" s="1"/>
      <c r="C352" s="1" t="s">
        <v>2608</v>
      </c>
      <c r="D352" s="402"/>
      <c r="E352" s="402" t="s">
        <v>144</v>
      </c>
      <c r="F352" s="402" t="s">
        <v>216</v>
      </c>
      <c r="G352" s="402" t="s">
        <v>172</v>
      </c>
      <c r="H352" s="402" t="s">
        <v>172</v>
      </c>
      <c r="I352" s="395" t="s">
        <v>300</v>
      </c>
      <c r="J352" s="395" t="s">
        <v>2609</v>
      </c>
      <c r="K352" s="371" t="s">
        <v>2610</v>
      </c>
      <c r="L352" s="370" t="s">
        <v>2610</v>
      </c>
      <c r="M352" s="370" t="s">
        <v>2611</v>
      </c>
      <c r="N352" s="402" t="s">
        <v>260</v>
      </c>
      <c r="O352" s="402" t="s">
        <v>2612</v>
      </c>
      <c r="P352" s="402" t="s">
        <v>2612</v>
      </c>
      <c r="Q352" s="372" t="s">
        <v>2612</v>
      </c>
      <c r="R352" s="372" t="s">
        <v>2613</v>
      </c>
      <c r="S352" s="372" t="s">
        <v>2614</v>
      </c>
      <c r="T352" s="372" t="s">
        <v>2615</v>
      </c>
      <c r="U352" s="372" t="s">
        <v>2616</v>
      </c>
      <c r="V352" s="372" t="s">
        <v>2617</v>
      </c>
    </row>
    <row r="353" spans="1:22" s="266" customFormat="1" ht="20.100000000000001" hidden="1" customHeight="1" x14ac:dyDescent="0.2">
      <c r="A353" s="873"/>
      <c r="B353" s="373" t="s">
        <v>351</v>
      </c>
      <c r="C353" s="373" t="s">
        <v>352</v>
      </c>
      <c r="D353" s="373" t="s">
        <v>1334</v>
      </c>
      <c r="E353" s="373" t="s">
        <v>1334</v>
      </c>
      <c r="F353" s="373" t="s">
        <v>1334</v>
      </c>
      <c r="G353" s="373" t="s">
        <v>1334</v>
      </c>
      <c r="H353" s="373" t="s">
        <v>1334</v>
      </c>
      <c r="I353" s="373" t="s">
        <v>1334</v>
      </c>
      <c r="J353" s="373" t="s">
        <v>1334</v>
      </c>
      <c r="K353" s="373" t="s">
        <v>1334</v>
      </c>
      <c r="L353" s="374" t="s">
        <v>1334</v>
      </c>
      <c r="M353" s="375" t="s">
        <v>1334</v>
      </c>
      <c r="N353" s="373" t="s">
        <v>1334</v>
      </c>
      <c r="O353" s="373" t="s">
        <v>1334</v>
      </c>
      <c r="P353" s="373" t="s">
        <v>1334</v>
      </c>
      <c r="Q353" s="375" t="s">
        <v>1334</v>
      </c>
      <c r="R353" s="375" t="s">
        <v>1334</v>
      </c>
      <c r="S353" s="375" t="s">
        <v>1334</v>
      </c>
      <c r="T353" s="375" t="s">
        <v>1334</v>
      </c>
      <c r="U353" s="375" t="s">
        <v>1334</v>
      </c>
      <c r="V353" s="375" t="s">
        <v>1334</v>
      </c>
    </row>
    <row r="354" spans="1:22" hidden="1" x14ac:dyDescent="0.2">
      <c r="B354" s="136" t="s">
        <v>2618</v>
      </c>
      <c r="C354" s="137" t="s">
        <v>2619</v>
      </c>
      <c r="D354" s="6">
        <v>44288</v>
      </c>
      <c r="E354" s="6">
        <f t="shared" ref="E354:E355" si="136">D354+4</f>
        <v>44292</v>
      </c>
      <c r="F354" s="6">
        <f t="shared" ref="F354:F355" si="137">D354+6</f>
        <v>44294</v>
      </c>
      <c r="G354" s="6">
        <f t="shared" ref="G354:H361" si="138">D354+11</f>
        <v>44299</v>
      </c>
      <c r="H354" s="6">
        <f t="shared" si="138"/>
        <v>44303</v>
      </c>
      <c r="I354" s="376">
        <f t="shared" ref="I354:I355" si="139">G354+15</f>
        <v>44314</v>
      </c>
      <c r="J354" s="6">
        <f t="shared" ref="J354:J360" si="140">D354+24</f>
        <v>44312</v>
      </c>
      <c r="K354" s="6">
        <f t="shared" ref="K354:K360" si="141">D354+21</f>
        <v>44309</v>
      </c>
      <c r="L354" s="6">
        <f t="shared" ref="L354:L360" si="142">D354+21</f>
        <v>44309</v>
      </c>
      <c r="M354" s="6">
        <f t="shared" ref="M354:M360" si="143">D354+38</f>
        <v>44326</v>
      </c>
      <c r="N354" s="6">
        <f t="shared" ref="N354:N360" si="144">D354+5</f>
        <v>44293</v>
      </c>
      <c r="O354" s="6">
        <f t="shared" ref="O354:O360" si="145">D354+21</f>
        <v>44309</v>
      </c>
      <c r="P354" s="6">
        <f t="shared" ref="P354:P360" si="146">D354+21</f>
        <v>44309</v>
      </c>
      <c r="Q354" s="6">
        <f t="shared" ref="Q354:Q360" si="147">D354+21</f>
        <v>44309</v>
      </c>
      <c r="R354" s="6">
        <f t="shared" ref="R354:R360" si="148">D354+20</f>
        <v>44308</v>
      </c>
      <c r="S354" s="6">
        <f t="shared" ref="S354:S360" si="149">D354+25</f>
        <v>44313</v>
      </c>
      <c r="T354" s="6">
        <f t="shared" ref="T354:T360" si="150">D354+22</f>
        <v>44310</v>
      </c>
      <c r="U354" s="6">
        <f t="shared" ref="U354:U360" si="151">D354+19</f>
        <v>44307</v>
      </c>
      <c r="V354" s="6">
        <f t="shared" ref="V354:V360" si="152">D354+18</f>
        <v>44306</v>
      </c>
    </row>
    <row r="355" spans="1:22" hidden="1" x14ac:dyDescent="0.2">
      <c r="A355" s="872" t="s">
        <v>2620</v>
      </c>
      <c r="B355" s="378" t="s">
        <v>693</v>
      </c>
      <c r="C355" s="137" t="s">
        <v>2621</v>
      </c>
      <c r="D355" s="6">
        <f t="shared" ref="D355:D361" si="153">D354+7</f>
        <v>44295</v>
      </c>
      <c r="E355" s="6">
        <f t="shared" si="136"/>
        <v>44299</v>
      </c>
      <c r="F355" s="6">
        <f t="shared" si="137"/>
        <v>44301</v>
      </c>
      <c r="G355" s="6">
        <f t="shared" si="138"/>
        <v>44306</v>
      </c>
      <c r="H355" s="6">
        <f t="shared" si="138"/>
        <v>44310</v>
      </c>
      <c r="I355" s="376">
        <f t="shared" si="139"/>
        <v>44321</v>
      </c>
      <c r="J355" s="6">
        <f t="shared" si="140"/>
        <v>44319</v>
      </c>
      <c r="K355" s="6">
        <f t="shared" si="141"/>
        <v>44316</v>
      </c>
      <c r="L355" s="6">
        <f t="shared" si="142"/>
        <v>44316</v>
      </c>
      <c r="M355" s="6">
        <f t="shared" si="143"/>
        <v>44333</v>
      </c>
      <c r="N355" s="6">
        <f t="shared" si="144"/>
        <v>44300</v>
      </c>
      <c r="O355" s="6">
        <f t="shared" si="145"/>
        <v>44316</v>
      </c>
      <c r="P355" s="6">
        <f t="shared" si="146"/>
        <v>44316</v>
      </c>
      <c r="Q355" s="6">
        <f t="shared" si="147"/>
        <v>44316</v>
      </c>
      <c r="R355" s="6">
        <f t="shared" si="148"/>
        <v>44315</v>
      </c>
      <c r="S355" s="6">
        <f t="shared" si="149"/>
        <v>44320</v>
      </c>
      <c r="T355" s="6">
        <f t="shared" si="150"/>
        <v>44317</v>
      </c>
      <c r="U355" s="6">
        <f t="shared" si="151"/>
        <v>44314</v>
      </c>
      <c r="V355" s="6">
        <f t="shared" si="152"/>
        <v>44313</v>
      </c>
    </row>
    <row r="356" spans="1:22" hidden="1" x14ac:dyDescent="0.2">
      <c r="A356" s="872" t="s">
        <v>2622</v>
      </c>
      <c r="B356" s="378" t="s">
        <v>693</v>
      </c>
      <c r="C356" s="137" t="s">
        <v>2623</v>
      </c>
      <c r="D356" s="6">
        <f t="shared" si="153"/>
        <v>44302</v>
      </c>
      <c r="E356" s="6">
        <f t="shared" ref="E356:E357" si="154">D356+4</f>
        <v>44306</v>
      </c>
      <c r="F356" s="6">
        <f t="shared" ref="F356:F357" si="155">D356+6</f>
        <v>44308</v>
      </c>
      <c r="G356" s="6">
        <f t="shared" si="138"/>
        <v>44313</v>
      </c>
      <c r="H356" s="6">
        <f t="shared" si="138"/>
        <v>44317</v>
      </c>
      <c r="I356" s="376">
        <f t="shared" ref="I356:I357" si="156">G356+15</f>
        <v>44328</v>
      </c>
      <c r="J356" s="6">
        <f t="shared" si="140"/>
        <v>44326</v>
      </c>
      <c r="K356" s="6">
        <f t="shared" si="141"/>
        <v>44323</v>
      </c>
      <c r="L356" s="6">
        <f t="shared" si="142"/>
        <v>44323</v>
      </c>
      <c r="M356" s="6">
        <f t="shared" si="143"/>
        <v>44340</v>
      </c>
      <c r="N356" s="6">
        <f t="shared" si="144"/>
        <v>44307</v>
      </c>
      <c r="O356" s="6">
        <f t="shared" si="145"/>
        <v>44323</v>
      </c>
      <c r="P356" s="6">
        <f t="shared" si="146"/>
        <v>44323</v>
      </c>
      <c r="Q356" s="6">
        <f t="shared" si="147"/>
        <v>44323</v>
      </c>
      <c r="R356" s="6">
        <f t="shared" si="148"/>
        <v>44322</v>
      </c>
      <c r="S356" s="6">
        <f t="shared" si="149"/>
        <v>44327</v>
      </c>
      <c r="T356" s="6">
        <f t="shared" si="150"/>
        <v>44324</v>
      </c>
      <c r="U356" s="6">
        <f t="shared" si="151"/>
        <v>44321</v>
      </c>
      <c r="V356" s="6">
        <f t="shared" si="152"/>
        <v>44320</v>
      </c>
    </row>
    <row r="357" spans="1:22" hidden="1" x14ac:dyDescent="0.2">
      <c r="A357" s="872" t="s">
        <v>2624</v>
      </c>
      <c r="B357" s="378" t="s">
        <v>693</v>
      </c>
      <c r="C357" s="137" t="s">
        <v>2625</v>
      </c>
      <c r="D357" s="6">
        <f t="shared" si="153"/>
        <v>44309</v>
      </c>
      <c r="E357" s="6">
        <f t="shared" si="154"/>
        <v>44313</v>
      </c>
      <c r="F357" s="6">
        <f t="shared" si="155"/>
        <v>44315</v>
      </c>
      <c r="G357" s="6">
        <f t="shared" si="138"/>
        <v>44320</v>
      </c>
      <c r="H357" s="6">
        <f t="shared" si="138"/>
        <v>44324</v>
      </c>
      <c r="I357" s="376">
        <f t="shared" si="156"/>
        <v>44335</v>
      </c>
      <c r="J357" s="6">
        <f t="shared" si="140"/>
        <v>44333</v>
      </c>
      <c r="K357" s="6">
        <f t="shared" si="141"/>
        <v>44330</v>
      </c>
      <c r="L357" s="6">
        <f t="shared" si="142"/>
        <v>44330</v>
      </c>
      <c r="M357" s="6">
        <f t="shared" si="143"/>
        <v>44347</v>
      </c>
      <c r="N357" s="6">
        <f t="shared" si="144"/>
        <v>44314</v>
      </c>
      <c r="O357" s="6">
        <f t="shared" si="145"/>
        <v>44330</v>
      </c>
      <c r="P357" s="6">
        <f t="shared" si="146"/>
        <v>44330</v>
      </c>
      <c r="Q357" s="6">
        <f t="shared" si="147"/>
        <v>44330</v>
      </c>
      <c r="R357" s="6">
        <f t="shared" si="148"/>
        <v>44329</v>
      </c>
      <c r="S357" s="6">
        <f t="shared" si="149"/>
        <v>44334</v>
      </c>
      <c r="T357" s="6">
        <f t="shared" si="150"/>
        <v>44331</v>
      </c>
      <c r="U357" s="6">
        <f t="shared" si="151"/>
        <v>44328</v>
      </c>
      <c r="V357" s="6">
        <f t="shared" si="152"/>
        <v>44327</v>
      </c>
    </row>
    <row r="358" spans="1:22" hidden="1" x14ac:dyDescent="0.2">
      <c r="A358" s="872"/>
      <c r="B358" s="378" t="s">
        <v>693</v>
      </c>
      <c r="C358" s="137" t="s">
        <v>2626</v>
      </c>
      <c r="D358" s="6">
        <f t="shared" si="153"/>
        <v>44316</v>
      </c>
      <c r="E358" s="6">
        <f t="shared" ref="E358" si="157">D358+4</f>
        <v>44320</v>
      </c>
      <c r="F358" s="6">
        <f t="shared" ref="F358" si="158">D358+6</f>
        <v>44322</v>
      </c>
      <c r="G358" s="6">
        <f t="shared" si="138"/>
        <v>44327</v>
      </c>
      <c r="H358" s="6">
        <f t="shared" si="138"/>
        <v>44331</v>
      </c>
      <c r="I358" s="376">
        <f t="shared" ref="I358" si="159">G358+15</f>
        <v>44342</v>
      </c>
      <c r="J358" s="6">
        <f t="shared" si="140"/>
        <v>44340</v>
      </c>
      <c r="K358" s="6">
        <f t="shared" si="141"/>
        <v>44337</v>
      </c>
      <c r="L358" s="6">
        <f t="shared" si="142"/>
        <v>44337</v>
      </c>
      <c r="M358" s="6">
        <f t="shared" si="143"/>
        <v>44354</v>
      </c>
      <c r="N358" s="6">
        <f t="shared" si="144"/>
        <v>44321</v>
      </c>
      <c r="O358" s="6">
        <f t="shared" si="145"/>
        <v>44337</v>
      </c>
      <c r="P358" s="6">
        <f t="shared" si="146"/>
        <v>44337</v>
      </c>
      <c r="Q358" s="6">
        <f t="shared" si="147"/>
        <v>44337</v>
      </c>
      <c r="R358" s="6">
        <f t="shared" si="148"/>
        <v>44336</v>
      </c>
      <c r="S358" s="6">
        <f t="shared" si="149"/>
        <v>44341</v>
      </c>
      <c r="T358" s="6">
        <f t="shared" si="150"/>
        <v>44338</v>
      </c>
      <c r="U358" s="6">
        <f t="shared" si="151"/>
        <v>44335</v>
      </c>
      <c r="V358" s="6">
        <f t="shared" si="152"/>
        <v>44334</v>
      </c>
    </row>
    <row r="359" spans="1:22" hidden="1" x14ac:dyDescent="0.2">
      <c r="A359" s="872"/>
      <c r="B359" s="380" t="s">
        <v>693</v>
      </c>
      <c r="C359" s="359" t="s">
        <v>2627</v>
      </c>
      <c r="D359" s="6">
        <f>D358+7</f>
        <v>44323</v>
      </c>
      <c r="E359" s="360">
        <f>D359+4</f>
        <v>44327</v>
      </c>
      <c r="F359" s="360">
        <f t="shared" ref="F359:F360" si="160">D359+6</f>
        <v>44329</v>
      </c>
      <c r="G359" s="360">
        <f t="shared" si="138"/>
        <v>44334</v>
      </c>
      <c r="H359" s="360">
        <f t="shared" si="138"/>
        <v>44338</v>
      </c>
      <c r="I359" s="377">
        <f t="shared" ref="I359:I360" si="161">G359+15</f>
        <v>44349</v>
      </c>
      <c r="J359" s="360">
        <f t="shared" si="140"/>
        <v>44347</v>
      </c>
      <c r="K359" s="360">
        <f t="shared" si="141"/>
        <v>44344</v>
      </c>
      <c r="L359" s="360">
        <f t="shared" si="142"/>
        <v>44344</v>
      </c>
      <c r="M359" s="360">
        <f t="shared" si="143"/>
        <v>44361</v>
      </c>
      <c r="N359" s="360">
        <f t="shared" si="144"/>
        <v>44328</v>
      </c>
      <c r="O359" s="360">
        <f t="shared" si="145"/>
        <v>44344</v>
      </c>
      <c r="P359" s="360">
        <f t="shared" si="146"/>
        <v>44344</v>
      </c>
      <c r="Q359" s="360">
        <f t="shared" si="147"/>
        <v>44344</v>
      </c>
      <c r="R359" s="360">
        <f t="shared" si="148"/>
        <v>44343</v>
      </c>
      <c r="S359" s="360">
        <f t="shared" si="149"/>
        <v>44348</v>
      </c>
      <c r="T359" s="360">
        <f t="shared" si="150"/>
        <v>44345</v>
      </c>
      <c r="U359" s="360">
        <f t="shared" si="151"/>
        <v>44342</v>
      </c>
      <c r="V359" s="360">
        <f t="shared" si="152"/>
        <v>44341</v>
      </c>
    </row>
    <row r="360" spans="1:22" hidden="1" x14ac:dyDescent="0.2">
      <c r="A360" s="872" t="s">
        <v>2628</v>
      </c>
      <c r="B360" s="380" t="s">
        <v>693</v>
      </c>
      <c r="C360" s="359" t="s">
        <v>2629</v>
      </c>
      <c r="D360" s="360">
        <f t="shared" si="153"/>
        <v>44330</v>
      </c>
      <c r="E360" s="360">
        <f t="shared" ref="E360" si="162">D360+4</f>
        <v>44334</v>
      </c>
      <c r="F360" s="360">
        <f t="shared" si="160"/>
        <v>44336</v>
      </c>
      <c r="G360" s="360">
        <f t="shared" si="138"/>
        <v>44341</v>
      </c>
      <c r="H360" s="360">
        <f t="shared" si="138"/>
        <v>44345</v>
      </c>
      <c r="I360" s="377">
        <f t="shared" si="161"/>
        <v>44356</v>
      </c>
      <c r="J360" s="360">
        <f t="shared" si="140"/>
        <v>44354</v>
      </c>
      <c r="K360" s="360">
        <f t="shared" si="141"/>
        <v>44351</v>
      </c>
      <c r="L360" s="360">
        <f t="shared" si="142"/>
        <v>44351</v>
      </c>
      <c r="M360" s="360">
        <f t="shared" si="143"/>
        <v>44368</v>
      </c>
      <c r="N360" s="360">
        <f t="shared" si="144"/>
        <v>44335</v>
      </c>
      <c r="O360" s="360">
        <f t="shared" si="145"/>
        <v>44351</v>
      </c>
      <c r="P360" s="360">
        <f t="shared" si="146"/>
        <v>44351</v>
      </c>
      <c r="Q360" s="360">
        <f t="shared" si="147"/>
        <v>44351</v>
      </c>
      <c r="R360" s="360">
        <f t="shared" si="148"/>
        <v>44350</v>
      </c>
      <c r="S360" s="360">
        <f t="shared" si="149"/>
        <v>44355</v>
      </c>
      <c r="T360" s="360">
        <f t="shared" si="150"/>
        <v>44352</v>
      </c>
      <c r="U360" s="360">
        <f t="shared" si="151"/>
        <v>44349</v>
      </c>
      <c r="V360" s="360">
        <f t="shared" si="152"/>
        <v>44348</v>
      </c>
    </row>
    <row r="361" spans="1:22" hidden="1" x14ac:dyDescent="0.2">
      <c r="A361" s="872"/>
      <c r="B361" s="380" t="s">
        <v>693</v>
      </c>
      <c r="C361" s="359" t="s">
        <v>2630</v>
      </c>
      <c r="D361" s="360">
        <f t="shared" si="153"/>
        <v>44337</v>
      </c>
      <c r="E361" s="360">
        <f t="shared" ref="E361" si="163">D361+4</f>
        <v>44341</v>
      </c>
      <c r="F361" s="360">
        <f t="shared" ref="F361" si="164">D361+6</f>
        <v>44343</v>
      </c>
      <c r="G361" s="360">
        <f t="shared" si="138"/>
        <v>44348</v>
      </c>
      <c r="H361" s="360">
        <f t="shared" si="138"/>
        <v>44352</v>
      </c>
      <c r="I361" s="377">
        <f t="shared" ref="I361" si="165">G361+15</f>
        <v>44363</v>
      </c>
      <c r="J361" s="360">
        <f t="shared" ref="J361" si="166">D361+24</f>
        <v>44361</v>
      </c>
      <c r="K361" s="360">
        <f t="shared" ref="K361" si="167">D361+21</f>
        <v>44358</v>
      </c>
      <c r="L361" s="360">
        <f t="shared" ref="L361" si="168">D361+21</f>
        <v>44358</v>
      </c>
      <c r="M361" s="360">
        <f t="shared" ref="M361" si="169">D361+38</f>
        <v>44375</v>
      </c>
      <c r="N361" s="360">
        <f t="shared" ref="N361" si="170">D361+5</f>
        <v>44342</v>
      </c>
      <c r="O361" s="360">
        <f t="shared" ref="O361" si="171">D361+21</f>
        <v>44358</v>
      </c>
      <c r="P361" s="360">
        <f t="shared" ref="P361" si="172">D361+21</f>
        <v>44358</v>
      </c>
      <c r="Q361" s="360">
        <f t="shared" ref="Q361" si="173">D361+21</f>
        <v>44358</v>
      </c>
      <c r="R361" s="360">
        <f t="shared" ref="R361" si="174">D361+20</f>
        <v>44357</v>
      </c>
      <c r="S361" s="360">
        <f t="shared" ref="S361" si="175">D361+25</f>
        <v>44362</v>
      </c>
      <c r="T361" s="360">
        <f t="shared" ref="T361" si="176">D361+22</f>
        <v>44359</v>
      </c>
      <c r="U361" s="360">
        <f t="shared" ref="U361" si="177">D361+19</f>
        <v>44356</v>
      </c>
      <c r="V361" s="360">
        <f t="shared" ref="V361" si="178">D361+18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298:C298"/>
    <mergeCell ref="D298:D299"/>
    <mergeCell ref="B203:C203"/>
    <mergeCell ref="D203:D204"/>
    <mergeCell ref="B139:C139"/>
    <mergeCell ref="D139:D140"/>
    <mergeCell ref="B201:G201"/>
    <mergeCell ref="E156:F156"/>
    <mergeCell ref="B2:F2"/>
    <mergeCell ref="B4:F4"/>
    <mergeCell ref="E100:F100"/>
    <mergeCell ref="D92:D93"/>
    <mergeCell ref="B92:C92"/>
    <mergeCell ref="B9:C9"/>
    <mergeCell ref="D9:D10"/>
    <mergeCell ref="B7:E7"/>
  </mergeCells>
  <phoneticPr fontId="81" type="noConversion"/>
  <hyperlinks>
    <hyperlink ref="C343" r:id="rId14" xr:uid="{488C496C-D842-45E9-B5A3-E6678669F70F}"/>
    <hyperlink ref="C342" r:id="rId15" xr:uid="{18B5C320-F2D9-4ADF-9585-A218B57084B9}"/>
    <hyperlink ref="C341" r:id="rId16" xr:uid="{3696D77D-076F-48E5-B31C-78A23925661F}"/>
    <hyperlink ref="C339" r:id="rId17" xr:uid="{BB4A321B-7583-4C05-980A-1DD479E81E68}"/>
    <hyperlink ref="F343" r:id="rId18" xr:uid="{3926513E-1149-4A51-9674-3795B38574A5}"/>
    <hyperlink ref="I339" r:id="rId19" xr:uid="{354A7703-91BE-4514-A8CF-6CA5D8E94CF2}"/>
    <hyperlink ref="I338" r:id="rId20" xr:uid="{F2652653-C91D-41A3-9461-8FC6EF6860E8}"/>
    <hyperlink ref="F341" r:id="rId21" xr:uid="{79A2C0B3-E7B1-4216-9E8E-3457C4B93D08}"/>
    <hyperlink ref="F340" r:id="rId22" xr:uid="{38C43911-26F4-404A-9BD4-521CA12FE49B}"/>
    <hyperlink ref="F339" r:id="rId23" xr:uid="{8C40F793-2217-4C7B-9ACC-1D4A026F2387}"/>
    <hyperlink ref="F338" r:id="rId24" xr:uid="{CD9A0311-3BC3-4AC0-B592-15301A74B2DD}"/>
    <hyperlink ref="F342" r:id="rId25" xr:uid="{2A3C619B-B82B-4161-BFDC-81F71C97316E}"/>
    <hyperlink ref="F337" r:id="rId26" xr:uid="{D2FD43A1-B52A-4D63-9BD3-7EF85129D46A}"/>
    <hyperlink ref="I343" r:id="rId27" xr:uid="{E76C5EB6-C223-4A05-BE98-1906D9744C47}"/>
    <hyperlink ref="I340" r:id="rId28" xr:uid="{782DA1BD-545E-4B07-8F10-CCC7927A916F}"/>
    <hyperlink ref="C344" r:id="rId29" xr:uid="{8091B852-DF18-40B1-9929-24C532E75787}"/>
    <hyperlink ref="C338" r:id="rId30" xr:uid="{428B3898-B43F-472B-A104-D62667764951}"/>
    <hyperlink ref="C340" r:id="rId31" xr:uid="{318CCD63-290F-448D-A9C9-596D329ECE5A}"/>
    <hyperlink ref="I341" r:id="rId32" xr:uid="{61214AE2-9550-4D2A-866A-9428E655E0B0}"/>
    <hyperlink ref="I342" r:id="rId33" xr:uid="{A6DA06F7-D986-4AB2-99E4-219A12998DCD}"/>
    <hyperlink ref="C337" r:id="rId34" xr:uid="{7F73EE65-0760-4250-BBC4-8548E0018335}"/>
    <hyperlink ref="I337" r:id="rId35" xr:uid="{A9918240-FF52-458C-98D2-3FEA1B64457A}"/>
    <hyperlink ref="H2" location="HOME!Print_Area" display="HOME" xr:uid="{232B94FA-4545-4586-BDE5-308C4F4E46B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82:F282" evalError="1"/>
    <ignoredError sqref="E130:E13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A81" sqref="A81"/>
    </sheetView>
  </sheetViews>
  <sheetFormatPr defaultColWidth="39.85546875" defaultRowHeight="18.75" x14ac:dyDescent="0.2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 x14ac:dyDescent="0.25">
      <c r="A1" s="1127" t="s">
        <v>116</v>
      </c>
      <c r="B1" s="1128"/>
      <c r="C1" s="1128"/>
      <c r="D1" s="1128"/>
      <c r="E1" s="1128"/>
      <c r="F1" s="1128"/>
      <c r="G1" s="1128"/>
      <c r="H1" s="1129"/>
    </row>
    <row r="2" spans="1:8" s="711" customFormat="1" ht="18" customHeight="1" x14ac:dyDescent="0.6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 x14ac:dyDescent="0.35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 x14ac:dyDescent="0.25">
      <c r="A4" s="710"/>
      <c r="B4" s="1126"/>
      <c r="C4" s="1126"/>
      <c r="D4" s="1126"/>
      <c r="E4" s="1126"/>
      <c r="F4" s="1126"/>
      <c r="G4" s="710"/>
      <c r="H4" s="710"/>
    </row>
    <row r="5" spans="1:8" s="711" customFormat="1" ht="30" customHeight="1" x14ac:dyDescent="0.25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 x14ac:dyDescent="0.25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1034"/>
      <c r="G6" s="710"/>
      <c r="H6" s="710"/>
    </row>
    <row r="7" spans="1:8" s="711" customFormat="1" ht="30" customHeight="1" x14ac:dyDescent="0.25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 x14ac:dyDescent="0.25">
      <c r="A8" s="983" t="s">
        <v>123</v>
      </c>
      <c r="B8" s="983" t="s">
        <v>124</v>
      </c>
      <c r="C8" s="983" t="s">
        <v>125</v>
      </c>
      <c r="D8" s="983" t="s">
        <v>126</v>
      </c>
      <c r="E8" s="983" t="s">
        <v>127</v>
      </c>
      <c r="F8" s="948"/>
      <c r="G8" s="710"/>
      <c r="H8" s="710"/>
    </row>
    <row r="9" spans="1:8" s="711" customFormat="1" ht="30" customHeight="1" x14ac:dyDescent="0.25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 x14ac:dyDescent="0.25">
      <c r="A10" s="983" t="s">
        <v>96</v>
      </c>
      <c r="B10" s="983" t="s">
        <v>128</v>
      </c>
      <c r="C10" s="947" t="s">
        <v>129</v>
      </c>
      <c r="D10" s="947" t="s">
        <v>130</v>
      </c>
      <c r="E10" s="947" t="s">
        <v>131</v>
      </c>
      <c r="F10" s="710"/>
      <c r="G10" s="710"/>
      <c r="H10" s="710"/>
    </row>
    <row r="11" spans="1:8" s="711" customFormat="1" ht="30" customHeight="1" x14ac:dyDescent="0.25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 x14ac:dyDescent="0.25">
      <c r="A12" s="710"/>
      <c r="B12" s="710"/>
      <c r="C12" s="710"/>
      <c r="D12" s="710"/>
      <c r="E12" s="710"/>
      <c r="F12" s="710"/>
      <c r="G12" s="710"/>
      <c r="H12" s="710"/>
    </row>
    <row r="13" spans="1:8" hidden="1" x14ac:dyDescent="0.2"/>
    <row r="14" spans="1:8" hidden="1" x14ac:dyDescent="0.2">
      <c r="A14" s="938" t="s">
        <v>132</v>
      </c>
    </row>
    <row r="15" spans="1:8" hidden="1" x14ac:dyDescent="0.2"/>
    <row r="16" spans="1:8" hidden="1" x14ac:dyDescent="0.2"/>
    <row r="17" spans="1:8" hidden="1" x14ac:dyDescent="0.2"/>
    <row r="18" spans="1:8" ht="39.950000000000003" customHeight="1" x14ac:dyDescent="0.2">
      <c r="A18" s="929" t="s">
        <v>133</v>
      </c>
      <c r="B18" s="1087" t="s">
        <v>134</v>
      </c>
      <c r="C18" s="929" t="s">
        <v>135</v>
      </c>
      <c r="D18" s="929" t="s">
        <v>136</v>
      </c>
      <c r="E18" s="929" t="s">
        <v>137</v>
      </c>
      <c r="F18" s="929" t="s">
        <v>138</v>
      </c>
      <c r="G18" s="929" t="s">
        <v>139</v>
      </c>
      <c r="H18" s="929" t="s">
        <v>140</v>
      </c>
    </row>
    <row r="19" spans="1:8" ht="39.950000000000003" hidden="1" customHeight="1" x14ac:dyDescent="0.2">
      <c r="A19" s="1088" t="s">
        <v>96</v>
      </c>
      <c r="B19" s="922" t="s">
        <v>141</v>
      </c>
      <c r="C19" s="923" t="s">
        <v>142</v>
      </c>
      <c r="D19" s="923" t="s">
        <v>143</v>
      </c>
      <c r="E19" s="923" t="s">
        <v>144</v>
      </c>
      <c r="F19" s="923" t="s">
        <v>145</v>
      </c>
      <c r="G19" s="922" t="s">
        <v>146</v>
      </c>
      <c r="H19" s="922" t="s">
        <v>147</v>
      </c>
    </row>
    <row r="20" spans="1:8" ht="39.950000000000003" hidden="1" customHeight="1" x14ac:dyDescent="0.2">
      <c r="A20" s="1088" t="s">
        <v>96</v>
      </c>
      <c r="B20" s="922" t="s">
        <v>141</v>
      </c>
      <c r="C20" s="923" t="s">
        <v>148</v>
      </c>
      <c r="D20" s="923" t="s">
        <v>143</v>
      </c>
      <c r="E20" s="923" t="s">
        <v>144</v>
      </c>
      <c r="F20" s="923" t="s">
        <v>145</v>
      </c>
      <c r="G20" s="922" t="s">
        <v>149</v>
      </c>
      <c r="H20" s="922" t="s">
        <v>147</v>
      </c>
    </row>
    <row r="21" spans="1:8" ht="39.950000000000003" hidden="1" customHeight="1" x14ac:dyDescent="0.2">
      <c r="A21" s="1088" t="s">
        <v>96</v>
      </c>
      <c r="B21" s="922" t="s">
        <v>150</v>
      </c>
      <c r="C21" s="923" t="s">
        <v>151</v>
      </c>
      <c r="D21" s="923" t="s">
        <v>143</v>
      </c>
      <c r="E21" s="923" t="s">
        <v>144</v>
      </c>
      <c r="F21" s="923" t="s">
        <v>145</v>
      </c>
      <c r="G21" s="922" t="s">
        <v>152</v>
      </c>
      <c r="H21" s="922" t="s">
        <v>147</v>
      </c>
    </row>
    <row r="22" spans="1:8" ht="39.950000000000003" hidden="1" customHeight="1" x14ac:dyDescent="0.2">
      <c r="A22" s="1088" t="s">
        <v>96</v>
      </c>
      <c r="B22" s="922" t="s">
        <v>150</v>
      </c>
      <c r="C22" s="923" t="s">
        <v>153</v>
      </c>
      <c r="D22" s="923" t="s">
        <v>143</v>
      </c>
      <c r="E22" s="923" t="s">
        <v>144</v>
      </c>
      <c r="F22" s="923" t="s">
        <v>145</v>
      </c>
      <c r="G22" s="922" t="s">
        <v>154</v>
      </c>
      <c r="H22" s="922" t="s">
        <v>147</v>
      </c>
    </row>
    <row r="23" spans="1:8" ht="39.950000000000003" hidden="1" customHeight="1" x14ac:dyDescent="0.2">
      <c r="A23" s="1088" t="s">
        <v>96</v>
      </c>
      <c r="B23" s="922" t="s">
        <v>150</v>
      </c>
      <c r="C23" s="923" t="s">
        <v>155</v>
      </c>
      <c r="D23" s="923" t="s">
        <v>143</v>
      </c>
      <c r="E23" s="923" t="s">
        <v>144</v>
      </c>
      <c r="F23" s="923" t="s">
        <v>145</v>
      </c>
      <c r="G23" s="922" t="s">
        <v>156</v>
      </c>
      <c r="H23" s="922" t="s">
        <v>147</v>
      </c>
    </row>
    <row r="24" spans="1:8" ht="39.950000000000003" hidden="1" customHeight="1" x14ac:dyDescent="0.2">
      <c r="A24" s="1088" t="s">
        <v>96</v>
      </c>
      <c r="B24" s="922" t="s">
        <v>150</v>
      </c>
      <c r="C24" s="923" t="s">
        <v>151</v>
      </c>
      <c r="D24" s="923" t="s">
        <v>143</v>
      </c>
      <c r="E24" s="923" t="s">
        <v>144</v>
      </c>
      <c r="F24" s="923" t="s">
        <v>145</v>
      </c>
      <c r="G24" s="922" t="s">
        <v>152</v>
      </c>
      <c r="H24" s="922" t="s">
        <v>147</v>
      </c>
    </row>
    <row r="25" spans="1:8" ht="39.950000000000003" hidden="1" customHeight="1" x14ac:dyDescent="0.2">
      <c r="A25" s="1088" t="s">
        <v>96</v>
      </c>
      <c r="B25" s="922" t="s">
        <v>150</v>
      </c>
      <c r="C25" s="923" t="s">
        <v>153</v>
      </c>
      <c r="D25" s="923" t="s">
        <v>143</v>
      </c>
      <c r="E25" s="923" t="s">
        <v>144</v>
      </c>
      <c r="F25" s="923" t="s">
        <v>145</v>
      </c>
      <c r="G25" s="922" t="s">
        <v>154</v>
      </c>
      <c r="H25" s="922" t="s">
        <v>147</v>
      </c>
    </row>
    <row r="26" spans="1:8" ht="39.950000000000003" hidden="1" customHeight="1" x14ac:dyDescent="0.2">
      <c r="A26" s="1088" t="s">
        <v>157</v>
      </c>
      <c r="B26" s="923" t="s">
        <v>158</v>
      </c>
      <c r="C26" s="923" t="s">
        <v>159</v>
      </c>
      <c r="D26" s="923"/>
      <c r="E26" s="923" t="s">
        <v>160</v>
      </c>
      <c r="F26" s="923" t="s">
        <v>161</v>
      </c>
      <c r="G26" s="922" t="s">
        <v>162</v>
      </c>
      <c r="H26" s="923"/>
    </row>
    <row r="27" spans="1:8" ht="39.950000000000003" hidden="1" customHeight="1" x14ac:dyDescent="0.2">
      <c r="A27" s="1088" t="s">
        <v>163</v>
      </c>
      <c r="B27" s="923" t="s">
        <v>164</v>
      </c>
      <c r="C27" s="905" t="s">
        <v>165</v>
      </c>
      <c r="D27" s="905"/>
      <c r="E27" s="905" t="s">
        <v>166</v>
      </c>
      <c r="F27" s="905" t="s">
        <v>167</v>
      </c>
      <c r="G27" s="906" t="s">
        <v>168</v>
      </c>
      <c r="H27" s="924"/>
    </row>
    <row r="28" spans="1:8" ht="39.950000000000003" hidden="1" customHeight="1" x14ac:dyDescent="0.2">
      <c r="A28" s="1088" t="s">
        <v>120</v>
      </c>
      <c r="B28" s="923" t="s">
        <v>164</v>
      </c>
      <c r="C28" s="905" t="s">
        <v>165</v>
      </c>
      <c r="D28" s="905"/>
      <c r="E28" s="905" t="s">
        <v>144</v>
      </c>
      <c r="F28" s="905" t="s">
        <v>167</v>
      </c>
      <c r="G28" s="906" t="s">
        <v>168</v>
      </c>
      <c r="H28" s="924"/>
    </row>
    <row r="29" spans="1:8" ht="39.950000000000003" hidden="1" customHeight="1" x14ac:dyDescent="0.2">
      <c r="A29" s="1088" t="s">
        <v>169</v>
      </c>
      <c r="B29" s="905" t="s">
        <v>170</v>
      </c>
      <c r="C29" s="905" t="s">
        <v>171</v>
      </c>
      <c r="D29" s="905"/>
      <c r="E29" s="905" t="s">
        <v>172</v>
      </c>
      <c r="F29" s="905" t="s">
        <v>173</v>
      </c>
      <c r="G29" s="922" t="s">
        <v>174</v>
      </c>
      <c r="H29" s="908"/>
    </row>
    <row r="30" spans="1:8" ht="39.950000000000003" hidden="1" customHeight="1" x14ac:dyDescent="0.2">
      <c r="A30" s="1088" t="s">
        <v>124</v>
      </c>
      <c r="B30" s="923" t="s">
        <v>170</v>
      </c>
      <c r="C30" s="923" t="s">
        <v>171</v>
      </c>
      <c r="D30" s="923"/>
      <c r="E30" s="923" t="s">
        <v>175</v>
      </c>
      <c r="F30" s="923" t="s">
        <v>173</v>
      </c>
      <c r="G30" s="922" t="s">
        <v>174</v>
      </c>
      <c r="H30" s="922"/>
    </row>
    <row r="31" spans="1:8" ht="39.950000000000003" hidden="1" customHeight="1" x14ac:dyDescent="0.2">
      <c r="A31" s="1088" t="s">
        <v>121</v>
      </c>
      <c r="B31" s="923" t="s">
        <v>170</v>
      </c>
      <c r="C31" s="923" t="s">
        <v>171</v>
      </c>
      <c r="D31" s="923"/>
      <c r="E31" s="923" t="s">
        <v>176</v>
      </c>
      <c r="F31" s="923" t="s">
        <v>173</v>
      </c>
      <c r="G31" s="922" t="s">
        <v>174</v>
      </c>
      <c r="H31" s="923"/>
    </row>
    <row r="32" spans="1:8" ht="39.950000000000003" hidden="1" customHeight="1" x14ac:dyDescent="0.2">
      <c r="A32" s="1088" t="s">
        <v>131</v>
      </c>
      <c r="B32" s="923" t="s">
        <v>170</v>
      </c>
      <c r="C32" s="923" t="s">
        <v>171</v>
      </c>
      <c r="D32" s="923"/>
      <c r="E32" s="923" t="s">
        <v>177</v>
      </c>
      <c r="F32" s="923" t="s">
        <v>173</v>
      </c>
      <c r="G32" s="922" t="s">
        <v>174</v>
      </c>
      <c r="H32" s="922"/>
    </row>
    <row r="33" spans="1:8" ht="39.950000000000003" hidden="1" customHeight="1" x14ac:dyDescent="0.2">
      <c r="A33" s="1088" t="s">
        <v>119</v>
      </c>
      <c r="B33" s="923" t="s">
        <v>178</v>
      </c>
      <c r="C33" s="905" t="s">
        <v>179</v>
      </c>
      <c r="D33" s="905"/>
      <c r="E33" s="905" t="s">
        <v>180</v>
      </c>
      <c r="F33" s="905" t="s">
        <v>181</v>
      </c>
      <c r="G33" s="906" t="s">
        <v>182</v>
      </c>
      <c r="H33" s="1086"/>
    </row>
    <row r="34" spans="1:8" ht="39.950000000000003" hidden="1" customHeight="1" x14ac:dyDescent="0.2">
      <c r="A34" s="1088" t="s">
        <v>183</v>
      </c>
      <c r="B34" s="923" t="s">
        <v>178</v>
      </c>
      <c r="C34" s="923" t="s">
        <v>179</v>
      </c>
      <c r="D34" s="923"/>
      <c r="E34" s="923" t="s">
        <v>184</v>
      </c>
      <c r="F34" s="923" t="s">
        <v>181</v>
      </c>
      <c r="G34" s="922" t="s">
        <v>182</v>
      </c>
      <c r="H34" s="923"/>
    </row>
    <row r="35" spans="1:8" ht="39.950000000000003" hidden="1" customHeight="1" x14ac:dyDescent="0.2">
      <c r="A35" s="1088" t="s">
        <v>124</v>
      </c>
      <c r="B35" s="923" t="s">
        <v>185</v>
      </c>
      <c r="C35" s="923" t="s">
        <v>186</v>
      </c>
      <c r="D35" s="923"/>
      <c r="E35" s="923" t="s">
        <v>187</v>
      </c>
      <c r="F35" s="923" t="s">
        <v>188</v>
      </c>
      <c r="G35" s="922" t="s">
        <v>189</v>
      </c>
      <c r="H35" s="923"/>
    </row>
    <row r="36" spans="1:8" ht="39.950000000000003" hidden="1" customHeight="1" x14ac:dyDescent="0.2">
      <c r="A36" s="1088" t="s">
        <v>131</v>
      </c>
      <c r="B36" s="923" t="s">
        <v>190</v>
      </c>
      <c r="C36" s="923" t="s">
        <v>191</v>
      </c>
      <c r="D36" s="923"/>
      <c r="E36" s="923" t="s">
        <v>172</v>
      </c>
      <c r="F36" s="923" t="s">
        <v>188</v>
      </c>
      <c r="G36" s="922" t="s">
        <v>192</v>
      </c>
      <c r="H36" s="922"/>
    </row>
    <row r="37" spans="1:8" ht="39.950000000000003" hidden="1" customHeight="1" x14ac:dyDescent="0.2">
      <c r="A37" s="1088" t="s">
        <v>124</v>
      </c>
      <c r="B37" s="923" t="s">
        <v>190</v>
      </c>
      <c r="C37" s="923" t="s">
        <v>191</v>
      </c>
      <c r="D37" s="923"/>
      <c r="E37" s="923" t="s">
        <v>193</v>
      </c>
      <c r="F37" s="923" t="s">
        <v>188</v>
      </c>
      <c r="G37" s="922" t="s">
        <v>194</v>
      </c>
      <c r="H37" s="923"/>
    </row>
    <row r="38" spans="1:8" ht="39.950000000000003" hidden="1" customHeight="1" x14ac:dyDescent="0.2">
      <c r="A38" s="1088" t="s">
        <v>157</v>
      </c>
      <c r="B38" s="905" t="s">
        <v>195</v>
      </c>
      <c r="C38" s="905" t="s">
        <v>196</v>
      </c>
      <c r="D38" s="905"/>
      <c r="E38" s="905" t="s">
        <v>197</v>
      </c>
      <c r="F38" s="905" t="s">
        <v>198</v>
      </c>
      <c r="G38" s="905" t="s">
        <v>199</v>
      </c>
      <c r="H38" s="924"/>
    </row>
    <row r="39" spans="1:8" ht="39.950000000000003" hidden="1" customHeight="1" x14ac:dyDescent="0.2">
      <c r="A39" s="1088" t="s">
        <v>122</v>
      </c>
      <c r="B39" s="923" t="s">
        <v>200</v>
      </c>
      <c r="C39" s="923" t="s">
        <v>201</v>
      </c>
      <c r="D39" s="923"/>
      <c r="E39" s="923" t="s">
        <v>202</v>
      </c>
      <c r="F39" s="923" t="s">
        <v>188</v>
      </c>
      <c r="G39" s="922" t="s">
        <v>203</v>
      </c>
      <c r="H39" s="924"/>
    </row>
    <row r="40" spans="1:8" ht="39.950000000000003" hidden="1" customHeight="1" x14ac:dyDescent="0.2">
      <c r="A40" s="1088" t="s">
        <v>121</v>
      </c>
      <c r="B40" s="923" t="s">
        <v>204</v>
      </c>
      <c r="C40" s="923" t="s">
        <v>205</v>
      </c>
      <c r="D40" s="923"/>
      <c r="E40" s="923" t="s">
        <v>160</v>
      </c>
      <c r="F40" s="923" t="s">
        <v>206</v>
      </c>
      <c r="G40" s="923" t="s">
        <v>207</v>
      </c>
      <c r="H40" s="923"/>
    </row>
    <row r="41" spans="1:8" ht="39.950000000000003" hidden="1" customHeight="1" x14ac:dyDescent="0.2">
      <c r="A41" s="1088" t="s">
        <v>157</v>
      </c>
      <c r="B41" s="905" t="s">
        <v>208</v>
      </c>
      <c r="C41" s="905" t="s">
        <v>209</v>
      </c>
      <c r="D41" s="905"/>
      <c r="E41" s="905" t="s">
        <v>210</v>
      </c>
      <c r="F41" s="905" t="s">
        <v>208</v>
      </c>
      <c r="G41" s="905" t="s">
        <v>211</v>
      </c>
      <c r="H41" s="922"/>
    </row>
    <row r="42" spans="1:8" ht="39.950000000000003" hidden="1" customHeight="1" x14ac:dyDescent="0.2">
      <c r="A42" s="1088" t="s">
        <v>122</v>
      </c>
      <c r="B42" s="923" t="s">
        <v>208</v>
      </c>
      <c r="C42" s="923" t="s">
        <v>209</v>
      </c>
      <c r="D42" s="923"/>
      <c r="E42" s="923" t="s">
        <v>212</v>
      </c>
      <c r="F42" s="923" t="s">
        <v>208</v>
      </c>
      <c r="G42" s="922" t="s">
        <v>213</v>
      </c>
      <c r="H42" s="923"/>
    </row>
    <row r="43" spans="1:8" ht="39.950000000000003" hidden="1" customHeight="1" x14ac:dyDescent="0.2">
      <c r="A43" s="1088" t="s">
        <v>127</v>
      </c>
      <c r="B43" s="905" t="s">
        <v>214</v>
      </c>
      <c r="C43" s="905" t="s">
        <v>215</v>
      </c>
      <c r="D43" s="905"/>
      <c r="E43" s="905" t="s">
        <v>216</v>
      </c>
      <c r="F43" s="905" t="s">
        <v>188</v>
      </c>
      <c r="G43" s="922" t="s">
        <v>217</v>
      </c>
      <c r="H43" s="905" t="s">
        <v>218</v>
      </c>
    </row>
    <row r="44" spans="1:8" ht="39.950000000000003" hidden="1" customHeight="1" x14ac:dyDescent="0.2">
      <c r="A44" s="1088" t="s">
        <v>125</v>
      </c>
      <c r="B44" s="923" t="s">
        <v>219</v>
      </c>
      <c r="C44" s="923" t="s">
        <v>220</v>
      </c>
      <c r="D44" s="923" t="s">
        <v>221</v>
      </c>
      <c r="E44" s="923" t="s">
        <v>222</v>
      </c>
      <c r="F44" s="923" t="s">
        <v>188</v>
      </c>
      <c r="G44" s="905" t="s">
        <v>223</v>
      </c>
      <c r="H44" s="925" t="s">
        <v>224</v>
      </c>
    </row>
    <row r="45" spans="1:8" ht="39.950000000000003" hidden="1" customHeight="1" x14ac:dyDescent="0.2">
      <c r="A45" s="1088" t="s">
        <v>124</v>
      </c>
      <c r="B45" s="923" t="s">
        <v>225</v>
      </c>
      <c r="C45" s="923" t="s">
        <v>226</v>
      </c>
      <c r="D45" s="923"/>
      <c r="E45" s="923" t="s">
        <v>227</v>
      </c>
      <c r="F45" s="923" t="s">
        <v>173</v>
      </c>
      <c r="G45" s="922" t="s">
        <v>228</v>
      </c>
      <c r="H45" s="922"/>
    </row>
    <row r="46" spans="1:8" ht="39.950000000000003" hidden="1" customHeight="1" x14ac:dyDescent="0.2">
      <c r="A46" s="1088" t="s">
        <v>157</v>
      </c>
      <c r="B46" s="923" t="s">
        <v>229</v>
      </c>
      <c r="C46" s="923" t="s">
        <v>230</v>
      </c>
      <c r="D46" s="923"/>
      <c r="E46" s="923" t="s">
        <v>144</v>
      </c>
      <c r="F46" s="923" t="s">
        <v>167</v>
      </c>
      <c r="G46" s="922" t="s">
        <v>231</v>
      </c>
      <c r="H46" s="923"/>
    </row>
    <row r="47" spans="1:8" ht="39.950000000000003" hidden="1" customHeight="1" x14ac:dyDescent="0.2">
      <c r="A47" s="1088" t="s">
        <v>124</v>
      </c>
      <c r="B47" s="923" t="s">
        <v>229</v>
      </c>
      <c r="C47" s="923" t="s">
        <v>230</v>
      </c>
      <c r="D47" s="923"/>
      <c r="E47" s="923" t="s">
        <v>184</v>
      </c>
      <c r="F47" s="923" t="s">
        <v>167</v>
      </c>
      <c r="G47" s="922" t="s">
        <v>232</v>
      </c>
      <c r="H47" s="923"/>
    </row>
    <row r="48" spans="1:8" ht="39.950000000000003" hidden="1" customHeight="1" x14ac:dyDescent="0.2">
      <c r="A48" s="1088" t="s">
        <v>126</v>
      </c>
      <c r="B48" s="923" t="s">
        <v>229</v>
      </c>
      <c r="C48" s="923" t="s">
        <v>230</v>
      </c>
      <c r="D48" s="923"/>
      <c r="E48" s="923" t="s">
        <v>184</v>
      </c>
      <c r="F48" s="923" t="s">
        <v>167</v>
      </c>
      <c r="G48" s="922" t="s">
        <v>231</v>
      </c>
      <c r="H48" s="905"/>
    </row>
    <row r="49" spans="1:8" ht="39.950000000000003" hidden="1" customHeight="1" x14ac:dyDescent="0.2">
      <c r="A49" s="1088" t="s">
        <v>127</v>
      </c>
      <c r="B49" s="923" t="s">
        <v>233</v>
      </c>
      <c r="C49" s="923" t="s">
        <v>215</v>
      </c>
      <c r="D49" s="923"/>
      <c r="E49" s="923" t="s">
        <v>216</v>
      </c>
      <c r="F49" s="923" t="s">
        <v>188</v>
      </c>
      <c r="G49" s="922" t="s">
        <v>217</v>
      </c>
      <c r="H49" s="905" t="s">
        <v>218</v>
      </c>
    </row>
    <row r="50" spans="1:8" ht="39.950000000000003" hidden="1" customHeight="1" x14ac:dyDescent="0.2">
      <c r="A50" s="1088" t="s">
        <v>169</v>
      </c>
      <c r="B50" s="923" t="s">
        <v>234</v>
      </c>
      <c r="C50" s="923" t="s">
        <v>235</v>
      </c>
      <c r="D50" s="923"/>
      <c r="E50" s="923" t="s">
        <v>216</v>
      </c>
      <c r="F50" s="923" t="s">
        <v>236</v>
      </c>
      <c r="G50" s="923" t="s">
        <v>237</v>
      </c>
      <c r="H50" s="908"/>
    </row>
    <row r="51" spans="1:8" ht="39.950000000000003" hidden="1" customHeight="1" x14ac:dyDescent="0.2">
      <c r="A51" s="1088" t="s">
        <v>126</v>
      </c>
      <c r="B51" s="905" t="s">
        <v>238</v>
      </c>
      <c r="C51" s="905" t="s">
        <v>239</v>
      </c>
      <c r="D51" s="905" t="s">
        <v>240</v>
      </c>
      <c r="E51" s="905" t="s">
        <v>241</v>
      </c>
      <c r="F51" s="905" t="s">
        <v>236</v>
      </c>
      <c r="G51" s="906" t="s">
        <v>242</v>
      </c>
      <c r="H51" s="905" t="s">
        <v>243</v>
      </c>
    </row>
    <row r="52" spans="1:8" ht="39.950000000000003" hidden="1" customHeight="1" x14ac:dyDescent="0.2">
      <c r="A52" s="1088" t="s">
        <v>96</v>
      </c>
      <c r="B52" s="905" t="s">
        <v>143</v>
      </c>
      <c r="C52" s="905" t="s">
        <v>244</v>
      </c>
      <c r="D52" s="905"/>
      <c r="E52" s="923" t="s">
        <v>245</v>
      </c>
      <c r="F52" s="905" t="s">
        <v>145</v>
      </c>
      <c r="G52" s="922" t="s">
        <v>246</v>
      </c>
      <c r="H52" s="922"/>
    </row>
    <row r="53" spans="1:8" ht="39.950000000000003" hidden="1" customHeight="1" x14ac:dyDescent="0.2">
      <c r="A53" s="1088" t="s">
        <v>96</v>
      </c>
      <c r="B53" s="905" t="s">
        <v>247</v>
      </c>
      <c r="C53" s="905" t="s">
        <v>244</v>
      </c>
      <c r="D53" s="905"/>
      <c r="E53" s="923" t="s">
        <v>144</v>
      </c>
      <c r="F53" s="905" t="s">
        <v>145</v>
      </c>
      <c r="G53" s="922" t="s">
        <v>246</v>
      </c>
      <c r="H53" s="922" t="s">
        <v>248</v>
      </c>
    </row>
    <row r="54" spans="1:8" ht="39.950000000000003" hidden="1" customHeight="1" x14ac:dyDescent="0.2">
      <c r="A54" s="1088" t="s">
        <v>122</v>
      </c>
      <c r="B54" s="923" t="s">
        <v>1531</v>
      </c>
      <c r="C54" s="923" t="s">
        <v>209</v>
      </c>
      <c r="D54" s="923"/>
      <c r="E54" s="923" t="s">
        <v>252</v>
      </c>
      <c r="F54" s="923" t="s">
        <v>208</v>
      </c>
      <c r="G54" s="922" t="s">
        <v>213</v>
      </c>
      <c r="H54" s="923" t="s">
        <v>4801</v>
      </c>
    </row>
    <row r="55" spans="1:8" ht="39.950000000000003" hidden="1" customHeight="1" x14ac:dyDescent="0.2">
      <c r="A55" s="1088" t="s">
        <v>157</v>
      </c>
      <c r="B55" s="923" t="s">
        <v>249</v>
      </c>
      <c r="C55" s="923" t="s">
        <v>250</v>
      </c>
      <c r="D55" s="923"/>
      <c r="E55" s="923" t="s">
        <v>241</v>
      </c>
      <c r="F55" s="923" t="s">
        <v>161</v>
      </c>
      <c r="G55" s="906" t="s">
        <v>251</v>
      </c>
      <c r="H55" s="923"/>
    </row>
    <row r="56" spans="1:8" ht="39.950000000000003" hidden="1" customHeight="1" x14ac:dyDescent="0.2">
      <c r="A56" s="1088" t="s">
        <v>125</v>
      </c>
      <c r="B56" s="923" t="s">
        <v>249</v>
      </c>
      <c r="C56" s="905" t="s">
        <v>250</v>
      </c>
      <c r="D56" s="905"/>
      <c r="E56" s="905" t="s">
        <v>252</v>
      </c>
      <c r="F56" s="905" t="s">
        <v>198</v>
      </c>
      <c r="G56" s="906" t="s">
        <v>251</v>
      </c>
      <c r="H56" s="905"/>
    </row>
    <row r="57" spans="1:8" ht="39.950000000000003" hidden="1" customHeight="1" x14ac:dyDescent="0.2">
      <c r="A57" s="1088" t="s">
        <v>169</v>
      </c>
      <c r="B57" s="905" t="s">
        <v>253</v>
      </c>
      <c r="C57" s="905" t="s">
        <v>254</v>
      </c>
      <c r="D57" s="905"/>
      <c r="E57" s="905" t="s">
        <v>255</v>
      </c>
      <c r="F57" s="905" t="s">
        <v>256</v>
      </c>
      <c r="G57" s="905" t="s">
        <v>257</v>
      </c>
      <c r="H57" s="908"/>
    </row>
    <row r="58" spans="1:8" ht="39.950000000000003" hidden="1" customHeight="1" x14ac:dyDescent="0.2">
      <c r="A58" s="1088" t="s">
        <v>127</v>
      </c>
      <c r="B58" s="923" t="s">
        <v>258</v>
      </c>
      <c r="C58" s="923" t="s">
        <v>259</v>
      </c>
      <c r="D58" s="923"/>
      <c r="E58" s="923" t="s">
        <v>260</v>
      </c>
      <c r="F58" s="923" t="s">
        <v>188</v>
      </c>
      <c r="G58" s="922" t="s">
        <v>261</v>
      </c>
      <c r="H58" s="923"/>
    </row>
    <row r="59" spans="1:8" ht="39.950000000000003" hidden="1" customHeight="1" x14ac:dyDescent="0.2">
      <c r="A59" s="1088" t="s">
        <v>124</v>
      </c>
      <c r="B59" s="923" t="s">
        <v>262</v>
      </c>
      <c r="C59" s="923" t="s">
        <v>263</v>
      </c>
      <c r="D59" s="923" t="s">
        <v>170</v>
      </c>
      <c r="E59" s="923" t="s">
        <v>197</v>
      </c>
      <c r="F59" s="923" t="s">
        <v>256</v>
      </c>
      <c r="G59" s="922" t="s">
        <v>174</v>
      </c>
      <c r="H59" s="922" t="s">
        <v>264</v>
      </c>
    </row>
    <row r="60" spans="1:8" ht="39.950000000000003" hidden="1" customHeight="1" x14ac:dyDescent="0.2">
      <c r="A60" s="1088" t="s">
        <v>126</v>
      </c>
      <c r="B60" s="905" t="s">
        <v>240</v>
      </c>
      <c r="C60" s="905" t="s">
        <v>265</v>
      </c>
      <c r="D60" s="905"/>
      <c r="E60" s="905" t="s">
        <v>202</v>
      </c>
      <c r="F60" s="905" t="s">
        <v>188</v>
      </c>
      <c r="G60" s="906" t="s">
        <v>242</v>
      </c>
      <c r="H60" s="908"/>
    </row>
    <row r="61" spans="1:8" ht="39.950000000000003" hidden="1" customHeight="1" x14ac:dyDescent="0.2">
      <c r="A61" s="1088" t="s">
        <v>119</v>
      </c>
      <c r="B61" s="923" t="s">
        <v>240</v>
      </c>
      <c r="C61" s="905" t="s">
        <v>265</v>
      </c>
      <c r="D61" s="905"/>
      <c r="E61" s="905" t="s">
        <v>176</v>
      </c>
      <c r="F61" s="905" t="s">
        <v>188</v>
      </c>
      <c r="G61" s="906" t="s">
        <v>242</v>
      </c>
      <c r="H61" s="1086"/>
    </row>
    <row r="62" spans="1:8" ht="39.950000000000003" hidden="1" customHeight="1" x14ac:dyDescent="0.2">
      <c r="A62" s="1088" t="s">
        <v>125</v>
      </c>
      <c r="B62" s="905" t="s">
        <v>240</v>
      </c>
      <c r="C62" s="905" t="s">
        <v>265</v>
      </c>
      <c r="D62" s="905"/>
      <c r="E62" s="905" t="s">
        <v>227</v>
      </c>
      <c r="F62" s="905" t="s">
        <v>188</v>
      </c>
      <c r="G62" s="906" t="s">
        <v>242</v>
      </c>
      <c r="H62" s="908"/>
    </row>
    <row r="63" spans="1:8" ht="39.950000000000003" hidden="1" customHeight="1" x14ac:dyDescent="0.2">
      <c r="A63" s="1088" t="s">
        <v>131</v>
      </c>
      <c r="B63" s="923" t="s">
        <v>240</v>
      </c>
      <c r="C63" s="923" t="s">
        <v>265</v>
      </c>
      <c r="D63" s="923"/>
      <c r="E63" s="923" t="s">
        <v>227</v>
      </c>
      <c r="F63" s="923" t="s">
        <v>188</v>
      </c>
      <c r="G63" s="906" t="s">
        <v>242</v>
      </c>
      <c r="H63" s="922"/>
    </row>
    <row r="64" spans="1:8" ht="39.950000000000003" hidden="1" customHeight="1" x14ac:dyDescent="0.2">
      <c r="A64" s="1088" t="s">
        <v>124</v>
      </c>
      <c r="B64" s="923" t="s">
        <v>266</v>
      </c>
      <c r="C64" s="923" t="s">
        <v>267</v>
      </c>
      <c r="D64" s="923" t="s">
        <v>170</v>
      </c>
      <c r="E64" s="923" t="s">
        <v>176</v>
      </c>
      <c r="F64" s="923" t="s">
        <v>256</v>
      </c>
      <c r="G64" s="1117" t="s">
        <v>174</v>
      </c>
      <c r="H64" s="922" t="s">
        <v>264</v>
      </c>
    </row>
    <row r="65" spans="1:8" ht="39.950000000000003" hidden="1" customHeight="1" x14ac:dyDescent="0.2">
      <c r="A65" s="1088" t="s">
        <v>124</v>
      </c>
      <c r="B65" s="905" t="s">
        <v>268</v>
      </c>
      <c r="C65" s="905" t="s">
        <v>269</v>
      </c>
      <c r="D65" s="905"/>
      <c r="E65" s="905" t="s">
        <v>216</v>
      </c>
      <c r="F65" s="905" t="s">
        <v>167</v>
      </c>
      <c r="G65" s="905" t="s">
        <v>270</v>
      </c>
      <c r="H65" s="923"/>
    </row>
    <row r="66" spans="1:8" ht="39.950000000000003" hidden="1" customHeight="1" x14ac:dyDescent="0.2">
      <c r="A66" s="1088" t="s">
        <v>122</v>
      </c>
      <c r="B66" s="905" t="s">
        <v>271</v>
      </c>
      <c r="C66" s="905" t="s">
        <v>272</v>
      </c>
      <c r="D66" s="905"/>
      <c r="E66" s="905" t="s">
        <v>212</v>
      </c>
      <c r="F66" s="905" t="s">
        <v>273</v>
      </c>
      <c r="G66" s="905" t="s">
        <v>274</v>
      </c>
      <c r="H66" s="923"/>
    </row>
    <row r="67" spans="1:8" ht="39.950000000000003" hidden="1" customHeight="1" x14ac:dyDescent="0.2">
      <c r="A67" s="1088" t="s">
        <v>122</v>
      </c>
      <c r="B67" s="905" t="s">
        <v>275</v>
      </c>
      <c r="C67" s="905" t="s">
        <v>276</v>
      </c>
      <c r="D67" s="905"/>
      <c r="E67" s="905" t="s">
        <v>260</v>
      </c>
      <c r="F67" s="905" t="s">
        <v>273</v>
      </c>
      <c r="G67" s="906" t="s">
        <v>277</v>
      </c>
      <c r="H67" s="923"/>
    </row>
    <row r="68" spans="1:8" ht="39.950000000000003" hidden="1" customHeight="1" x14ac:dyDescent="0.2">
      <c r="A68" s="1088" t="s">
        <v>125</v>
      </c>
      <c r="B68" s="906" t="s">
        <v>278</v>
      </c>
      <c r="C68" s="905" t="s">
        <v>279</v>
      </c>
      <c r="D68" s="905"/>
      <c r="E68" s="905" t="s">
        <v>280</v>
      </c>
      <c r="F68" s="905" t="s">
        <v>273</v>
      </c>
      <c r="G68" s="905" t="s">
        <v>281</v>
      </c>
      <c r="H68" s="917"/>
    </row>
    <row r="69" spans="1:8" ht="39.950000000000003" hidden="1" customHeight="1" x14ac:dyDescent="0.2">
      <c r="A69" s="1088" t="s">
        <v>130</v>
      </c>
      <c r="B69" s="905" t="s">
        <v>282</v>
      </c>
      <c r="C69" s="905" t="s">
        <v>283</v>
      </c>
      <c r="D69" s="905"/>
      <c r="E69" s="905" t="s">
        <v>202</v>
      </c>
      <c r="F69" s="905" t="s">
        <v>188</v>
      </c>
      <c r="G69" s="905" t="s">
        <v>284</v>
      </c>
      <c r="H69" s="905"/>
    </row>
    <row r="70" spans="1:8" ht="39.950000000000003" hidden="1" customHeight="1" x14ac:dyDescent="0.2">
      <c r="A70" s="1088" t="s">
        <v>119</v>
      </c>
      <c r="B70" s="923" t="s">
        <v>282</v>
      </c>
      <c r="C70" s="905" t="s">
        <v>283</v>
      </c>
      <c r="D70" s="905"/>
      <c r="E70" s="905" t="s">
        <v>241</v>
      </c>
      <c r="F70" s="905" t="s">
        <v>188</v>
      </c>
      <c r="G70" s="906" t="s">
        <v>284</v>
      </c>
      <c r="H70" s="924"/>
    </row>
    <row r="71" spans="1:8" ht="39.950000000000003" hidden="1" customHeight="1" x14ac:dyDescent="0.2">
      <c r="A71" s="1088" t="s">
        <v>121</v>
      </c>
      <c r="B71" s="905" t="s">
        <v>282</v>
      </c>
      <c r="C71" s="905" t="s">
        <v>283</v>
      </c>
      <c r="D71" s="905"/>
      <c r="E71" s="905" t="s">
        <v>285</v>
      </c>
      <c r="F71" s="905" t="s">
        <v>188</v>
      </c>
      <c r="G71" s="905" t="s">
        <v>284</v>
      </c>
      <c r="H71" s="923"/>
    </row>
    <row r="72" spans="1:8" ht="39.950000000000003" hidden="1" customHeight="1" x14ac:dyDescent="0.2">
      <c r="A72" s="1088" t="s">
        <v>124</v>
      </c>
      <c r="B72" s="923" t="s">
        <v>282</v>
      </c>
      <c r="C72" s="923" t="s">
        <v>283</v>
      </c>
      <c r="D72" s="923"/>
      <c r="E72" s="923" t="s">
        <v>286</v>
      </c>
      <c r="F72" s="923" t="s">
        <v>188</v>
      </c>
      <c r="G72" s="922" t="s">
        <v>284</v>
      </c>
      <c r="H72" s="922"/>
    </row>
    <row r="73" spans="1:8" ht="39.950000000000003" hidden="1" customHeight="1" x14ac:dyDescent="0.2">
      <c r="A73" s="1088" t="s">
        <v>122</v>
      </c>
      <c r="B73" s="905" t="s">
        <v>287</v>
      </c>
      <c r="C73" s="905" t="s">
        <v>288</v>
      </c>
      <c r="D73" s="905"/>
      <c r="E73" s="905" t="s">
        <v>216</v>
      </c>
      <c r="F73" s="905" t="s">
        <v>188</v>
      </c>
      <c r="G73" s="905" t="s">
        <v>289</v>
      </c>
      <c r="H73" s="923"/>
    </row>
    <row r="74" spans="1:8" ht="39.950000000000003" hidden="1" customHeight="1" x14ac:dyDescent="0.2">
      <c r="A74" s="1088" t="s">
        <v>124</v>
      </c>
      <c r="B74" s="923" t="s">
        <v>290</v>
      </c>
      <c r="C74" s="923" t="s">
        <v>291</v>
      </c>
      <c r="D74" s="923" t="s">
        <v>170</v>
      </c>
      <c r="E74" s="923" t="s">
        <v>197</v>
      </c>
      <c r="F74" s="923" t="s">
        <v>173</v>
      </c>
      <c r="G74" s="922" t="s">
        <v>174</v>
      </c>
      <c r="H74" s="922" t="s">
        <v>264</v>
      </c>
    </row>
    <row r="75" spans="1:8" ht="39.950000000000003" hidden="1" customHeight="1" x14ac:dyDescent="0.2">
      <c r="A75" s="1088" t="s">
        <v>121</v>
      </c>
      <c r="B75" s="905" t="s">
        <v>292</v>
      </c>
      <c r="C75" s="905" t="s">
        <v>293</v>
      </c>
      <c r="D75" s="905"/>
      <c r="E75" s="905" t="s">
        <v>216</v>
      </c>
      <c r="F75" s="905" t="s">
        <v>167</v>
      </c>
      <c r="G75" s="905" t="s">
        <v>294</v>
      </c>
      <c r="H75" s="922"/>
    </row>
    <row r="76" spans="1:8" ht="39.950000000000003" hidden="1" customHeight="1" x14ac:dyDescent="0.2">
      <c r="A76" s="1088" t="s">
        <v>126</v>
      </c>
      <c r="B76" s="905" t="s">
        <v>221</v>
      </c>
      <c r="C76" s="905" t="s">
        <v>220</v>
      </c>
      <c r="D76" s="905"/>
      <c r="E76" s="905" t="s">
        <v>172</v>
      </c>
      <c r="F76" s="905" t="s">
        <v>188</v>
      </c>
      <c r="G76" s="905" t="s">
        <v>223</v>
      </c>
      <c r="H76" s="923"/>
    </row>
    <row r="77" spans="1:8" ht="39.950000000000003" hidden="1" customHeight="1" x14ac:dyDescent="0.2">
      <c r="A77" s="1088" t="s">
        <v>119</v>
      </c>
      <c r="B77" s="923" t="s">
        <v>221</v>
      </c>
      <c r="C77" s="905" t="s">
        <v>220</v>
      </c>
      <c r="D77" s="905"/>
      <c r="E77" s="905" t="s">
        <v>193</v>
      </c>
      <c r="F77" s="905" t="s">
        <v>188</v>
      </c>
      <c r="G77" s="906" t="s">
        <v>223</v>
      </c>
      <c r="H77" s="1086"/>
    </row>
    <row r="78" spans="1:8" ht="39.950000000000003" hidden="1" customHeight="1" x14ac:dyDescent="0.2">
      <c r="A78" s="1088" t="s">
        <v>125</v>
      </c>
      <c r="B78" s="923" t="s">
        <v>221</v>
      </c>
      <c r="C78" s="905" t="s">
        <v>220</v>
      </c>
      <c r="D78" s="905"/>
      <c r="E78" s="905" t="s">
        <v>285</v>
      </c>
      <c r="F78" s="905" t="s">
        <v>188</v>
      </c>
      <c r="G78" s="905" t="s">
        <v>223</v>
      </c>
      <c r="H78" s="924"/>
    </row>
    <row r="79" spans="1:8" ht="39.950000000000003" hidden="1" customHeight="1" x14ac:dyDescent="0.2">
      <c r="A79" s="1088" t="s">
        <v>131</v>
      </c>
      <c r="B79" s="905" t="s">
        <v>221</v>
      </c>
      <c r="C79" s="905" t="s">
        <v>220</v>
      </c>
      <c r="D79" s="905"/>
      <c r="E79" s="905" t="s">
        <v>285</v>
      </c>
      <c r="F79" s="905" t="s">
        <v>188</v>
      </c>
      <c r="G79" s="906" t="s">
        <v>295</v>
      </c>
      <c r="H79" s="922"/>
    </row>
    <row r="80" spans="1:8" ht="39.950000000000003" hidden="1" customHeight="1" x14ac:dyDescent="0.2">
      <c r="A80" s="1088" t="s">
        <v>122</v>
      </c>
      <c r="B80" s="905" t="s">
        <v>296</v>
      </c>
      <c r="C80" s="905" t="s">
        <v>297</v>
      </c>
      <c r="D80" s="905"/>
      <c r="E80" s="905" t="s">
        <v>241</v>
      </c>
      <c r="F80" s="905" t="s">
        <v>188</v>
      </c>
      <c r="G80" s="906" t="s">
        <v>298</v>
      </c>
      <c r="H80" s="922"/>
    </row>
    <row r="81" spans="1:8" ht="39.950000000000003" customHeight="1" x14ac:dyDescent="0.2">
      <c r="A81" s="1088" t="s">
        <v>122</v>
      </c>
      <c r="B81" s="905" t="s">
        <v>299</v>
      </c>
      <c r="C81" s="905" t="s">
        <v>215</v>
      </c>
      <c r="D81" s="905"/>
      <c r="E81" s="905" t="s">
        <v>176</v>
      </c>
      <c r="F81" s="905" t="s">
        <v>188</v>
      </c>
      <c r="G81" s="905" t="s">
        <v>217</v>
      </c>
      <c r="H81" s="922"/>
    </row>
    <row r="82" spans="1:8" ht="39.950000000000003" customHeight="1" x14ac:dyDescent="0.2">
      <c r="A82" s="1088" t="s">
        <v>157</v>
      </c>
      <c r="B82" s="905" t="s">
        <v>299</v>
      </c>
      <c r="C82" s="905" t="s">
        <v>215</v>
      </c>
      <c r="D82" s="905"/>
      <c r="E82" s="905" t="s">
        <v>227</v>
      </c>
      <c r="F82" s="905" t="s">
        <v>188</v>
      </c>
      <c r="G82" s="905" t="s">
        <v>217</v>
      </c>
      <c r="H82" s="922"/>
    </row>
    <row r="83" spans="1:8" ht="39.950000000000003" customHeight="1" x14ac:dyDescent="0.2">
      <c r="A83" s="1088" t="s">
        <v>131</v>
      </c>
      <c r="B83" s="923" t="s">
        <v>299</v>
      </c>
      <c r="C83" s="923" t="s">
        <v>215</v>
      </c>
      <c r="D83" s="923"/>
      <c r="E83" s="923" t="s">
        <v>300</v>
      </c>
      <c r="F83" s="1116" t="s">
        <v>188</v>
      </c>
      <c r="G83" s="922" t="s">
        <v>217</v>
      </c>
      <c r="H83" s="922"/>
    </row>
    <row r="84" spans="1:8" ht="39.950000000000003" customHeight="1" x14ac:dyDescent="0.2">
      <c r="A84" s="1088" t="s">
        <v>127</v>
      </c>
      <c r="B84" s="923" t="s">
        <v>299</v>
      </c>
      <c r="C84" s="923" t="s">
        <v>215</v>
      </c>
      <c r="D84" s="923"/>
      <c r="E84" s="923" t="s">
        <v>216</v>
      </c>
      <c r="F84" s="923" t="s">
        <v>188</v>
      </c>
      <c r="G84" s="922" t="s">
        <v>217</v>
      </c>
      <c r="H84" s="923"/>
    </row>
    <row r="85" spans="1:8" ht="39.950000000000003" hidden="1" customHeight="1" x14ac:dyDescent="0.2">
      <c r="A85" s="1088" t="s">
        <v>125</v>
      </c>
      <c r="B85" s="905" t="s">
        <v>301</v>
      </c>
      <c r="C85" s="905" t="s">
        <v>302</v>
      </c>
      <c r="D85" s="905"/>
      <c r="E85" s="905" t="s">
        <v>216</v>
      </c>
      <c r="F85" s="905" t="s">
        <v>198</v>
      </c>
      <c r="G85" s="905" t="s">
        <v>303</v>
      </c>
      <c r="H85" s="905"/>
    </row>
    <row r="86" spans="1:8" ht="39.950000000000003" hidden="1" customHeight="1" x14ac:dyDescent="0.2">
      <c r="A86" s="1088" t="s">
        <v>304</v>
      </c>
      <c r="B86" s="905" t="s">
        <v>305</v>
      </c>
      <c r="C86" s="905" t="s">
        <v>306</v>
      </c>
      <c r="D86" s="905"/>
      <c r="E86" s="905" t="s">
        <v>144</v>
      </c>
      <c r="F86" s="905" t="s">
        <v>167</v>
      </c>
      <c r="G86" s="905" t="s">
        <v>307</v>
      </c>
      <c r="H86" s="923"/>
    </row>
    <row r="87" spans="1:8" ht="39.950000000000003" hidden="1" customHeight="1" x14ac:dyDescent="0.2">
      <c r="A87" s="1088" t="s">
        <v>121</v>
      </c>
      <c r="B87" s="905" t="s">
        <v>305</v>
      </c>
      <c r="C87" s="905" t="s">
        <v>306</v>
      </c>
      <c r="D87" s="905"/>
      <c r="E87" s="905" t="s">
        <v>212</v>
      </c>
      <c r="F87" s="905" t="s">
        <v>167</v>
      </c>
      <c r="G87" s="905" t="s">
        <v>307</v>
      </c>
      <c r="H87" s="906"/>
    </row>
    <row r="88" spans="1:8" ht="39.950000000000003" hidden="1" customHeight="1" x14ac:dyDescent="0.2">
      <c r="A88" s="1088" t="s">
        <v>126</v>
      </c>
      <c r="B88" s="923" t="s">
        <v>308</v>
      </c>
      <c r="C88" s="905" t="s">
        <v>309</v>
      </c>
      <c r="D88" s="905"/>
      <c r="E88" s="905" t="s">
        <v>280</v>
      </c>
      <c r="F88" s="905" t="s">
        <v>273</v>
      </c>
      <c r="G88" s="906" t="s">
        <v>310</v>
      </c>
      <c r="H88" s="924"/>
    </row>
    <row r="89" spans="1:8" ht="39.950000000000003" hidden="1" customHeight="1" x14ac:dyDescent="0.2">
      <c r="A89" s="1088" t="s">
        <v>124</v>
      </c>
      <c r="B89" s="923" t="s">
        <v>308</v>
      </c>
      <c r="C89" s="905" t="s">
        <v>309</v>
      </c>
      <c r="D89" s="905"/>
      <c r="E89" s="905" t="s">
        <v>166</v>
      </c>
      <c r="F89" s="905" t="s">
        <v>273</v>
      </c>
      <c r="G89" s="906" t="s">
        <v>310</v>
      </c>
      <c r="H89" s="924"/>
    </row>
    <row r="90" spans="1:8" ht="39.950000000000003" hidden="1" customHeight="1" x14ac:dyDescent="0.2">
      <c r="A90" s="1088" t="s">
        <v>169</v>
      </c>
      <c r="B90" s="905" t="s">
        <v>311</v>
      </c>
      <c r="C90" s="905" t="s">
        <v>312</v>
      </c>
      <c r="D90" s="905" t="s">
        <v>234</v>
      </c>
      <c r="E90" s="905" t="s">
        <v>184</v>
      </c>
      <c r="F90" s="905" t="s">
        <v>236</v>
      </c>
      <c r="G90" s="906" t="s">
        <v>313</v>
      </c>
      <c r="H90" s="905" t="s">
        <v>314</v>
      </c>
    </row>
    <row r="91" spans="1:8" ht="39.950000000000003" hidden="1" customHeight="1" x14ac:dyDescent="0.2">
      <c r="A91" s="1088" t="s">
        <v>131</v>
      </c>
      <c r="B91" s="923" t="s">
        <v>315</v>
      </c>
      <c r="C91" s="923" t="s">
        <v>316</v>
      </c>
      <c r="D91" s="923"/>
      <c r="E91" s="923" t="s">
        <v>241</v>
      </c>
      <c r="F91" s="923" t="s">
        <v>188</v>
      </c>
      <c r="G91" s="922" t="s">
        <v>317</v>
      </c>
      <c r="H91" s="922"/>
    </row>
    <row r="92" spans="1:8" ht="39.950000000000003" hidden="1" customHeight="1" x14ac:dyDescent="0.2">
      <c r="A92" s="1088" t="s">
        <v>124</v>
      </c>
      <c r="B92" s="905" t="s">
        <v>315</v>
      </c>
      <c r="C92" s="905" t="s">
        <v>316</v>
      </c>
      <c r="D92" s="905"/>
      <c r="E92" s="905" t="s">
        <v>285</v>
      </c>
      <c r="F92" s="905" t="s">
        <v>188</v>
      </c>
      <c r="G92" s="906" t="s">
        <v>318</v>
      </c>
      <c r="H92" s="907"/>
    </row>
    <row r="93" spans="1:8" ht="39.950000000000003" hidden="1" customHeight="1" x14ac:dyDescent="0.2">
      <c r="A93" s="1088" t="s">
        <v>169</v>
      </c>
      <c r="B93" s="905" t="s">
        <v>319</v>
      </c>
      <c r="C93" s="905" t="s">
        <v>320</v>
      </c>
      <c r="D93" s="905"/>
      <c r="E93" s="905" t="s">
        <v>197</v>
      </c>
      <c r="F93" s="905" t="s">
        <v>256</v>
      </c>
      <c r="G93" s="905" t="s">
        <v>321</v>
      </c>
      <c r="H93" s="906"/>
    </row>
    <row r="94" spans="1:8" ht="39.950000000000003" hidden="1" customHeight="1" x14ac:dyDescent="0.2">
      <c r="A94" s="1088" t="s">
        <v>128</v>
      </c>
      <c r="B94" s="923" t="s">
        <v>322</v>
      </c>
      <c r="C94" s="905" t="s">
        <v>323</v>
      </c>
      <c r="D94" s="905" t="s">
        <v>170</v>
      </c>
      <c r="E94" s="905" t="s">
        <v>193</v>
      </c>
      <c r="F94" s="905" t="s">
        <v>324</v>
      </c>
      <c r="G94" s="905" t="s">
        <v>325</v>
      </c>
      <c r="H94" s="924"/>
    </row>
    <row r="95" spans="1:8" ht="39.950000000000003" hidden="1" customHeight="1" x14ac:dyDescent="0.2">
      <c r="A95" s="1088" t="s">
        <v>124</v>
      </c>
      <c r="B95" s="905" t="s">
        <v>326</v>
      </c>
      <c r="C95" s="905" t="s">
        <v>327</v>
      </c>
      <c r="D95" s="905"/>
      <c r="E95" s="905" t="s">
        <v>260</v>
      </c>
      <c r="F95" s="905" t="s">
        <v>206</v>
      </c>
      <c r="G95" s="906" t="s">
        <v>328</v>
      </c>
      <c r="H95" s="907"/>
    </row>
    <row r="96" spans="1:8" ht="39.950000000000003" hidden="1" customHeight="1" x14ac:dyDescent="0.2">
      <c r="A96" s="1088" t="s">
        <v>126</v>
      </c>
      <c r="B96" s="923" t="s">
        <v>329</v>
      </c>
      <c r="C96" s="905" t="s">
        <v>330</v>
      </c>
      <c r="D96" s="905"/>
      <c r="E96" s="905" t="s">
        <v>175</v>
      </c>
      <c r="F96" s="905" t="s">
        <v>188</v>
      </c>
      <c r="G96" s="906" t="s">
        <v>331</v>
      </c>
      <c r="H96" s="924"/>
    </row>
    <row r="97" spans="1:8" ht="39.950000000000003" hidden="1" customHeight="1" x14ac:dyDescent="0.2">
      <c r="A97" s="1088" t="s">
        <v>131</v>
      </c>
      <c r="B97" s="923" t="s">
        <v>329</v>
      </c>
      <c r="C97" s="923" t="s">
        <v>330</v>
      </c>
      <c r="D97" s="923"/>
      <c r="E97" s="923" t="s">
        <v>184</v>
      </c>
      <c r="F97" s="923" t="s">
        <v>188</v>
      </c>
      <c r="G97" s="922" t="s">
        <v>332</v>
      </c>
      <c r="H97" s="922"/>
    </row>
    <row r="98" spans="1:8" ht="39.950000000000003" hidden="1" customHeight="1" x14ac:dyDescent="0.2">
      <c r="A98" s="1088" t="s">
        <v>120</v>
      </c>
      <c r="B98" s="923" t="s">
        <v>333</v>
      </c>
      <c r="C98" s="905" t="s">
        <v>334</v>
      </c>
      <c r="D98" s="905"/>
      <c r="E98" s="905" t="s">
        <v>184</v>
      </c>
      <c r="F98" s="905" t="s">
        <v>335</v>
      </c>
      <c r="G98" s="906" t="s">
        <v>336</v>
      </c>
      <c r="H98" s="924"/>
    </row>
    <row r="99" spans="1:8" ht="39.950000000000003" hidden="1" customHeight="1" x14ac:dyDescent="0.2">
      <c r="A99" s="1088" t="s">
        <v>122</v>
      </c>
      <c r="B99" s="905" t="s">
        <v>337</v>
      </c>
      <c r="C99" s="905" t="s">
        <v>338</v>
      </c>
      <c r="D99" s="905"/>
      <c r="E99" s="905" t="s">
        <v>177</v>
      </c>
      <c r="F99" s="905" t="s">
        <v>188</v>
      </c>
      <c r="G99" s="905" t="s">
        <v>339</v>
      </c>
      <c r="H99" s="922"/>
    </row>
    <row r="100" spans="1:8" ht="39.950000000000003" hidden="1" customHeight="1" x14ac:dyDescent="0.2">
      <c r="A100" s="1088" t="s">
        <v>157</v>
      </c>
      <c r="B100" s="905" t="s">
        <v>337</v>
      </c>
      <c r="C100" s="905" t="s">
        <v>338</v>
      </c>
      <c r="D100" s="905"/>
      <c r="E100" s="905" t="s">
        <v>286</v>
      </c>
      <c r="F100" s="905" t="s">
        <v>188</v>
      </c>
      <c r="G100" s="905" t="s">
        <v>339</v>
      </c>
      <c r="H100" s="922"/>
    </row>
    <row r="101" spans="1:8" ht="39.950000000000003" hidden="1" customHeight="1" x14ac:dyDescent="0.2">
      <c r="A101" s="1088" t="s">
        <v>169</v>
      </c>
      <c r="B101" s="905" t="s">
        <v>340</v>
      </c>
      <c r="C101" s="905" t="s">
        <v>341</v>
      </c>
      <c r="D101" s="905"/>
      <c r="E101" s="905" t="s">
        <v>285</v>
      </c>
      <c r="F101" s="905" t="s">
        <v>256</v>
      </c>
      <c r="G101" s="905" t="s">
        <v>342</v>
      </c>
      <c r="H101" s="905"/>
    </row>
    <row r="102" spans="1:8" ht="39.950000000000003" hidden="1" customHeight="1" x14ac:dyDescent="0.2">
      <c r="A102" s="1088" t="s">
        <v>169</v>
      </c>
      <c r="B102" s="905" t="s">
        <v>343</v>
      </c>
      <c r="C102" s="905" t="s">
        <v>344</v>
      </c>
      <c r="D102" s="905"/>
      <c r="E102" s="905" t="s">
        <v>193</v>
      </c>
      <c r="F102" s="905" t="s">
        <v>256</v>
      </c>
      <c r="G102" s="905" t="s">
        <v>345</v>
      </c>
      <c r="H102" s="905"/>
    </row>
    <row r="103" spans="1:8" x14ac:dyDescent="0.2">
      <c r="A103" s="938"/>
    </row>
  </sheetData>
  <autoFilter ref="A18:H102" xr:uid="{BA772803-AF23-4AC5-8172-99BB41D315D9}">
    <filterColumn colId="1">
      <filters>
        <filter val="SHEKOU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1326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4" t="s">
        <v>346</v>
      </c>
    </row>
    <row r="4" spans="1:13" s="146" customFormat="1" ht="18" customHeight="1" x14ac:dyDescent="0.2">
      <c r="A4" s="346"/>
      <c r="B4" s="463" t="s">
        <v>2631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 x14ac:dyDescent="0.2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6"/>
      <c r="B6" s="386" t="s">
        <v>1787</v>
      </c>
      <c r="C6" s="151" t="s">
        <v>2632</v>
      </c>
      <c r="D6" s="332" t="s">
        <v>1554</v>
      </c>
      <c r="E6" s="163" t="s">
        <v>2393</v>
      </c>
      <c r="F6" s="332" t="s">
        <v>292</v>
      </c>
      <c r="G6" s="438" t="s">
        <v>2633</v>
      </c>
      <c r="H6" s="434"/>
      <c r="I6" s="394"/>
      <c r="J6" s="169"/>
      <c r="K6" s="169"/>
      <c r="L6" s="394"/>
      <c r="M6" s="394"/>
    </row>
    <row r="7" spans="1:13" s="146" customFormat="1" ht="18" customHeight="1" x14ac:dyDescent="0.2">
      <c r="A7" s="346"/>
      <c r="B7" s="152" t="s">
        <v>351</v>
      </c>
      <c r="C7" s="152" t="s">
        <v>352</v>
      </c>
      <c r="D7" s="332"/>
      <c r="E7" s="332" t="s">
        <v>166</v>
      </c>
      <c r="F7" s="332" t="s">
        <v>144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 x14ac:dyDescent="0.2">
      <c r="A8" s="387"/>
      <c r="B8" s="356" t="s">
        <v>2634</v>
      </c>
      <c r="C8" s="353" t="s">
        <v>2635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 x14ac:dyDescent="0.2">
      <c r="A9" s="387"/>
      <c r="B9" s="356" t="s">
        <v>2634</v>
      </c>
      <c r="C9" s="353" t="s">
        <v>2636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 x14ac:dyDescent="0.2">
      <c r="A10" s="387"/>
      <c r="B10" s="356" t="s">
        <v>2637</v>
      </c>
      <c r="C10" s="353" t="s">
        <v>2638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87"/>
      <c r="B11" s="356" t="s">
        <v>2634</v>
      </c>
      <c r="C11" s="353" t="s">
        <v>2639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 x14ac:dyDescent="0.2">
      <c r="A12" s="387"/>
      <c r="B12" s="356" t="s">
        <v>2640</v>
      </c>
      <c r="C12" s="353" t="s">
        <v>2641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 x14ac:dyDescent="0.2">
      <c r="A13" s="387"/>
      <c r="B13" s="356" t="s">
        <v>409</v>
      </c>
      <c r="C13" s="429" t="s">
        <v>2642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 x14ac:dyDescent="0.2">
      <c r="A14" s="387"/>
      <c r="B14" s="356" t="s">
        <v>2640</v>
      </c>
      <c r="C14" s="353" t="s">
        <v>2643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 x14ac:dyDescent="0.2">
      <c r="A15" s="387"/>
      <c r="B15" s="356" t="s">
        <v>2640</v>
      </c>
      <c r="C15" s="353" t="s">
        <v>2644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 x14ac:dyDescent="0.2">
      <c r="A16" s="387"/>
      <c r="B16" s="356" t="s">
        <v>2640</v>
      </c>
      <c r="C16" s="353" t="s">
        <v>2645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 x14ac:dyDescent="0.2">
      <c r="A17" s="387"/>
      <c r="B17" s="489" t="s">
        <v>409</v>
      </c>
      <c r="C17" s="353" t="s">
        <v>2646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 x14ac:dyDescent="0.2">
      <c r="A18" s="387" t="s">
        <v>1338</v>
      </c>
      <c r="B18" s="356" t="s">
        <v>2647</v>
      </c>
      <c r="C18" s="353" t="s">
        <v>2648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 x14ac:dyDescent="0.2">
      <c r="A19" s="387" t="s">
        <v>1338</v>
      </c>
      <c r="B19" s="356" t="s">
        <v>2647</v>
      </c>
      <c r="C19" s="353" t="s">
        <v>2649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 x14ac:dyDescent="0.2">
      <c r="A20" s="387" t="s">
        <v>1338</v>
      </c>
      <c r="B20" s="356" t="s">
        <v>2647</v>
      </c>
      <c r="C20" s="353" t="s">
        <v>2650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 x14ac:dyDescent="0.2">
      <c r="A21" s="387" t="s">
        <v>1338</v>
      </c>
      <c r="B21" s="356" t="s">
        <v>2647</v>
      </c>
      <c r="C21" s="353" t="s">
        <v>2651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 x14ac:dyDescent="0.2">
      <c r="A22" s="387"/>
      <c r="B22" s="356" t="s">
        <v>2647</v>
      </c>
      <c r="C22" s="353" t="s">
        <v>2652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 x14ac:dyDescent="0.2">
      <c r="A23" s="387"/>
      <c r="B23" s="356" t="s">
        <v>2647</v>
      </c>
      <c r="C23" s="353" t="s">
        <v>2653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 x14ac:dyDescent="0.2">
      <c r="A24" s="387"/>
      <c r="B24" s="356" t="s">
        <v>2647</v>
      </c>
      <c r="C24" s="353" t="s">
        <v>2654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 x14ac:dyDescent="0.2">
      <c r="A25" s="387"/>
      <c r="B25" s="356" t="s">
        <v>2647</v>
      </c>
      <c r="C25" s="353" t="s">
        <v>2655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 x14ac:dyDescent="0.2">
      <c r="A26" s="387"/>
      <c r="B26" s="356" t="s">
        <v>2647</v>
      </c>
      <c r="C26" s="353" t="s">
        <v>2656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 x14ac:dyDescent="0.2">
      <c r="A27" s="387"/>
      <c r="B27" s="356" t="s">
        <v>2647</v>
      </c>
      <c r="C27" s="353" t="s">
        <v>2657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 x14ac:dyDescent="0.2">
      <c r="A28" s="387"/>
      <c r="B28" s="356" t="s">
        <v>2647</v>
      </c>
      <c r="C28" s="353" t="s">
        <v>2658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 x14ac:dyDescent="0.2">
      <c r="A29" s="387"/>
      <c r="B29" s="356" t="s">
        <v>2647</v>
      </c>
      <c r="C29" s="353" t="s">
        <v>2659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 x14ac:dyDescent="0.2">
      <c r="A30" s="387"/>
      <c r="B30" s="356" t="s">
        <v>2660</v>
      </c>
      <c r="C30" s="353" t="s">
        <v>2661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 x14ac:dyDescent="0.2">
      <c r="A31" s="387"/>
      <c r="B31" s="356" t="s">
        <v>2660</v>
      </c>
      <c r="C31" s="353" t="s">
        <v>2662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 x14ac:dyDescent="0.2">
      <c r="A32" s="387"/>
      <c r="B32" s="356" t="s">
        <v>2660</v>
      </c>
      <c r="C32" s="353" t="s">
        <v>2663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 x14ac:dyDescent="0.2">
      <c r="A33" s="387"/>
      <c r="B33" s="356" t="s">
        <v>2660</v>
      </c>
      <c r="C33" s="353" t="s">
        <v>2664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 x14ac:dyDescent="0.2">
      <c r="A34" s="387"/>
      <c r="B34" s="356" t="s">
        <v>2660</v>
      </c>
      <c r="C34" s="353" t="s">
        <v>2665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 x14ac:dyDescent="0.2">
      <c r="A35" s="387"/>
      <c r="B35" s="356" t="s">
        <v>2660</v>
      </c>
      <c r="C35" s="353" t="s">
        <v>2666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 x14ac:dyDescent="0.2">
      <c r="A36" s="387"/>
      <c r="B36" s="356" t="s">
        <v>2660</v>
      </c>
      <c r="C36" s="353" t="s">
        <v>2667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 x14ac:dyDescent="0.2">
      <c r="A37" s="387" t="s">
        <v>2668</v>
      </c>
      <c r="B37" s="356" t="s">
        <v>824</v>
      </c>
      <c r="C37" s="353" t="s">
        <v>2669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 x14ac:dyDescent="0.2">
      <c r="A38" s="387"/>
      <c r="B38" s="356" t="s">
        <v>824</v>
      </c>
      <c r="C38" s="353" t="s">
        <v>2670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 x14ac:dyDescent="0.2">
      <c r="A39" s="387"/>
      <c r="B39" s="356" t="s">
        <v>824</v>
      </c>
      <c r="C39" s="353" t="s">
        <v>2671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 x14ac:dyDescent="0.2">
      <c r="A40" s="387"/>
      <c r="B40" s="356" t="s">
        <v>824</v>
      </c>
      <c r="C40" s="353" t="s">
        <v>2672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 x14ac:dyDescent="0.2">
      <c r="A41" s="387"/>
      <c r="B41" s="356" t="s">
        <v>824</v>
      </c>
      <c r="C41" s="353" t="s">
        <v>2673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 x14ac:dyDescent="0.2">
      <c r="A42" s="387"/>
      <c r="B42" s="356" t="s">
        <v>824</v>
      </c>
      <c r="C42" s="353" t="s">
        <v>2674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 x14ac:dyDescent="0.2">
      <c r="A43" s="387"/>
      <c r="B43" s="356" t="s">
        <v>824</v>
      </c>
      <c r="C43" s="353" t="s">
        <v>2675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 x14ac:dyDescent="0.2">
      <c r="A44" s="387"/>
      <c r="B44" s="356" t="s">
        <v>824</v>
      </c>
      <c r="C44" s="353" t="s">
        <v>2676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 x14ac:dyDescent="0.2">
      <c r="A45" s="387"/>
      <c r="B45" s="356" t="s">
        <v>824</v>
      </c>
      <c r="C45" s="353" t="s">
        <v>2677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 x14ac:dyDescent="0.2">
      <c r="A46" s="387"/>
      <c r="B46" s="356" t="s">
        <v>824</v>
      </c>
      <c r="C46" s="353" t="s">
        <v>2678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 x14ac:dyDescent="0.2">
      <c r="A47" s="387"/>
      <c r="B47" s="356" t="s">
        <v>824</v>
      </c>
      <c r="C47" s="353" t="s">
        <v>2679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 x14ac:dyDescent="0.2">
      <c r="A48" s="387"/>
      <c r="B48" s="356" t="s">
        <v>824</v>
      </c>
      <c r="C48" s="353" t="s">
        <v>2680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 x14ac:dyDescent="0.2">
      <c r="A49" s="387" t="s">
        <v>2681</v>
      </c>
      <c r="B49" s="356" t="s">
        <v>654</v>
      </c>
      <c r="C49" s="353" t="s">
        <v>2682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 x14ac:dyDescent="0.2">
      <c r="A50" s="387" t="s">
        <v>2683</v>
      </c>
      <c r="B50" s="153" t="s">
        <v>654</v>
      </c>
      <c r="C50" s="320" t="s">
        <v>2684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 x14ac:dyDescent="0.2">
      <c r="A51" s="387" t="s">
        <v>2685</v>
      </c>
      <c r="B51" s="577" t="s">
        <v>2686</v>
      </c>
      <c r="C51" s="320" t="s">
        <v>2687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 x14ac:dyDescent="0.2">
      <c r="A52" s="387" t="s">
        <v>2685</v>
      </c>
      <c r="B52" s="153" t="s">
        <v>572</v>
      </c>
      <c r="C52" s="320" t="s">
        <v>2688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 x14ac:dyDescent="0.2">
      <c r="A53" s="387" t="s">
        <v>2689</v>
      </c>
      <c r="B53" s="153" t="s">
        <v>359</v>
      </c>
      <c r="C53" s="320" t="s">
        <v>2690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 x14ac:dyDescent="0.2">
      <c r="A54" s="387" t="s">
        <v>2689</v>
      </c>
      <c r="B54" s="153" t="s">
        <v>359</v>
      </c>
      <c r="C54" s="320" t="s">
        <v>2691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 x14ac:dyDescent="0.2">
      <c r="A55" s="387" t="s">
        <v>2689</v>
      </c>
      <c r="B55" s="153" t="s">
        <v>359</v>
      </c>
      <c r="C55" s="320" t="s">
        <v>2692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 x14ac:dyDescent="0.2">
      <c r="A56" s="387" t="s">
        <v>2689</v>
      </c>
      <c r="B56" s="153" t="s">
        <v>359</v>
      </c>
      <c r="C56" s="320" t="s">
        <v>2693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 x14ac:dyDescent="0.2">
      <c r="A57" s="387" t="s">
        <v>2689</v>
      </c>
      <c r="B57" s="153" t="s">
        <v>359</v>
      </c>
      <c r="C57" s="320" t="s">
        <v>2694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 x14ac:dyDescent="0.2">
      <c r="A58" s="387" t="s">
        <v>2689</v>
      </c>
      <c r="B58" s="153" t="s">
        <v>359</v>
      </c>
      <c r="C58" s="320" t="s">
        <v>2695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 x14ac:dyDescent="0.2">
      <c r="A59" s="387" t="s">
        <v>2689</v>
      </c>
      <c r="B59" s="153" t="s">
        <v>359</v>
      </c>
      <c r="C59" s="320" t="s">
        <v>2696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 x14ac:dyDescent="0.2">
      <c r="A60" s="387" t="s">
        <v>2689</v>
      </c>
      <c r="B60" s="153" t="s">
        <v>359</v>
      </c>
      <c r="C60" s="320" t="s">
        <v>2697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 x14ac:dyDescent="0.2">
      <c r="A61" s="387"/>
      <c r="B61" s="153" t="s">
        <v>359</v>
      </c>
      <c r="C61" s="320" t="s">
        <v>2698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 x14ac:dyDescent="0.2">
      <c r="A62" s="387"/>
      <c r="B62" s="153" t="s">
        <v>359</v>
      </c>
      <c r="C62" s="320" t="s">
        <v>2699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 x14ac:dyDescent="0.2">
      <c r="A63" s="346"/>
      <c r="B63" s="153" t="s">
        <v>359</v>
      </c>
      <c r="C63" s="320" t="s">
        <v>2700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6"/>
      <c r="B64" s="153" t="s">
        <v>359</v>
      </c>
      <c r="C64" s="320" t="s">
        <v>2701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6"/>
      <c r="B65" s="153" t="s">
        <v>359</v>
      </c>
      <c r="C65" s="320" t="s">
        <v>2702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6"/>
      <c r="B66" s="153" t="s">
        <v>359</v>
      </c>
      <c r="C66" s="320" t="s">
        <v>2703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6" t="s">
        <v>2704</v>
      </c>
      <c r="B67" s="427" t="s">
        <v>1620</v>
      </c>
      <c r="C67" s="353" t="s">
        <v>2705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6" t="s">
        <v>2704</v>
      </c>
      <c r="B68" s="153" t="s">
        <v>651</v>
      </c>
      <c r="C68" s="320" t="s">
        <v>2706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6" t="s">
        <v>2704</v>
      </c>
      <c r="B69" s="153" t="s">
        <v>651</v>
      </c>
      <c r="C69" s="320" t="s">
        <v>2707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6" t="s">
        <v>2704</v>
      </c>
      <c r="B70" s="153" t="s">
        <v>651</v>
      </c>
      <c r="C70" s="320" t="s">
        <v>2708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6" t="s">
        <v>2704</v>
      </c>
      <c r="B71" s="153" t="s">
        <v>651</v>
      </c>
      <c r="C71" s="320" t="s">
        <v>2709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6" t="s">
        <v>2704</v>
      </c>
      <c r="B72" s="153" t="s">
        <v>651</v>
      </c>
      <c r="C72" s="320" t="s">
        <v>2710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6" t="s">
        <v>2711</v>
      </c>
      <c r="B73" s="153" t="s">
        <v>2712</v>
      </c>
      <c r="C73" s="320" t="s">
        <v>2713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6" t="s">
        <v>2711</v>
      </c>
      <c r="B74" s="153" t="s">
        <v>2712</v>
      </c>
      <c r="C74" s="320" t="s">
        <v>2714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6" t="s">
        <v>2711</v>
      </c>
      <c r="B75" s="153" t="s">
        <v>2712</v>
      </c>
      <c r="C75" s="320" t="s">
        <v>2715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6" t="s">
        <v>2704</v>
      </c>
      <c r="B76" s="153" t="s">
        <v>651</v>
      </c>
      <c r="C76" s="320" t="s">
        <v>2716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6" t="s">
        <v>2704</v>
      </c>
      <c r="B77" s="153" t="s">
        <v>651</v>
      </c>
      <c r="C77" s="320" t="s">
        <v>2717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6"/>
      <c r="B78" s="153" t="s">
        <v>651</v>
      </c>
      <c r="C78" s="320" t="s">
        <v>2718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2"/>
      <c r="B80" s="623" t="s">
        <v>2719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 x14ac:dyDescent="0.2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6"/>
      <c r="B82" s="386" t="s">
        <v>1780</v>
      </c>
      <c r="C82" s="151" t="s">
        <v>1444</v>
      </c>
      <c r="D82" s="332" t="s">
        <v>1554</v>
      </c>
      <c r="E82" s="163" t="s">
        <v>2393</v>
      </c>
      <c r="F82" s="332" t="s">
        <v>2720</v>
      </c>
      <c r="G82" s="332" t="s">
        <v>268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 x14ac:dyDescent="0.2">
      <c r="A83" s="346"/>
      <c r="B83" s="152" t="s">
        <v>351</v>
      </c>
      <c r="C83" s="152" t="s">
        <v>352</v>
      </c>
      <c r="D83" s="332" t="s">
        <v>1334</v>
      </c>
      <c r="E83" s="332" t="s">
        <v>2721</v>
      </c>
      <c r="F83" s="332" t="s">
        <v>245</v>
      </c>
      <c r="G83" s="332" t="s">
        <v>144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 x14ac:dyDescent="0.2">
      <c r="A84" s="387" t="s">
        <v>2722</v>
      </c>
      <c r="B84" s="442" t="s">
        <v>2723</v>
      </c>
      <c r="C84" s="322" t="s">
        <v>2724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87"/>
      <c r="B85" s="442" t="s">
        <v>1581</v>
      </c>
      <c r="C85" s="322" t="s">
        <v>2725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87"/>
      <c r="B86" s="442" t="s">
        <v>2726</v>
      </c>
      <c r="C86" s="322" t="s">
        <v>2727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87"/>
      <c r="B87" s="442" t="s">
        <v>1336</v>
      </c>
      <c r="C87" s="322" t="s">
        <v>2727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87"/>
      <c r="B88" s="442" t="s">
        <v>1581</v>
      </c>
      <c r="C88" s="322" t="s">
        <v>2728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87"/>
      <c r="B89" s="442" t="s">
        <v>2729</v>
      </c>
      <c r="C89" s="322" t="s">
        <v>2730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87"/>
      <c r="B90" s="442" t="s">
        <v>1581</v>
      </c>
      <c r="C90" s="322" t="s">
        <v>2731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87"/>
      <c r="B91" s="442" t="s">
        <v>2729</v>
      </c>
      <c r="C91" s="322" t="s">
        <v>2732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87"/>
      <c r="B92" s="442" t="s">
        <v>2733</v>
      </c>
      <c r="C92" s="322" t="s">
        <v>2734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87"/>
      <c r="B93" s="442" t="s">
        <v>2729</v>
      </c>
      <c r="C93" s="322" t="s">
        <v>2735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87"/>
      <c r="B94" s="442" t="s">
        <v>2733</v>
      </c>
      <c r="C94" s="322" t="s">
        <v>2736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87"/>
      <c r="B95" s="442" t="s">
        <v>2729</v>
      </c>
      <c r="C95" s="322" t="s">
        <v>2737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87"/>
      <c r="B96" s="442" t="s">
        <v>2733</v>
      </c>
      <c r="C96" s="322" t="s">
        <v>2738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87"/>
      <c r="B97" s="442" t="s">
        <v>2729</v>
      </c>
      <c r="C97" s="322" t="s">
        <v>2739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87"/>
      <c r="B98" s="442" t="s">
        <v>2733</v>
      </c>
      <c r="C98" s="322" t="s">
        <v>2740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87" t="s">
        <v>2722</v>
      </c>
      <c r="B99" s="442" t="s">
        <v>1369</v>
      </c>
      <c r="C99" s="322" t="s">
        <v>2741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 x14ac:dyDescent="0.2">
      <c r="A100" s="387"/>
      <c r="B100" s="442" t="s">
        <v>2729</v>
      </c>
      <c r="C100" s="322" t="s">
        <v>2741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87"/>
      <c r="B101" s="442" t="s">
        <v>2733</v>
      </c>
      <c r="C101" s="322" t="s">
        <v>2742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87" t="s">
        <v>2722</v>
      </c>
      <c r="B102" s="442" t="s">
        <v>1336</v>
      </c>
      <c r="C102" s="322" t="s">
        <v>2743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87"/>
      <c r="B103" s="442" t="s">
        <v>2733</v>
      </c>
      <c r="C103" s="322" t="s">
        <v>2744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87" t="s">
        <v>2722</v>
      </c>
      <c r="B104" s="442" t="s">
        <v>1336</v>
      </c>
      <c r="C104" s="322" t="s">
        <v>2745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87"/>
      <c r="B105" s="442" t="s">
        <v>2733</v>
      </c>
      <c r="C105" s="322" t="s">
        <v>2746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87"/>
      <c r="B106" s="442" t="s">
        <v>1336</v>
      </c>
      <c r="C106" s="322" t="s">
        <v>2747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87"/>
      <c r="B107" s="442" t="s">
        <v>2729</v>
      </c>
      <c r="C107" s="322" t="s">
        <v>2747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87"/>
      <c r="B108" s="442" t="s">
        <v>2733</v>
      </c>
      <c r="C108" s="322" t="s">
        <v>2748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87"/>
      <c r="B109" s="442" t="s">
        <v>2729</v>
      </c>
      <c r="C109" s="322" t="s">
        <v>2748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 x14ac:dyDescent="0.2">
      <c r="A111" s="387"/>
      <c r="B111" s="442" t="s">
        <v>2647</v>
      </c>
      <c r="C111" s="322" t="s">
        <v>2749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87"/>
      <c r="B112" s="442" t="s">
        <v>2733</v>
      </c>
      <c r="C112" s="322" t="s">
        <v>2750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87" t="s">
        <v>2751</v>
      </c>
      <c r="B113" s="442" t="s">
        <v>1369</v>
      </c>
      <c r="C113" s="322" t="s">
        <v>2752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87"/>
      <c r="B114" s="442" t="s">
        <v>2733</v>
      </c>
      <c r="C114" s="322" t="s">
        <v>2752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87"/>
      <c r="B115" s="442" t="s">
        <v>2733</v>
      </c>
      <c r="C115" s="322" t="s">
        <v>2753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87" t="s">
        <v>2754</v>
      </c>
      <c r="B116" s="442" t="s">
        <v>2733</v>
      </c>
      <c r="C116" s="322" t="s">
        <v>2755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87"/>
      <c r="B117" s="442" t="s">
        <v>2733</v>
      </c>
      <c r="C117" s="322" t="s">
        <v>2756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87"/>
      <c r="B118" s="442" t="s">
        <v>2733</v>
      </c>
      <c r="C118" s="322" t="s">
        <v>2757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87"/>
      <c r="B119" s="442" t="s">
        <v>2518</v>
      </c>
      <c r="C119" s="322" t="s">
        <v>2757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 x14ac:dyDescent="0.2">
      <c r="A120" s="387"/>
      <c r="B120" s="442" t="s">
        <v>2733</v>
      </c>
      <c r="C120" s="322" t="s">
        <v>2758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87"/>
      <c r="B121" s="442" t="s">
        <v>2733</v>
      </c>
      <c r="C121" s="322" t="s">
        <v>2759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87"/>
      <c r="B122" s="442" t="s">
        <v>2733</v>
      </c>
      <c r="C122" s="322" t="s">
        <v>2760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87"/>
      <c r="B123" s="442" t="s">
        <v>2733</v>
      </c>
      <c r="C123" s="322" t="s">
        <v>2761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87" t="s">
        <v>2762</v>
      </c>
      <c r="B124" s="442" t="s">
        <v>2441</v>
      </c>
      <c r="C124" s="322" t="s">
        <v>2763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87"/>
      <c r="B125" s="442" t="s">
        <v>2733</v>
      </c>
      <c r="C125" s="322" t="s">
        <v>2764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87" t="s">
        <v>2765</v>
      </c>
      <c r="B126" s="153" t="s">
        <v>2733</v>
      </c>
      <c r="C126" s="320" t="s">
        <v>2766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87"/>
      <c r="B127" s="153" t="s">
        <v>2733</v>
      </c>
      <c r="C127" s="320" t="s">
        <v>2767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87"/>
      <c r="B128" s="426" t="s">
        <v>2768</v>
      </c>
      <c r="C128" s="328" t="s">
        <v>2767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87"/>
      <c r="B129" s="426" t="s">
        <v>2769</v>
      </c>
      <c r="C129" s="328" t="s">
        <v>2767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87"/>
      <c r="B130" s="153" t="s">
        <v>2770</v>
      </c>
      <c r="C130" s="320" t="s">
        <v>2771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87" t="s">
        <v>2772</v>
      </c>
      <c r="B131" s="589" t="s">
        <v>1617</v>
      </c>
      <c r="C131" s="320" t="s">
        <v>2773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87"/>
      <c r="B132" s="588" t="s">
        <v>2733</v>
      </c>
      <c r="C132" s="320" t="s">
        <v>2774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87" t="s">
        <v>2772</v>
      </c>
      <c r="B133" s="216" t="s">
        <v>586</v>
      </c>
      <c r="C133" s="320" t="s">
        <v>2775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87"/>
      <c r="B134" s="153" t="s">
        <v>2733</v>
      </c>
      <c r="C134" s="320" t="s">
        <v>2776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87"/>
      <c r="B135" s="153" t="s">
        <v>2733</v>
      </c>
      <c r="C135" s="320" t="s">
        <v>2777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87" t="s">
        <v>2772</v>
      </c>
      <c r="B136" s="153" t="s">
        <v>422</v>
      </c>
      <c r="C136" s="320" t="s">
        <v>2778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87"/>
      <c r="B137" s="426" t="s">
        <v>409</v>
      </c>
      <c r="C137" s="320" t="s">
        <v>2779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87"/>
      <c r="B138" s="123" t="s">
        <v>2780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87"/>
      <c r="B140" s="386" t="s">
        <v>2781</v>
      </c>
      <c r="C140" s="169" t="s">
        <v>2782</v>
      </c>
      <c r="D140" s="332" t="s">
        <v>1554</v>
      </c>
      <c r="E140" s="163" t="s">
        <v>2393</v>
      </c>
      <c r="F140" s="163" t="s">
        <v>271</v>
      </c>
      <c r="G140" s="596" t="s">
        <v>2783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87"/>
      <c r="B141" s="152" t="s">
        <v>351</v>
      </c>
      <c r="C141" s="152" t="s">
        <v>352</v>
      </c>
      <c r="D141" s="332" t="s">
        <v>1334</v>
      </c>
      <c r="E141" s="332" t="s">
        <v>2721</v>
      </c>
      <c r="F141" s="332" t="s">
        <v>245</v>
      </c>
      <c r="G141" s="597" t="s">
        <v>260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87"/>
      <c r="B142" s="153" t="s">
        <v>1581</v>
      </c>
      <c r="C142" s="320" t="s">
        <v>2724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87"/>
      <c r="B143" s="153" t="s">
        <v>2729</v>
      </c>
      <c r="C143" s="320" t="s">
        <v>2725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87"/>
      <c r="B144" s="153" t="s">
        <v>1581</v>
      </c>
      <c r="C144" s="320" t="s">
        <v>2727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87"/>
      <c r="B145" s="153" t="s">
        <v>2726</v>
      </c>
      <c r="C145" s="320" t="s">
        <v>2728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87"/>
      <c r="B146" s="153" t="s">
        <v>1581</v>
      </c>
      <c r="C146" s="320" t="s">
        <v>2730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87"/>
      <c r="B147" s="153" t="s">
        <v>2729</v>
      </c>
      <c r="C147" s="320" t="s">
        <v>2731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87"/>
      <c r="B148" s="153" t="s">
        <v>1581</v>
      </c>
      <c r="C148" s="320" t="s">
        <v>2732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87"/>
      <c r="B149" s="153" t="s">
        <v>2729</v>
      </c>
      <c r="C149" s="320" t="s">
        <v>2734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87" t="s">
        <v>2772</v>
      </c>
      <c r="B150" s="153" t="s">
        <v>2784</v>
      </c>
      <c r="C150" s="320" t="s">
        <v>2735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87"/>
      <c r="B151" s="153" t="s">
        <v>2729</v>
      </c>
      <c r="C151" s="320" t="s">
        <v>2736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87"/>
      <c r="B152" s="153" t="s">
        <v>1581</v>
      </c>
      <c r="C152" s="320" t="s">
        <v>2737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87"/>
      <c r="B153" s="153" t="s">
        <v>2785</v>
      </c>
      <c r="C153" s="320" t="s">
        <v>2737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87" t="s">
        <v>2722</v>
      </c>
      <c r="B154" s="153" t="s">
        <v>2785</v>
      </c>
      <c r="C154" s="320" t="s">
        <v>2738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87"/>
      <c r="B155" s="153" t="s">
        <v>2785</v>
      </c>
      <c r="C155" s="320" t="s">
        <v>2739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87" t="s">
        <v>2786</v>
      </c>
      <c r="B156" s="153" t="s">
        <v>2784</v>
      </c>
      <c r="C156" s="320" t="s">
        <v>2739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87" t="s">
        <v>2787</v>
      </c>
      <c r="B157" s="153" t="s">
        <v>2784</v>
      </c>
      <c r="C157" s="320" t="s">
        <v>2740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87"/>
      <c r="B158" s="153" t="s">
        <v>2729</v>
      </c>
      <c r="C158" s="320" t="s">
        <v>2740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87"/>
      <c r="B159" s="153" t="s">
        <v>1581</v>
      </c>
      <c r="C159" s="320" t="s">
        <v>2741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87"/>
      <c r="B160" s="153" t="s">
        <v>2729</v>
      </c>
      <c r="C160" s="320" t="s">
        <v>2742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87"/>
      <c r="B161" s="153" t="s">
        <v>1581</v>
      </c>
      <c r="C161" s="320" t="s">
        <v>2743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87" t="s">
        <v>2722</v>
      </c>
      <c r="B162" s="153" t="s">
        <v>1336</v>
      </c>
      <c r="C162" s="320" t="s">
        <v>2744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87"/>
      <c r="B163" s="153" t="s">
        <v>1581</v>
      </c>
      <c r="C163" s="320" t="s">
        <v>2745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87"/>
      <c r="B164" s="153" t="s">
        <v>1336</v>
      </c>
      <c r="C164" s="320" t="s">
        <v>2746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87"/>
      <c r="B165" s="153" t="s">
        <v>1581</v>
      </c>
      <c r="C165" s="320" t="s">
        <v>2747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87" t="s">
        <v>1345</v>
      </c>
      <c r="B166" s="547" t="s">
        <v>409</v>
      </c>
      <c r="C166" s="320" t="s">
        <v>2748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87"/>
      <c r="B167" s="153" t="s">
        <v>1581</v>
      </c>
      <c r="C167" s="320" t="s">
        <v>2749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87" t="s">
        <v>1345</v>
      </c>
      <c r="B168" s="153" t="s">
        <v>2788</v>
      </c>
      <c r="C168" s="320" t="s">
        <v>2750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87" t="s">
        <v>2772</v>
      </c>
      <c r="B169" s="153" t="s">
        <v>2660</v>
      </c>
      <c r="C169" s="320" t="s">
        <v>2789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87"/>
      <c r="B170" s="153" t="s">
        <v>2733</v>
      </c>
      <c r="C170" s="320" t="s">
        <v>2790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87"/>
      <c r="B171" s="153" t="s">
        <v>2733</v>
      </c>
      <c r="C171" s="320" t="s">
        <v>2791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87"/>
      <c r="B172" s="153" t="s">
        <v>2733</v>
      </c>
      <c r="C172" s="320" t="s">
        <v>2792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87"/>
      <c r="B173" s="153" t="s">
        <v>2733</v>
      </c>
      <c r="C173" s="320" t="s">
        <v>2793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87"/>
      <c r="B174" s="153" t="s">
        <v>2733</v>
      </c>
      <c r="C174" s="320" t="s">
        <v>2794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87"/>
      <c r="B175" s="153" t="s">
        <v>2733</v>
      </c>
      <c r="C175" s="320" t="s">
        <v>2795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87" t="s">
        <v>2772</v>
      </c>
      <c r="B176" s="550" t="s">
        <v>572</v>
      </c>
      <c r="C176" s="320" t="s">
        <v>2796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87" t="s">
        <v>2772</v>
      </c>
      <c r="B177" s="550" t="s">
        <v>572</v>
      </c>
      <c r="C177" s="320" t="s">
        <v>2797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87"/>
      <c r="B178" s="422" t="s">
        <v>516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 x14ac:dyDescent="0.2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 x14ac:dyDescent="0.2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 x14ac:dyDescent="0.2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 x14ac:dyDescent="0.2">
      <c r="A182" s="387"/>
      <c r="B182" s="464" t="s">
        <v>2798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 x14ac:dyDescent="0.2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 x14ac:dyDescent="0.2">
      <c r="A184" s="387"/>
      <c r="B184" s="386" t="s">
        <v>2799</v>
      </c>
      <c r="C184" s="151" t="s">
        <v>1328</v>
      </c>
      <c r="D184" s="332" t="s">
        <v>1554</v>
      </c>
      <c r="E184" s="163" t="s">
        <v>2393</v>
      </c>
      <c r="F184" s="332" t="s">
        <v>305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87"/>
      <c r="B185" s="152" t="s">
        <v>351</v>
      </c>
      <c r="C185" s="152" t="s">
        <v>352</v>
      </c>
      <c r="D185" s="332"/>
      <c r="E185" s="332" t="s">
        <v>2721</v>
      </c>
      <c r="F185" s="332" t="s">
        <v>144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87"/>
      <c r="B186" s="320" t="s">
        <v>1651</v>
      </c>
      <c r="C186" s="320" t="s">
        <v>2800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87"/>
      <c r="B187" s="320" t="s">
        <v>1651</v>
      </c>
      <c r="C187" s="320" t="s">
        <v>2801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87"/>
      <c r="B188" s="320" t="s">
        <v>1651</v>
      </c>
      <c r="C188" s="320" t="s">
        <v>2802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87"/>
      <c r="B189" s="320" t="s">
        <v>1651</v>
      </c>
      <c r="C189" s="320" t="s">
        <v>2803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87"/>
      <c r="B190" s="482" t="s">
        <v>409</v>
      </c>
      <c r="C190" s="320" t="s">
        <v>2804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87"/>
      <c r="B191" s="482" t="s">
        <v>2805</v>
      </c>
      <c r="C191" s="320" t="s">
        <v>2806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87"/>
      <c r="B192" s="320" t="s">
        <v>1651</v>
      </c>
      <c r="C192" s="320" t="s">
        <v>2807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87"/>
      <c r="B193" s="482" t="s">
        <v>409</v>
      </c>
      <c r="C193" s="479" t="s">
        <v>2808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87"/>
      <c r="B194" s="320" t="s">
        <v>1651</v>
      </c>
      <c r="C194" s="320" t="s">
        <v>2809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87"/>
      <c r="B195" s="320" t="s">
        <v>1651</v>
      </c>
      <c r="C195" s="320" t="s">
        <v>2810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87"/>
      <c r="B196" s="320" t="s">
        <v>1651</v>
      </c>
      <c r="C196" s="320" t="s">
        <v>2811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87"/>
      <c r="B197" s="320" t="s">
        <v>1651</v>
      </c>
      <c r="C197" s="320" t="s">
        <v>2812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87"/>
      <c r="B198" s="320" t="s">
        <v>1651</v>
      </c>
      <c r="C198" s="320" t="s">
        <v>2813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87" t="s">
        <v>2514</v>
      </c>
      <c r="B199" s="532" t="s">
        <v>2814</v>
      </c>
      <c r="C199" s="320" t="s">
        <v>2815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87"/>
      <c r="B200" s="320" t="s">
        <v>1651</v>
      </c>
      <c r="C200" s="320" t="s">
        <v>2816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87"/>
      <c r="B201" s="320" t="s">
        <v>1651</v>
      </c>
      <c r="C201" s="320" t="s">
        <v>2817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87"/>
      <c r="B202" s="320" t="s">
        <v>1651</v>
      </c>
      <c r="C202" s="320" t="s">
        <v>2818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 x14ac:dyDescent="0.2">
      <c r="A203" s="387"/>
      <c r="B203" s="320" t="s">
        <v>1651</v>
      </c>
      <c r="C203" s="320" t="s">
        <v>2819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87"/>
      <c r="B204" s="320" t="s">
        <v>1651</v>
      </c>
      <c r="C204" s="320" t="s">
        <v>2820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87"/>
      <c r="B205" s="320" t="s">
        <v>1651</v>
      </c>
      <c r="C205" s="320" t="s">
        <v>2821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87"/>
      <c r="B206" s="320" t="s">
        <v>1651</v>
      </c>
      <c r="C206" s="320" t="s">
        <v>2822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87"/>
      <c r="B207" s="320" t="s">
        <v>1651</v>
      </c>
      <c r="C207" s="320" t="s">
        <v>2823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87"/>
      <c r="B208" s="320" t="s">
        <v>1369</v>
      </c>
      <c r="C208" s="320" t="s">
        <v>2824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87"/>
      <c r="B209" s="320" t="s">
        <v>1651</v>
      </c>
      <c r="C209" s="320" t="s">
        <v>2825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87"/>
      <c r="B210" s="320" t="s">
        <v>1651</v>
      </c>
      <c r="C210" s="320" t="s">
        <v>2826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87"/>
      <c r="B211" s="328" t="s">
        <v>2023</v>
      </c>
      <c r="C211" s="320" t="s">
        <v>2827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87"/>
      <c r="B212" s="320" t="s">
        <v>1651</v>
      </c>
      <c r="C212" s="320" t="s">
        <v>2828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87"/>
      <c r="B213" s="320" t="s">
        <v>1651</v>
      </c>
      <c r="C213" s="320" t="s">
        <v>2829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87"/>
      <c r="B214" s="320" t="s">
        <v>1651</v>
      </c>
      <c r="C214" s="320" t="s">
        <v>2830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87" t="s">
        <v>2514</v>
      </c>
      <c r="B215" s="320" t="s">
        <v>422</v>
      </c>
      <c r="C215" s="320" t="s">
        <v>2831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87"/>
      <c r="B216" s="320" t="s">
        <v>422</v>
      </c>
      <c r="C216" s="320" t="s">
        <v>2832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87"/>
      <c r="B217" s="320" t="s">
        <v>422</v>
      </c>
      <c r="C217" s="320" t="s">
        <v>2833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87"/>
      <c r="B218" s="320" t="s">
        <v>422</v>
      </c>
      <c r="C218" s="320" t="s">
        <v>2834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87"/>
      <c r="B219" s="320" t="s">
        <v>422</v>
      </c>
      <c r="C219" s="320" t="s">
        <v>2835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87"/>
      <c r="B220" s="320" t="s">
        <v>422</v>
      </c>
      <c r="C220" s="320" t="s">
        <v>2836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87"/>
      <c r="B221" s="320" t="s">
        <v>422</v>
      </c>
      <c r="C221" s="320" t="s">
        <v>2837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87"/>
      <c r="B222" s="320" t="s">
        <v>422</v>
      </c>
      <c r="C222" s="320" t="s">
        <v>2838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87"/>
      <c r="B223" s="320" t="s">
        <v>422</v>
      </c>
      <c r="C223" s="320" t="s">
        <v>2839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87"/>
      <c r="B224" s="320" t="s">
        <v>422</v>
      </c>
      <c r="C224" s="320" t="s">
        <v>2840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87" t="s">
        <v>1953</v>
      </c>
      <c r="B225" s="320" t="s">
        <v>572</v>
      </c>
      <c r="C225" s="320" t="s">
        <v>2841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87" t="s">
        <v>1953</v>
      </c>
      <c r="B226" s="320" t="s">
        <v>572</v>
      </c>
      <c r="C226" s="320" t="s">
        <v>2842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87" t="s">
        <v>1953</v>
      </c>
      <c r="B227" s="320" t="s">
        <v>572</v>
      </c>
      <c r="C227" s="320" t="s">
        <v>2843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87" t="s">
        <v>2844</v>
      </c>
      <c r="B228" s="320" t="s">
        <v>572</v>
      </c>
      <c r="C228" s="320" t="s">
        <v>2845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87" t="s">
        <v>2844</v>
      </c>
      <c r="B229" s="320" t="s">
        <v>572</v>
      </c>
      <c r="C229" s="320" t="s">
        <v>2846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87" t="s">
        <v>2844</v>
      </c>
      <c r="B230" s="320" t="s">
        <v>572</v>
      </c>
      <c r="C230" s="320" t="s">
        <v>2847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87" t="s">
        <v>2844</v>
      </c>
      <c r="B231" s="320" t="s">
        <v>572</v>
      </c>
      <c r="C231" s="320" t="s">
        <v>2848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87" t="s">
        <v>2844</v>
      </c>
      <c r="B232" s="320" t="s">
        <v>357</v>
      </c>
      <c r="C232" s="320" t="s">
        <v>2849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87" t="s">
        <v>2844</v>
      </c>
      <c r="B233" s="320" t="s">
        <v>357</v>
      </c>
      <c r="C233" s="320" t="s">
        <v>2850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87" t="s">
        <v>2844</v>
      </c>
      <c r="B234" s="320" t="s">
        <v>357</v>
      </c>
      <c r="C234" s="320" t="s">
        <v>2851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87"/>
      <c r="B235" s="320" t="s">
        <v>357</v>
      </c>
      <c r="C235" s="320" t="s">
        <v>2852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87"/>
      <c r="B236" s="320" t="s">
        <v>357</v>
      </c>
      <c r="C236" s="320" t="s">
        <v>2853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87"/>
      <c r="B237" s="320" t="s">
        <v>357</v>
      </c>
      <c r="C237" s="320" t="s">
        <v>2854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87"/>
      <c r="B238" s="320" t="s">
        <v>357</v>
      </c>
      <c r="C238" s="320" t="s">
        <v>2855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87" t="s">
        <v>2856</v>
      </c>
      <c r="B239" s="320" t="s">
        <v>1651</v>
      </c>
      <c r="C239" s="320" t="s">
        <v>2857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87" t="s">
        <v>2856</v>
      </c>
      <c r="B240" s="320" t="s">
        <v>1651</v>
      </c>
      <c r="C240" s="320" t="s">
        <v>2858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87" t="s">
        <v>2856</v>
      </c>
      <c r="B241" s="320" t="s">
        <v>1651</v>
      </c>
      <c r="C241" s="320" t="s">
        <v>2859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87" t="s">
        <v>2856</v>
      </c>
      <c r="B242" s="320" t="s">
        <v>1651</v>
      </c>
      <c r="C242" s="320" t="s">
        <v>2860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87" t="s">
        <v>2856</v>
      </c>
      <c r="B243" s="320" t="s">
        <v>1651</v>
      </c>
      <c r="C243" s="320" t="s">
        <v>2861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87" t="s">
        <v>2856</v>
      </c>
      <c r="B244" s="320" t="s">
        <v>1651</v>
      </c>
      <c r="C244" s="320" t="s">
        <v>2862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87" t="s">
        <v>2856</v>
      </c>
      <c r="B245" s="320" t="s">
        <v>1651</v>
      </c>
      <c r="C245" s="320" t="s">
        <v>2863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87" t="s">
        <v>2864</v>
      </c>
      <c r="B246" s="482" t="s">
        <v>409</v>
      </c>
      <c r="C246" s="320" t="s">
        <v>2865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87" t="s">
        <v>2856</v>
      </c>
      <c r="B247" s="320" t="s">
        <v>1651</v>
      </c>
      <c r="C247" s="320" t="s">
        <v>2866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87"/>
      <c r="B248" s="320" t="s">
        <v>1651</v>
      </c>
      <c r="C248" s="320" t="s">
        <v>2867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87"/>
      <c r="B249" s="320" t="s">
        <v>1651</v>
      </c>
      <c r="C249" s="320" t="s">
        <v>2868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87"/>
      <c r="B250" s="320" t="s">
        <v>1651</v>
      </c>
      <c r="C250" s="320" t="s">
        <v>2869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87"/>
      <c r="B251" s="320" t="s">
        <v>1651</v>
      </c>
      <c r="C251" s="320" t="s">
        <v>2870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87" t="s">
        <v>2514</v>
      </c>
      <c r="B252" s="709" t="s">
        <v>409</v>
      </c>
      <c r="C252" s="320" t="s">
        <v>2871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87"/>
      <c r="B253" s="320" t="s">
        <v>1651</v>
      </c>
      <c r="C253" s="320" t="s">
        <v>2872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87"/>
      <c r="B254" s="320" t="s">
        <v>1651</v>
      </c>
      <c r="C254" s="320" t="s">
        <v>2873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87"/>
      <c r="B255" s="320" t="s">
        <v>1651</v>
      </c>
      <c r="C255" s="320" t="s">
        <v>2874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87"/>
      <c r="B258" s="526"/>
      <c r="C258" s="328"/>
      <c r="D258" s="332" t="s">
        <v>1554</v>
      </c>
      <c r="E258" s="163" t="s">
        <v>221</v>
      </c>
      <c r="F258" s="332" t="s">
        <v>240</v>
      </c>
      <c r="G258" s="332" t="s">
        <v>329</v>
      </c>
      <c r="H258" s="417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87"/>
      <c r="B259" s="152" t="s">
        <v>351</v>
      </c>
      <c r="C259" s="152" t="s">
        <v>352</v>
      </c>
      <c r="D259" s="332" t="s">
        <v>1334</v>
      </c>
      <c r="E259" s="332" t="s">
        <v>184</v>
      </c>
      <c r="F259" s="332" t="s">
        <v>252</v>
      </c>
      <c r="G259" s="332" t="s">
        <v>202</v>
      </c>
      <c r="H259" s="417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87"/>
      <c r="B260" s="320" t="s">
        <v>1651</v>
      </c>
      <c r="C260" s="320" t="s">
        <v>2875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87"/>
      <c r="B266" s="422" t="s">
        <v>516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6"/>
      <c r="C268" s="145"/>
      <c r="D268" s="145"/>
      <c r="E268" s="145"/>
    </row>
    <row r="269" spans="1:13" s="196" customFormat="1" ht="18" customHeight="1" x14ac:dyDescent="0.2">
      <c r="A269" s="346"/>
      <c r="B269" s="192" t="s">
        <v>517</v>
      </c>
      <c r="C269" s="193"/>
      <c r="D269" s="193"/>
      <c r="E269" s="194"/>
      <c r="F269" s="195" t="s">
        <v>1462</v>
      </c>
      <c r="G269" s="195"/>
      <c r="H269" s="193"/>
      <c r="I269" s="195" t="s">
        <v>519</v>
      </c>
      <c r="J269" s="195"/>
      <c r="K269" s="195"/>
      <c r="L269" s="193"/>
    </row>
    <row r="270" spans="1:13" s="196" customFormat="1" ht="18" customHeight="1" x14ac:dyDescent="0.2">
      <c r="A270" s="346"/>
      <c r="B270" s="197" t="s">
        <v>520</v>
      </c>
      <c r="C270" s="193"/>
      <c r="D270" s="198" t="s">
        <v>521</v>
      </c>
      <c r="E270" s="199"/>
      <c r="F270" s="197" t="s">
        <v>522</v>
      </c>
      <c r="G270" s="193"/>
      <c r="H270" s="198" t="s">
        <v>523</v>
      </c>
      <c r="I270" s="197" t="s">
        <v>524</v>
      </c>
      <c r="J270" s="193"/>
      <c r="K270" s="198" t="s">
        <v>525</v>
      </c>
      <c r="L270" s="193"/>
    </row>
    <row r="271" spans="1:13" s="196" customFormat="1" ht="18" customHeight="1" x14ac:dyDescent="0.2">
      <c r="A271" s="347"/>
      <c r="B271" s="414" t="s">
        <v>526</v>
      </c>
      <c r="C271" s="202"/>
      <c r="D271" s="570" t="s">
        <v>527</v>
      </c>
      <c r="E271" s="197"/>
      <c r="F271" s="707" t="s">
        <v>528</v>
      </c>
      <c r="G271" s="707" t="s">
        <v>529</v>
      </c>
      <c r="H271" s="252" t="s">
        <v>530</v>
      </c>
      <c r="I271" s="201" t="s">
        <v>531</v>
      </c>
      <c r="J271" s="202" t="s">
        <v>1463</v>
      </c>
      <c r="K271" s="203" t="s">
        <v>532</v>
      </c>
      <c r="L271" s="193"/>
    </row>
    <row r="272" spans="1:13" s="196" customFormat="1" ht="18" customHeight="1" x14ac:dyDescent="0.2">
      <c r="A272" s="346"/>
      <c r="B272" s="414" t="s">
        <v>540</v>
      </c>
      <c r="C272" s="202"/>
      <c r="D272" s="570" t="s">
        <v>541</v>
      </c>
      <c r="E272" s="197"/>
      <c r="F272" s="707" t="s">
        <v>535</v>
      </c>
      <c r="G272" s="707" t="s">
        <v>536</v>
      </c>
      <c r="H272" s="252" t="s">
        <v>537</v>
      </c>
      <c r="I272" s="201" t="s">
        <v>538</v>
      </c>
      <c r="J272" s="202" t="s">
        <v>1464</v>
      </c>
      <c r="K272" s="203" t="s">
        <v>539</v>
      </c>
      <c r="L272" s="193"/>
    </row>
    <row r="273" spans="1:13" s="196" customFormat="1" ht="18" customHeight="1" x14ac:dyDescent="0.2">
      <c r="A273" s="346"/>
      <c r="B273" s="201" t="s">
        <v>2876</v>
      </c>
      <c r="C273" s="202"/>
      <c r="D273" s="203" t="s">
        <v>1627</v>
      </c>
      <c r="E273" s="197"/>
      <c r="F273" s="707" t="s">
        <v>542</v>
      </c>
      <c r="G273" s="707" t="s">
        <v>543</v>
      </c>
      <c r="H273" s="252" t="s">
        <v>544</v>
      </c>
      <c r="I273" s="201" t="s">
        <v>1467</v>
      </c>
      <c r="J273" s="202" t="s">
        <v>1468</v>
      </c>
      <c r="K273" s="203" t="s">
        <v>1469</v>
      </c>
      <c r="L273" s="193"/>
    </row>
    <row r="274" spans="1:13" s="196" customFormat="1" ht="18" customHeight="1" x14ac:dyDescent="0.2">
      <c r="A274" s="346"/>
      <c r="B274" s="201" t="s">
        <v>533</v>
      </c>
      <c r="C274" s="202"/>
      <c r="D274" s="203" t="s">
        <v>534</v>
      </c>
      <c r="E274" s="197"/>
      <c r="F274" s="707" t="s">
        <v>549</v>
      </c>
      <c r="G274" s="707" t="s">
        <v>550</v>
      </c>
      <c r="H274" s="252" t="s">
        <v>551</v>
      </c>
      <c r="I274" s="201" t="s">
        <v>552</v>
      </c>
      <c r="J274" s="202" t="s">
        <v>1470</v>
      </c>
      <c r="K274" s="203" t="s">
        <v>553</v>
      </c>
      <c r="L274" s="193"/>
    </row>
    <row r="275" spans="1:13" s="196" customFormat="1" ht="18" customHeight="1" x14ac:dyDescent="0.2">
      <c r="A275" s="346"/>
      <c r="B275" s="414" t="s">
        <v>760</v>
      </c>
      <c r="C275" s="202"/>
      <c r="D275" s="570" t="s">
        <v>548</v>
      </c>
      <c r="E275" s="197"/>
      <c r="F275" s="707" t="s">
        <v>2877</v>
      </c>
      <c r="G275" s="707" t="s">
        <v>557</v>
      </c>
      <c r="H275" s="252" t="s">
        <v>2878</v>
      </c>
      <c r="I275" s="201" t="s">
        <v>559</v>
      </c>
      <c r="J275" s="202" t="s">
        <v>1471</v>
      </c>
      <c r="K275" s="203" t="s">
        <v>560</v>
      </c>
      <c r="L275" s="193"/>
    </row>
    <row r="276" spans="1:13" s="196" customFormat="1" ht="18" customHeight="1" x14ac:dyDescent="0.2">
      <c r="A276" s="346"/>
      <c r="B276" s="414" t="s">
        <v>1472</v>
      </c>
      <c r="C276" s="202"/>
      <c r="D276" s="570" t="s">
        <v>1473</v>
      </c>
      <c r="E276" s="197"/>
      <c r="F276" s="707" t="s">
        <v>2879</v>
      </c>
      <c r="G276" s="707" t="s">
        <v>564</v>
      </c>
      <c r="H276" s="252" t="s">
        <v>2880</v>
      </c>
      <c r="I276" s="201" t="s">
        <v>1474</v>
      </c>
      <c r="J276" s="202" t="s">
        <v>1475</v>
      </c>
      <c r="K276" s="203" t="s">
        <v>1476</v>
      </c>
      <c r="L276" s="193"/>
    </row>
    <row r="277" spans="1:13" s="196" customFormat="1" ht="18" customHeight="1" x14ac:dyDescent="0.2">
      <c r="A277" s="346"/>
      <c r="B277" s="414" t="s">
        <v>1477</v>
      </c>
      <c r="C277" s="202"/>
      <c r="D277" s="570" t="s">
        <v>1478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6"/>
      <c r="B278" s="414" t="s">
        <v>554</v>
      </c>
      <c r="C278" s="202"/>
      <c r="D278" s="570" t="s">
        <v>555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1479</v>
      </c>
      <c r="C280" s="193" t="s">
        <v>1480</v>
      </c>
      <c r="D280" s="205"/>
      <c r="E280" s="193"/>
      <c r="F280" s="193" t="s">
        <v>1481</v>
      </c>
      <c r="G280" s="206" t="s">
        <v>1482</v>
      </c>
      <c r="H280" s="196"/>
      <c r="I280" s="193" t="s">
        <v>1481</v>
      </c>
      <c r="J280" s="193" t="s">
        <v>1483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05"/>
  <sheetViews>
    <sheetView showGridLines="0" topLeftCell="A111" zoomScale="145" zoomScaleNormal="145" zoomScaleSheetLayoutView="75" workbookViewId="0">
      <selection activeCell="D111" sqref="D111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39"/>
      <c r="B2" s="1145" t="s">
        <v>116</v>
      </c>
      <c r="C2" s="1145"/>
      <c r="D2" s="1145"/>
      <c r="E2" s="1145"/>
      <c r="F2" s="1145"/>
      <c r="G2" s="121"/>
      <c r="H2" s="956" t="s">
        <v>346</v>
      </c>
    </row>
    <row r="3" spans="1:8" ht="18.75" customHeight="1" thickBot="1" x14ac:dyDescent="0.25">
      <c r="A3" s="1039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40" t="s">
        <v>126</v>
      </c>
      <c r="C4" s="1141"/>
      <c r="D4" s="1141"/>
      <c r="E4" s="1141"/>
      <c r="F4" s="1142"/>
      <c r="G4" s="147"/>
      <c r="H4" s="147"/>
    </row>
    <row r="5" spans="1:8" s="149" customFormat="1" ht="30" customHeight="1" x14ac:dyDescent="0.2">
      <c r="A5" s="325"/>
      <c r="B5" s="1098"/>
      <c r="C5" s="1098"/>
      <c r="D5" s="1098"/>
      <c r="E5" s="1098"/>
      <c r="F5" s="1098"/>
      <c r="G5" s="147"/>
      <c r="H5" s="147"/>
    </row>
    <row r="6" spans="1:8" s="149" customFormat="1" ht="20.100000000000001" customHeight="1" x14ac:dyDescent="0.2">
      <c r="A6" s="1033"/>
      <c r="B6" s="1132" t="s">
        <v>347</v>
      </c>
      <c r="C6" s="1132"/>
      <c r="D6" s="1132"/>
      <c r="E6" s="1038"/>
      <c r="F6" s="1038"/>
      <c r="G6" s="145"/>
      <c r="H6" s="145"/>
    </row>
    <row r="7" spans="1:8" ht="18" x14ac:dyDescent="0.2">
      <c r="A7" s="327"/>
      <c r="B7" s="748"/>
      <c r="C7" s="533"/>
      <c r="D7" s="9"/>
      <c r="E7" s="9"/>
      <c r="F7" s="9"/>
      <c r="G7" s="9"/>
      <c r="H7" s="9"/>
    </row>
    <row r="8" spans="1:8" ht="34.5" customHeight="1" x14ac:dyDescent="0.2">
      <c r="A8" s="805"/>
      <c r="B8" s="1134" t="s">
        <v>126</v>
      </c>
      <c r="C8" s="1135"/>
      <c r="D8" s="1136" t="s">
        <v>349</v>
      </c>
      <c r="E8" s="941" t="s">
        <v>305</v>
      </c>
      <c r="F8" s="941" t="s">
        <v>229</v>
      </c>
      <c r="G8" s="801"/>
      <c r="H8" s="1056"/>
    </row>
    <row r="9" spans="1:8" ht="26.25" customHeight="1" x14ac:dyDescent="0.2">
      <c r="A9" s="805"/>
      <c r="B9" s="944" t="s">
        <v>351</v>
      </c>
      <c r="C9" s="945" t="s">
        <v>352</v>
      </c>
      <c r="D9" s="1137"/>
      <c r="E9" s="940" t="s">
        <v>144</v>
      </c>
      <c r="F9" s="940" t="s">
        <v>184</v>
      </c>
      <c r="G9" s="801"/>
      <c r="H9" s="1051" t="s">
        <v>353</v>
      </c>
    </row>
    <row r="10" spans="1:8" s="14" customFormat="1" ht="19.5" hidden="1" customHeight="1" x14ac:dyDescent="0.2">
      <c r="A10" s="805" t="s">
        <v>2881</v>
      </c>
      <c r="B10" s="855" t="s">
        <v>1623</v>
      </c>
      <c r="C10" s="854" t="s">
        <v>2882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</row>
    <row r="11" spans="1:8" s="14" customFormat="1" ht="19.5" hidden="1" customHeight="1" x14ac:dyDescent="0.2">
      <c r="A11" s="805" t="s">
        <v>2883</v>
      </c>
      <c r="B11" s="855" t="s">
        <v>1617</v>
      </c>
      <c r="C11" s="854" t="s">
        <v>2884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H27" si="5">H10+7</f>
        <v>45218</v>
      </c>
    </row>
    <row r="12" spans="1:8" s="14" customFormat="1" ht="19.5" hidden="1" customHeight="1" x14ac:dyDescent="0.2">
      <c r="A12" s="805"/>
      <c r="B12" s="855" t="s">
        <v>1620</v>
      </c>
      <c r="C12" s="854" t="s">
        <v>2885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</row>
    <row r="13" spans="1:8" s="14" customFormat="1" ht="19.5" hidden="1" customHeight="1" x14ac:dyDescent="0.2">
      <c r="A13" s="805" t="s">
        <v>2886</v>
      </c>
      <c r="B13" s="855" t="s">
        <v>1416</v>
      </c>
      <c r="C13" s="854" t="s">
        <v>2887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</row>
    <row r="14" spans="1:8" s="14" customFormat="1" ht="19.5" hidden="1" customHeight="1" x14ac:dyDescent="0.2">
      <c r="A14" s="805" t="s">
        <v>2888</v>
      </c>
      <c r="B14" s="855" t="s">
        <v>422</v>
      </c>
      <c r="C14" s="854" t="s">
        <v>2889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</row>
    <row r="15" spans="1:8" s="14" customFormat="1" ht="19.5" hidden="1" customHeight="1" x14ac:dyDescent="0.2">
      <c r="A15" s="805" t="s">
        <v>2890</v>
      </c>
      <c r="B15" s="855" t="s">
        <v>1623</v>
      </c>
      <c r="C15" s="854" t="s">
        <v>2891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</row>
    <row r="16" spans="1:8" s="14" customFormat="1" ht="19.5" hidden="1" customHeight="1" x14ac:dyDescent="0.2">
      <c r="A16" s="805" t="s">
        <v>2892</v>
      </c>
      <c r="B16" s="855" t="s">
        <v>1617</v>
      </c>
      <c r="C16" s="854" t="s">
        <v>2893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</row>
    <row r="17" spans="1:8" s="14" customFormat="1" ht="19.5" hidden="1" customHeight="1" x14ac:dyDescent="0.2">
      <c r="A17" s="805"/>
      <c r="B17" s="855" t="s">
        <v>1620</v>
      </c>
      <c r="C17" s="854" t="s">
        <v>2894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</row>
    <row r="18" spans="1:8" s="14" customFormat="1" ht="19.5" hidden="1" customHeight="1" x14ac:dyDescent="0.2">
      <c r="A18" s="805"/>
      <c r="B18" s="855" t="s">
        <v>1416</v>
      </c>
      <c r="C18" s="854" t="s">
        <v>2895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</row>
    <row r="19" spans="1:8" s="14" customFormat="1" ht="19.5" hidden="1" customHeight="1" x14ac:dyDescent="0.2">
      <c r="A19" s="805"/>
      <c r="B19" s="855" t="s">
        <v>422</v>
      </c>
      <c r="C19" s="854" t="s">
        <v>1843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</row>
    <row r="20" spans="1:8" s="14" customFormat="1" ht="19.5" hidden="1" customHeight="1" x14ac:dyDescent="0.2">
      <c r="A20" s="805" t="s">
        <v>2896</v>
      </c>
      <c r="B20" s="856" t="s">
        <v>1617</v>
      </c>
      <c r="C20" s="854" t="s">
        <v>2897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</row>
    <row r="21" spans="1:8" s="14" customFormat="1" ht="19.5" hidden="1" customHeight="1" x14ac:dyDescent="0.2">
      <c r="A21" s="805" t="s">
        <v>2898</v>
      </c>
      <c r="B21" s="856" t="s">
        <v>1620</v>
      </c>
      <c r="C21" s="854" t="s">
        <v>2899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</row>
    <row r="22" spans="1:8" s="14" customFormat="1" ht="19.5" hidden="1" customHeight="1" x14ac:dyDescent="0.2">
      <c r="A22" s="805" t="s">
        <v>2900</v>
      </c>
      <c r="B22" s="857" t="s">
        <v>1623</v>
      </c>
      <c r="C22" s="854" t="s">
        <v>2901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</row>
    <row r="23" spans="1:8" s="14" customFormat="1" ht="19.5" hidden="1" customHeight="1" x14ac:dyDescent="0.2">
      <c r="A23" s="805" t="s">
        <v>2902</v>
      </c>
      <c r="B23" s="857" t="s">
        <v>1620</v>
      </c>
      <c r="C23" s="854" t="s">
        <v>2903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</row>
    <row r="24" spans="1:8" s="14" customFormat="1" ht="19.5" hidden="1" customHeight="1" x14ac:dyDescent="0.2">
      <c r="A24" s="805" t="s">
        <v>2904</v>
      </c>
      <c r="B24" s="857" t="s">
        <v>1416</v>
      </c>
      <c r="C24" s="854" t="s">
        <v>2905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</row>
    <row r="25" spans="1:8" s="14" customFormat="1" ht="19.5" hidden="1" customHeight="1" x14ac:dyDescent="0.2">
      <c r="A25" s="805" t="s">
        <v>2906</v>
      </c>
      <c r="B25" s="856" t="s">
        <v>422</v>
      </c>
      <c r="C25" s="854" t="s">
        <v>2907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</row>
    <row r="26" spans="1:8" s="14" customFormat="1" ht="19.5" hidden="1" customHeight="1" x14ac:dyDescent="0.2">
      <c r="A26" s="805" t="s">
        <v>2898</v>
      </c>
      <c r="B26" s="856" t="s">
        <v>1617</v>
      </c>
      <c r="C26" s="854" t="s">
        <v>2908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</row>
    <row r="27" spans="1:8" s="14" customFormat="1" ht="19.5" hidden="1" customHeight="1" x14ac:dyDescent="0.2">
      <c r="A27" s="805" t="s">
        <v>2909</v>
      </c>
      <c r="B27" s="857" t="s">
        <v>1623</v>
      </c>
      <c r="C27" s="854" t="s">
        <v>2910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</row>
    <row r="28" spans="1:8" s="14" customFormat="1" ht="19.5" hidden="1" customHeight="1" x14ac:dyDescent="0.2">
      <c r="A28" s="805" t="s">
        <v>2904</v>
      </c>
      <c r="B28" s="857" t="s">
        <v>1620</v>
      </c>
      <c r="C28" s="854" t="s">
        <v>2911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H82" si="30">H27+7</f>
        <v>45337</v>
      </c>
    </row>
    <row r="29" spans="1:8" s="14" customFormat="1" ht="19.5" hidden="1" customHeight="1" x14ac:dyDescent="0.2">
      <c r="A29" s="805" t="s">
        <v>2912</v>
      </c>
      <c r="B29" s="857" t="s">
        <v>1617</v>
      </c>
      <c r="C29" s="854" t="s">
        <v>2913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</row>
    <row r="30" spans="1:8" s="14" customFormat="1" ht="19.5" hidden="1" customHeight="1" x14ac:dyDescent="0.2">
      <c r="A30" s="805" t="s">
        <v>1953</v>
      </c>
      <c r="B30" s="857" t="s">
        <v>1416</v>
      </c>
      <c r="C30" s="854" t="s">
        <v>2914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</row>
    <row r="31" spans="1:8" s="14" customFormat="1" ht="19.5" hidden="1" customHeight="1" x14ac:dyDescent="0.2">
      <c r="A31" s="805" t="s">
        <v>2915</v>
      </c>
      <c r="B31" s="937" t="s">
        <v>1620</v>
      </c>
      <c r="C31" s="937" t="s">
        <v>2916</v>
      </c>
      <c r="D31" s="802">
        <v>45364</v>
      </c>
      <c r="E31" s="802">
        <f t="shared" si="28"/>
        <v>45367</v>
      </c>
      <c r="F31" s="864" t="s">
        <v>385</v>
      </c>
      <c r="G31" s="801"/>
      <c r="H31" s="847">
        <f t="shared" si="30"/>
        <v>45358</v>
      </c>
    </row>
    <row r="32" spans="1:8" s="14" customFormat="1" ht="19.5" hidden="1" customHeight="1" x14ac:dyDescent="0.2">
      <c r="A32" s="805" t="s">
        <v>1623</v>
      </c>
      <c r="B32" s="864" t="s">
        <v>385</v>
      </c>
      <c r="C32" s="937" t="s">
        <v>2917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</row>
    <row r="33" spans="1:8" s="14" customFormat="1" ht="19.5" hidden="1" customHeight="1" x14ac:dyDescent="0.2">
      <c r="A33" s="805" t="s">
        <v>2918</v>
      </c>
      <c r="B33" s="937" t="s">
        <v>422</v>
      </c>
      <c r="C33" s="937" t="s">
        <v>1616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</row>
    <row r="34" spans="1:8" s="14" customFormat="1" ht="19.5" hidden="1" customHeight="1" x14ac:dyDescent="0.2">
      <c r="A34" s="805"/>
      <c r="B34" s="954" t="s">
        <v>1617</v>
      </c>
      <c r="C34" s="954" t="s">
        <v>1618</v>
      </c>
      <c r="D34" s="955">
        <v>45388</v>
      </c>
      <c r="E34" s="802">
        <f t="shared" si="28"/>
        <v>45391</v>
      </c>
      <c r="F34" s="880" t="s">
        <v>385</v>
      </c>
      <c r="G34" s="801"/>
      <c r="H34" s="758">
        <f t="shared" si="30"/>
        <v>45379</v>
      </c>
    </row>
    <row r="35" spans="1:8" s="14" customFormat="1" ht="19.5" hidden="1" customHeight="1" x14ac:dyDescent="0.2">
      <c r="A35" s="805" t="s">
        <v>1416</v>
      </c>
      <c r="B35" s="880" t="s">
        <v>385</v>
      </c>
      <c r="C35" s="954" t="s">
        <v>1619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</row>
    <row r="36" spans="1:8" s="14" customFormat="1" ht="19.5" hidden="1" customHeight="1" x14ac:dyDescent="0.2">
      <c r="A36" s="805"/>
      <c r="B36" s="954" t="s">
        <v>1620</v>
      </c>
      <c r="C36" s="954" t="s">
        <v>1621</v>
      </c>
      <c r="D36" s="955">
        <v>45402</v>
      </c>
      <c r="E36" s="802">
        <f t="shared" ref="E36" si="31">D36+3</f>
        <v>45405</v>
      </c>
      <c r="F36" s="880" t="s">
        <v>385</v>
      </c>
      <c r="G36" s="801"/>
      <c r="H36" s="758">
        <f t="shared" si="30"/>
        <v>45393</v>
      </c>
    </row>
    <row r="37" spans="1:8" s="14" customFormat="1" ht="19.5" hidden="1" customHeight="1" x14ac:dyDescent="0.2">
      <c r="A37" s="805" t="s">
        <v>1623</v>
      </c>
      <c r="B37" s="1025" t="s">
        <v>1416</v>
      </c>
      <c r="C37" s="954" t="s">
        <v>1624</v>
      </c>
      <c r="D37" s="955">
        <v>45399</v>
      </c>
      <c r="E37" s="880" t="s">
        <v>385</v>
      </c>
      <c r="F37" s="802">
        <f t="shared" ref="F37" si="32">D37+7</f>
        <v>45406</v>
      </c>
      <c r="G37" s="801"/>
      <c r="H37" s="758">
        <f t="shared" si="30"/>
        <v>45400</v>
      </c>
    </row>
    <row r="38" spans="1:8" s="14" customFormat="1" ht="19.5" hidden="1" customHeight="1" x14ac:dyDescent="0.2">
      <c r="A38" s="805" t="s">
        <v>1416</v>
      </c>
      <c r="B38" s="1025" t="s">
        <v>1623</v>
      </c>
      <c r="C38" s="954" t="s">
        <v>2919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</row>
    <row r="39" spans="1:8" s="14" customFormat="1" ht="19.5" hidden="1" customHeight="1" x14ac:dyDescent="0.2">
      <c r="A39" s="805"/>
      <c r="B39" s="954" t="s">
        <v>422</v>
      </c>
      <c r="C39" s="954" t="s">
        <v>2920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</row>
    <row r="40" spans="1:8" s="14" customFormat="1" ht="19.5" hidden="1" customHeight="1" x14ac:dyDescent="0.2">
      <c r="A40" s="805"/>
      <c r="B40" s="954" t="s">
        <v>1617</v>
      </c>
      <c r="C40" s="954" t="s">
        <v>2921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</row>
    <row r="41" spans="1:8" s="14" customFormat="1" ht="19.5" hidden="1" customHeight="1" x14ac:dyDescent="0.2">
      <c r="A41" s="805"/>
      <c r="B41" s="1040" t="s">
        <v>385</v>
      </c>
      <c r="C41" s="954" t="s">
        <v>2922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</row>
    <row r="42" spans="1:8" s="14" customFormat="1" ht="19.5" hidden="1" customHeight="1" x14ac:dyDescent="0.2">
      <c r="A42" s="805" t="s">
        <v>1623</v>
      </c>
      <c r="B42" s="954" t="s">
        <v>1416</v>
      </c>
      <c r="C42" s="954" t="s">
        <v>2923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</row>
    <row r="43" spans="1:8" s="14" customFormat="1" ht="19.5" hidden="1" customHeight="1" x14ac:dyDescent="0.2">
      <c r="A43" s="805" t="s">
        <v>2924</v>
      </c>
      <c r="B43" s="1040" t="s">
        <v>385</v>
      </c>
      <c r="C43" s="954" t="s">
        <v>2925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</row>
    <row r="44" spans="1:8" s="14" customFormat="1" ht="19.5" hidden="1" customHeight="1" x14ac:dyDescent="0.2">
      <c r="A44" s="805" t="s">
        <v>422</v>
      </c>
      <c r="B44" s="954" t="s">
        <v>1623</v>
      </c>
      <c r="C44" s="954" t="s">
        <v>2926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</row>
    <row r="45" spans="1:8" s="14" customFormat="1" ht="19.5" hidden="1" customHeight="1" x14ac:dyDescent="0.2">
      <c r="A45" s="805" t="s">
        <v>2927</v>
      </c>
      <c r="B45" s="1040" t="s">
        <v>385</v>
      </c>
      <c r="C45" s="954" t="s">
        <v>2928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</row>
    <row r="46" spans="1:8" s="14" customFormat="1" ht="19.5" hidden="1" customHeight="1" x14ac:dyDescent="0.2">
      <c r="A46" s="805"/>
      <c r="B46" s="954" t="s">
        <v>1620</v>
      </c>
      <c r="C46" s="954" t="s">
        <v>2929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</row>
    <row r="47" spans="1:8" s="14" customFormat="1" ht="19.5" hidden="1" customHeight="1" x14ac:dyDescent="0.2">
      <c r="A47" s="805"/>
      <c r="B47" s="954" t="s">
        <v>1416</v>
      </c>
      <c r="C47" s="954" t="s">
        <v>2930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</row>
    <row r="48" spans="1:8" s="14" customFormat="1" ht="19.5" hidden="1" customHeight="1" x14ac:dyDescent="0.2">
      <c r="A48" s="805"/>
      <c r="B48" s="954" t="s">
        <v>422</v>
      </c>
      <c r="C48" s="954" t="s">
        <v>2931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</row>
    <row r="49" spans="1:12" s="14" customFormat="1" ht="19.5" hidden="1" customHeight="1" x14ac:dyDescent="0.2">
      <c r="A49" s="805" t="s">
        <v>2932</v>
      </c>
      <c r="B49" s="954" t="s">
        <v>1620</v>
      </c>
      <c r="C49" s="954" t="s">
        <v>2933</v>
      </c>
      <c r="D49" s="880" t="s">
        <v>385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</row>
    <row r="50" spans="1:12" s="14" customFormat="1" ht="19.5" hidden="1" customHeight="1" x14ac:dyDescent="0.2">
      <c r="A50" s="805"/>
      <c r="B50" s="954" t="s">
        <v>1623</v>
      </c>
      <c r="C50" s="954" t="s">
        <v>2934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801"/>
      <c r="J50" s="801"/>
      <c r="L50" s="13"/>
    </row>
    <row r="51" spans="1:12" s="14" customFormat="1" ht="19.5" hidden="1" customHeight="1" x14ac:dyDescent="0.2">
      <c r="A51" s="805"/>
      <c r="B51" s="954" t="s">
        <v>1617</v>
      </c>
      <c r="C51" s="954" t="s">
        <v>2935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801"/>
      <c r="J51" s="801"/>
      <c r="L51" s="13"/>
    </row>
    <row r="52" spans="1:12" s="14" customFormat="1" ht="19.5" hidden="1" customHeight="1" x14ac:dyDescent="0.2">
      <c r="A52" s="805"/>
      <c r="B52" s="954" t="s">
        <v>1416</v>
      </c>
      <c r="C52" s="954" t="s">
        <v>2936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801"/>
      <c r="J52" s="801"/>
      <c r="L52" s="13"/>
    </row>
    <row r="53" spans="1:12" s="14" customFormat="1" ht="19.5" hidden="1" customHeight="1" x14ac:dyDescent="0.2">
      <c r="A53" s="805" t="s">
        <v>422</v>
      </c>
      <c r="B53" s="954" t="s">
        <v>1620</v>
      </c>
      <c r="C53" s="954" t="s">
        <v>2937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801"/>
      <c r="J53" s="801"/>
      <c r="L53" s="13"/>
    </row>
    <row r="54" spans="1:12" s="14" customFormat="1" ht="19.5" hidden="1" customHeight="1" x14ac:dyDescent="0.2">
      <c r="A54" s="805" t="s">
        <v>1620</v>
      </c>
      <c r="B54" s="954" t="s">
        <v>422</v>
      </c>
      <c r="C54" s="954" t="s">
        <v>2938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801"/>
      <c r="J54" s="801"/>
      <c r="L54" s="13"/>
    </row>
    <row r="55" spans="1:12" s="14" customFormat="1" ht="19.5" hidden="1" customHeight="1" x14ac:dyDescent="0.2">
      <c r="A55" s="805"/>
      <c r="B55" s="954" t="s">
        <v>1623</v>
      </c>
      <c r="C55" s="954" t="s">
        <v>2939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801"/>
      <c r="J55" s="801"/>
      <c r="L55" s="13"/>
    </row>
    <row r="56" spans="1:12" s="14" customFormat="1" ht="19.5" hidden="1" customHeight="1" x14ac:dyDescent="0.2">
      <c r="A56" s="805"/>
      <c r="B56" s="954" t="s">
        <v>1617</v>
      </c>
      <c r="C56" s="954" t="s">
        <v>2940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801"/>
      <c r="J56" s="801"/>
      <c r="L56" s="13"/>
    </row>
    <row r="57" spans="1:12" s="14" customFormat="1" ht="19.5" hidden="1" customHeight="1" x14ac:dyDescent="0.2">
      <c r="A57" s="805"/>
      <c r="B57" s="954" t="s">
        <v>1416</v>
      </c>
      <c r="C57" s="954" t="s">
        <v>2941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801"/>
      <c r="J57" s="801"/>
      <c r="L57" s="13"/>
    </row>
    <row r="58" spans="1:12" s="14" customFormat="1" ht="19.5" hidden="1" customHeight="1" x14ac:dyDescent="0.2">
      <c r="A58" s="805"/>
      <c r="B58" s="954" t="s">
        <v>1620</v>
      </c>
      <c r="C58" s="954" t="s">
        <v>2942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801"/>
      <c r="J58" s="801"/>
      <c r="L58" s="13"/>
    </row>
    <row r="59" spans="1:12" s="14" customFormat="1" ht="19.5" hidden="1" customHeight="1" x14ac:dyDescent="0.2">
      <c r="A59" s="805"/>
      <c r="B59" s="954" t="s">
        <v>422</v>
      </c>
      <c r="C59" s="954" t="s">
        <v>2943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801"/>
      <c r="J59" s="801"/>
      <c r="L59" s="13"/>
    </row>
    <row r="60" spans="1:12" s="14" customFormat="1" ht="19.5" hidden="1" customHeight="1" x14ac:dyDescent="0.2">
      <c r="A60" s="805"/>
      <c r="B60" s="954" t="s">
        <v>1623</v>
      </c>
      <c r="C60" s="954" t="s">
        <v>2944</v>
      </c>
      <c r="D60" s="880" t="s">
        <v>385</v>
      </c>
      <c r="E60" s="886"/>
      <c r="F60" s="886"/>
      <c r="G60" s="801"/>
      <c r="H60" s="758">
        <f t="shared" si="30"/>
        <v>45561</v>
      </c>
      <c r="I60" s="801"/>
      <c r="J60" s="801"/>
      <c r="L60" s="13"/>
    </row>
    <row r="61" spans="1:12" s="14" customFormat="1" ht="19.5" hidden="1" customHeight="1" x14ac:dyDescent="0.2">
      <c r="A61" s="805" t="s">
        <v>2945</v>
      </c>
      <c r="B61" s="954" t="s">
        <v>1883</v>
      </c>
      <c r="C61" s="954" t="s">
        <v>2946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801"/>
      <c r="J61" s="801"/>
      <c r="L61" s="13"/>
    </row>
    <row r="62" spans="1:12" s="14" customFormat="1" ht="19.5" hidden="1" customHeight="1" x14ac:dyDescent="0.2">
      <c r="A62" s="805" t="s">
        <v>1416</v>
      </c>
      <c r="B62" s="954" t="s">
        <v>2430</v>
      </c>
      <c r="C62" s="954" t="s">
        <v>2947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801"/>
      <c r="J62" s="801"/>
      <c r="L62" s="13"/>
    </row>
    <row r="63" spans="1:12" s="14" customFormat="1" ht="19.5" hidden="1" customHeight="1" x14ac:dyDescent="0.2">
      <c r="A63" s="805" t="s">
        <v>1620</v>
      </c>
      <c r="B63" s="954" t="s">
        <v>422</v>
      </c>
      <c r="C63" s="954" t="s">
        <v>2948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801"/>
      <c r="J63" s="801"/>
      <c r="L63" s="13"/>
    </row>
    <row r="64" spans="1:12" s="14" customFormat="1" ht="19.5" hidden="1" customHeight="1" x14ac:dyDescent="0.2">
      <c r="A64" s="805" t="s">
        <v>422</v>
      </c>
      <c r="B64" s="954" t="s">
        <v>1620</v>
      </c>
      <c r="C64" s="954" t="s">
        <v>2949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801"/>
      <c r="J64" s="801"/>
      <c r="L64" s="13"/>
    </row>
    <row r="65" spans="1:12" s="14" customFormat="1" ht="19.5" hidden="1" customHeight="1" x14ac:dyDescent="0.2">
      <c r="A65" s="805"/>
      <c r="B65" s="954" t="s">
        <v>1623</v>
      </c>
      <c r="C65" s="954" t="s">
        <v>2950</v>
      </c>
      <c r="D65" s="880" t="s">
        <v>385</v>
      </c>
      <c r="E65" s="984"/>
      <c r="F65" s="984"/>
      <c r="G65" s="801"/>
      <c r="H65" s="758">
        <f t="shared" si="30"/>
        <v>45596</v>
      </c>
      <c r="I65" s="801"/>
      <c r="J65" s="801"/>
      <c r="L65" s="13"/>
    </row>
    <row r="66" spans="1:12" s="14" customFormat="1" ht="19.5" hidden="1" customHeight="1" x14ac:dyDescent="0.2">
      <c r="A66" s="805" t="s">
        <v>1883</v>
      </c>
      <c r="B66" s="954" t="s">
        <v>369</v>
      </c>
      <c r="C66" s="954" t="s">
        <v>2951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801"/>
      <c r="J66" s="801"/>
      <c r="L66" s="13"/>
    </row>
    <row r="67" spans="1:12" s="14" customFormat="1" ht="19.5" hidden="1" customHeight="1" x14ac:dyDescent="0.2">
      <c r="A67" s="805" t="s">
        <v>2430</v>
      </c>
      <c r="B67" s="954" t="s">
        <v>2952</v>
      </c>
      <c r="C67" s="954" t="s">
        <v>2953</v>
      </c>
      <c r="D67" s="955">
        <v>45617</v>
      </c>
      <c r="E67" s="880" t="s">
        <v>385</v>
      </c>
      <c r="F67" s="802">
        <f t="shared" ref="F67:F69" si="56">D67+7</f>
        <v>45624</v>
      </c>
      <c r="G67" s="801"/>
      <c r="H67" s="758">
        <f t="shared" si="30"/>
        <v>45610</v>
      </c>
      <c r="I67" s="801"/>
      <c r="J67" s="801"/>
      <c r="L67" s="13"/>
    </row>
    <row r="68" spans="1:12" s="14" customFormat="1" ht="19.5" hidden="1" customHeight="1" x14ac:dyDescent="0.2">
      <c r="A68" s="805" t="s">
        <v>2954</v>
      </c>
      <c r="B68" s="954" t="s">
        <v>1883</v>
      </c>
      <c r="C68" s="954" t="s">
        <v>2955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801"/>
      <c r="J68" s="801"/>
      <c r="L68" s="13"/>
    </row>
    <row r="69" spans="1:12" s="14" customFormat="1" ht="19.5" hidden="1" customHeight="1" x14ac:dyDescent="0.2">
      <c r="A69" s="805" t="s">
        <v>2956</v>
      </c>
      <c r="B69" s="954" t="s">
        <v>1676</v>
      </c>
      <c r="C69" s="954" t="s">
        <v>2957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801"/>
      <c r="J69" s="801"/>
      <c r="L69" s="13"/>
    </row>
    <row r="70" spans="1:12" s="14" customFormat="1" ht="19.5" hidden="1" customHeight="1" x14ac:dyDescent="0.2">
      <c r="A70" s="805" t="s">
        <v>1623</v>
      </c>
      <c r="B70" s="954" t="s">
        <v>2958</v>
      </c>
      <c r="C70" s="954" t="s">
        <v>2959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801"/>
      <c r="J70" s="801"/>
      <c r="L70" s="13"/>
    </row>
    <row r="71" spans="1:12" s="14" customFormat="1" ht="19.5" hidden="1" customHeight="1" x14ac:dyDescent="0.2">
      <c r="A71" s="805"/>
      <c r="B71" s="954" t="s">
        <v>369</v>
      </c>
      <c r="C71" s="954" t="s">
        <v>2960</v>
      </c>
      <c r="D71" s="955">
        <v>45645</v>
      </c>
      <c r="E71" s="880" t="s">
        <v>385</v>
      </c>
      <c r="F71" s="880" t="s">
        <v>385</v>
      </c>
      <c r="G71" s="801"/>
      <c r="H71" s="758">
        <f t="shared" si="30"/>
        <v>45638</v>
      </c>
      <c r="I71" s="801"/>
      <c r="J71" s="801"/>
      <c r="L71" s="13"/>
    </row>
    <row r="72" spans="1:12" s="14" customFormat="1" ht="19.5" hidden="1" customHeight="1" x14ac:dyDescent="0.2">
      <c r="A72" s="805" t="s">
        <v>2952</v>
      </c>
      <c r="B72" s="954" t="s">
        <v>651</v>
      </c>
      <c r="C72" s="954" t="s">
        <v>2961</v>
      </c>
      <c r="D72" s="880" t="s">
        <v>385</v>
      </c>
      <c r="E72" s="853"/>
      <c r="F72" s="853"/>
      <c r="G72" s="801"/>
      <c r="H72" s="758">
        <f t="shared" si="30"/>
        <v>45645</v>
      </c>
      <c r="I72" s="801"/>
      <c r="J72" s="801"/>
      <c r="L72" s="13"/>
    </row>
    <row r="73" spans="1:12" s="14" customFormat="1" ht="19.5" hidden="1" customHeight="1" x14ac:dyDescent="0.2">
      <c r="A73" s="805" t="s">
        <v>1883</v>
      </c>
      <c r="B73" s="1025" t="s">
        <v>409</v>
      </c>
      <c r="C73" s="954" t="s">
        <v>2962</v>
      </c>
      <c r="D73" s="955">
        <v>45656</v>
      </c>
      <c r="E73" s="853"/>
      <c r="F73" s="853"/>
      <c r="G73" s="801"/>
      <c r="H73" s="758">
        <f t="shared" si="30"/>
        <v>45652</v>
      </c>
      <c r="I73" s="801"/>
      <c r="J73" s="801"/>
      <c r="L73" s="13"/>
    </row>
    <row r="74" spans="1:12" s="14" customFormat="1" ht="19.5" hidden="1" customHeight="1" x14ac:dyDescent="0.2">
      <c r="A74" s="805"/>
      <c r="B74" s="954" t="s">
        <v>1883</v>
      </c>
      <c r="C74" s="954" t="s">
        <v>2963</v>
      </c>
      <c r="D74" s="955">
        <v>45668</v>
      </c>
      <c r="E74" s="880" t="s">
        <v>385</v>
      </c>
      <c r="F74" s="880" t="s">
        <v>385</v>
      </c>
      <c r="G74" s="801"/>
      <c r="H74" s="758">
        <f t="shared" si="30"/>
        <v>45659</v>
      </c>
      <c r="I74" s="801"/>
      <c r="J74" s="801"/>
      <c r="L74" s="13"/>
    </row>
    <row r="75" spans="1:12" s="14" customFormat="1" ht="19.5" hidden="1" customHeight="1" x14ac:dyDescent="0.2">
      <c r="A75" s="805"/>
      <c r="B75" s="954" t="s">
        <v>1676</v>
      </c>
      <c r="C75" s="954" t="s">
        <v>2964</v>
      </c>
      <c r="D75" s="955">
        <v>45675</v>
      </c>
      <c r="E75" s="802">
        <f t="shared" ref="E75" si="60">D75+3</f>
        <v>45678</v>
      </c>
      <c r="F75" s="880" t="s">
        <v>385</v>
      </c>
      <c r="G75" s="801"/>
      <c r="H75" s="758">
        <f t="shared" si="30"/>
        <v>45666</v>
      </c>
      <c r="I75" s="801"/>
      <c r="J75" s="801"/>
      <c r="L75" s="13"/>
    </row>
    <row r="76" spans="1:12" s="14" customFormat="1" ht="19.5" hidden="1" customHeight="1" x14ac:dyDescent="0.2">
      <c r="A76" s="805"/>
      <c r="B76" s="954" t="s">
        <v>2430</v>
      </c>
      <c r="C76" s="954" t="s">
        <v>2965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801"/>
      <c r="J76" s="801"/>
      <c r="L76" s="13"/>
    </row>
    <row r="77" spans="1:12" s="14" customFormat="1" ht="19.5" hidden="1" customHeight="1" x14ac:dyDescent="0.2">
      <c r="A77" s="805" t="s">
        <v>2966</v>
      </c>
      <c r="B77" s="954" t="s">
        <v>369</v>
      </c>
      <c r="C77" s="954" t="s">
        <v>2967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801"/>
      <c r="J77" s="801"/>
      <c r="L77" s="13"/>
    </row>
    <row r="78" spans="1:12" s="14" customFormat="1" ht="19.5" hidden="1" customHeight="1" x14ac:dyDescent="0.2">
      <c r="A78" s="805" t="s">
        <v>369</v>
      </c>
      <c r="B78" s="954" t="s">
        <v>2382</v>
      </c>
      <c r="C78" s="954" t="s">
        <v>2968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801"/>
      <c r="J78" s="801"/>
      <c r="L78" s="13"/>
    </row>
    <row r="79" spans="1:12" s="14" customFormat="1" ht="19.5" hidden="1" customHeight="1" x14ac:dyDescent="0.2">
      <c r="A79" s="805" t="s">
        <v>1883</v>
      </c>
      <c r="B79" s="1025" t="s">
        <v>409</v>
      </c>
      <c r="C79" s="954" t="s">
        <v>2969</v>
      </c>
      <c r="D79" s="800">
        <v>45327</v>
      </c>
      <c r="E79" s="984"/>
      <c r="F79" s="984"/>
      <c r="G79" s="801"/>
      <c r="H79" s="758">
        <f t="shared" si="30"/>
        <v>45694</v>
      </c>
      <c r="I79" s="801"/>
      <c r="J79" s="801"/>
      <c r="L79" s="13"/>
    </row>
    <row r="80" spans="1:12" s="14" customFormat="1" ht="19.5" hidden="1" customHeight="1" x14ac:dyDescent="0.2">
      <c r="A80" s="805"/>
      <c r="B80" s="954" t="s">
        <v>2430</v>
      </c>
      <c r="C80" s="954" t="s">
        <v>2970</v>
      </c>
      <c r="D80" s="972" t="s">
        <v>385</v>
      </c>
      <c r="E80" s="853"/>
      <c r="F80" s="853"/>
      <c r="G80" s="801"/>
      <c r="H80" s="758">
        <f t="shared" si="30"/>
        <v>45701</v>
      </c>
      <c r="I80" s="801"/>
      <c r="J80" s="801"/>
      <c r="L80" s="13"/>
    </row>
    <row r="81" spans="1:12" s="14" customFormat="1" ht="19.5" hidden="1" customHeight="1" x14ac:dyDescent="0.2">
      <c r="A81" s="805"/>
      <c r="B81" s="954" t="s">
        <v>1676</v>
      </c>
      <c r="C81" s="954" t="s">
        <v>2971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801"/>
      <c r="J81" s="801"/>
      <c r="L81" s="13"/>
    </row>
    <row r="82" spans="1:12" s="14" customFormat="1" ht="19.5" hidden="1" customHeight="1" x14ac:dyDescent="0.2">
      <c r="A82" s="805" t="s">
        <v>369</v>
      </c>
      <c r="B82" s="954" t="s">
        <v>369</v>
      </c>
      <c r="C82" s="954" t="s">
        <v>2972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801"/>
      <c r="J82" s="801"/>
      <c r="L82" s="13"/>
    </row>
    <row r="83" spans="1:12" s="14" customFormat="1" ht="19.5" hidden="1" customHeight="1" x14ac:dyDescent="0.2">
      <c r="A83" s="805" t="s">
        <v>2973</v>
      </c>
      <c r="B83" s="954" t="s">
        <v>2382</v>
      </c>
      <c r="C83" s="954" t="s">
        <v>2974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64"/>
      <c r="J83" s="764"/>
      <c r="L83" s="1085"/>
    </row>
    <row r="84" spans="1:12" s="14" customFormat="1" ht="19.5" hidden="1" customHeight="1" x14ac:dyDescent="0.2">
      <c r="A84" s="805"/>
      <c r="B84" s="1025" t="s">
        <v>409</v>
      </c>
      <c r="C84" s="954" t="s">
        <v>2975</v>
      </c>
      <c r="D84" s="800"/>
      <c r="E84" s="800"/>
      <c r="F84" s="800"/>
      <c r="G84" s="764"/>
      <c r="H84" s="758">
        <f>H83+7</f>
        <v>45733</v>
      </c>
      <c r="I84" s="764"/>
      <c r="J84" s="764"/>
      <c r="L84" s="1085"/>
    </row>
    <row r="85" spans="1:12" s="14" customFormat="1" ht="19.5" hidden="1" customHeight="1" x14ac:dyDescent="0.2">
      <c r="A85" s="805"/>
      <c r="B85" s="954" t="s">
        <v>2430</v>
      </c>
      <c r="C85" s="954" t="s">
        <v>2976</v>
      </c>
      <c r="D85" s="955">
        <v>45741</v>
      </c>
      <c r="E85" s="972" t="s">
        <v>385</v>
      </c>
      <c r="F85" s="972" t="s">
        <v>385</v>
      </c>
      <c r="G85" s="764"/>
      <c r="H85" s="758">
        <v>45736</v>
      </c>
      <c r="I85" s="764"/>
      <c r="J85" s="764"/>
      <c r="L85" s="1085"/>
    </row>
    <row r="86" spans="1:12" s="14" customFormat="1" ht="19.5" hidden="1" customHeight="1" x14ac:dyDescent="0.2">
      <c r="A86" s="805"/>
      <c r="B86" s="954" t="s">
        <v>1676</v>
      </c>
      <c r="C86" s="954" t="s">
        <v>2977</v>
      </c>
      <c r="D86" s="955">
        <v>45756</v>
      </c>
      <c r="E86" s="758">
        <f t="shared" ref="E86:E90" si="67">D86+4</f>
        <v>45760</v>
      </c>
      <c r="F86" s="972" t="s">
        <v>385</v>
      </c>
      <c r="G86" s="801"/>
      <c r="H86" s="758">
        <f>H85+7</f>
        <v>45743</v>
      </c>
      <c r="I86" s="801"/>
      <c r="J86" s="801"/>
      <c r="L86" s="13"/>
    </row>
    <row r="87" spans="1:12" s="14" customFormat="1" ht="19.5" hidden="1" customHeight="1" x14ac:dyDescent="0.2">
      <c r="A87" s="805" t="s">
        <v>2978</v>
      </c>
      <c r="B87" s="954" t="s">
        <v>369</v>
      </c>
      <c r="C87" s="954" t="s">
        <v>2979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H112" si="69">H86+7</f>
        <v>45750</v>
      </c>
      <c r="I87" s="764"/>
      <c r="J87" s="764"/>
      <c r="L87" s="1085"/>
    </row>
    <row r="88" spans="1:12" s="14" customFormat="1" ht="19.5" hidden="1" customHeight="1" x14ac:dyDescent="0.2">
      <c r="A88" s="805"/>
      <c r="B88" s="1025" t="s">
        <v>409</v>
      </c>
      <c r="C88" s="954" t="s">
        <v>2980</v>
      </c>
      <c r="D88" s="800"/>
      <c r="E88" s="800"/>
      <c r="F88" s="800"/>
      <c r="G88" s="764"/>
      <c r="H88" s="758">
        <f t="shared" si="69"/>
        <v>45757</v>
      </c>
      <c r="I88" s="764"/>
      <c r="J88" s="764"/>
      <c r="L88" s="1085"/>
    </row>
    <row r="89" spans="1:12" s="14" customFormat="1" ht="19.5" hidden="1" customHeight="1" x14ac:dyDescent="0.2">
      <c r="A89" s="805" t="s">
        <v>2981</v>
      </c>
      <c r="B89" s="954" t="s">
        <v>2382</v>
      </c>
      <c r="C89" s="954" t="s">
        <v>2982</v>
      </c>
      <c r="D89" s="955">
        <v>45780</v>
      </c>
      <c r="E89" s="972" t="s">
        <v>385</v>
      </c>
      <c r="F89" s="758">
        <v>45782</v>
      </c>
      <c r="G89" s="764"/>
      <c r="H89" s="758">
        <f t="shared" si="69"/>
        <v>45764</v>
      </c>
      <c r="I89" s="764"/>
      <c r="J89" s="764"/>
      <c r="L89" s="1085"/>
    </row>
    <row r="90" spans="1:12" s="14" customFormat="1" ht="19.5" hidden="1" customHeight="1" x14ac:dyDescent="0.2">
      <c r="A90" s="805"/>
      <c r="B90" s="954" t="s">
        <v>651</v>
      </c>
      <c r="C90" s="954" t="s">
        <v>2983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801"/>
      <c r="J90" s="801"/>
      <c r="L90" s="13"/>
    </row>
    <row r="91" spans="1:12" s="14" customFormat="1" ht="19.5" hidden="1" customHeight="1" x14ac:dyDescent="0.2">
      <c r="A91" s="805"/>
      <c r="B91" s="954" t="s">
        <v>2430</v>
      </c>
      <c r="C91" s="954" t="s">
        <v>2984</v>
      </c>
      <c r="D91" s="955">
        <v>45782</v>
      </c>
      <c r="E91" s="758">
        <f t="shared" ref="E91" si="70">D91+4</f>
        <v>45786</v>
      </c>
      <c r="F91" s="972" t="s">
        <v>385</v>
      </c>
      <c r="G91" s="764"/>
      <c r="H91" s="758">
        <f t="shared" si="69"/>
        <v>45777</v>
      </c>
      <c r="I91" s="764"/>
      <c r="J91" s="764"/>
      <c r="L91" s="1085"/>
    </row>
    <row r="92" spans="1:12" s="14" customFormat="1" ht="19.5" hidden="1" customHeight="1" x14ac:dyDescent="0.2">
      <c r="A92" s="805"/>
      <c r="B92" s="954" t="s">
        <v>1676</v>
      </c>
      <c r="C92" s="954" t="s">
        <v>2985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801"/>
      <c r="J92" s="801"/>
      <c r="L92" s="13"/>
    </row>
    <row r="93" spans="1:12" s="14" customFormat="1" ht="19.5" hidden="1" customHeight="1" x14ac:dyDescent="0.2">
      <c r="A93" s="805" t="s">
        <v>369</v>
      </c>
      <c r="B93" s="1025" t="s">
        <v>409</v>
      </c>
      <c r="C93" s="954" t="s">
        <v>2986</v>
      </c>
      <c r="D93" s="800"/>
      <c r="E93" s="800"/>
      <c r="F93" s="800"/>
      <c r="G93" s="764"/>
      <c r="H93" s="758">
        <f t="shared" si="69"/>
        <v>45791</v>
      </c>
      <c r="I93" s="764"/>
      <c r="J93" s="764"/>
      <c r="L93" s="1085"/>
    </row>
    <row r="94" spans="1:12" s="14" customFormat="1" ht="19.5" hidden="1" customHeight="1" x14ac:dyDescent="0.2">
      <c r="A94" s="805" t="s">
        <v>2081</v>
      </c>
      <c r="B94" s="954" t="s">
        <v>369</v>
      </c>
      <c r="C94" s="954" t="s">
        <v>2987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64"/>
      <c r="J94" s="764"/>
      <c r="L94" s="1085"/>
    </row>
    <row r="95" spans="1:12" s="14" customFormat="1" ht="19.5" hidden="1" customHeight="1" x14ac:dyDescent="0.2">
      <c r="A95" s="805"/>
      <c r="B95" s="954" t="s">
        <v>651</v>
      </c>
      <c r="C95" s="954" t="s">
        <v>2988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801"/>
      <c r="J95" s="801"/>
      <c r="L95" s="13"/>
    </row>
    <row r="96" spans="1:12" s="14" customFormat="1" ht="19.5" hidden="1" customHeight="1" x14ac:dyDescent="0.2">
      <c r="A96" s="805"/>
      <c r="B96" s="1025" t="s">
        <v>409</v>
      </c>
      <c r="C96" s="954" t="s">
        <v>2989</v>
      </c>
      <c r="D96" s="800"/>
      <c r="E96" s="800"/>
      <c r="F96" s="800"/>
      <c r="G96" s="764"/>
      <c r="H96" s="758">
        <f t="shared" si="69"/>
        <v>45812</v>
      </c>
      <c r="I96" s="764"/>
      <c r="J96" s="764"/>
      <c r="L96" s="1085"/>
    </row>
    <row r="97" spans="1:12" s="14" customFormat="1" ht="19.5" hidden="1" customHeight="1" x14ac:dyDescent="0.2">
      <c r="A97" s="805" t="s">
        <v>2430</v>
      </c>
      <c r="B97" s="954" t="s">
        <v>2990</v>
      </c>
      <c r="C97" s="954" t="s">
        <v>2991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801"/>
      <c r="J97" s="801"/>
      <c r="L97" s="13"/>
    </row>
    <row r="98" spans="1:12" s="14" customFormat="1" ht="19.5" hidden="1" customHeight="1" x14ac:dyDescent="0.2">
      <c r="A98" s="805"/>
      <c r="B98" s="954" t="s">
        <v>2430</v>
      </c>
      <c r="C98" s="954" t="s">
        <v>2992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64"/>
      <c r="J98" s="764"/>
      <c r="L98" s="1085"/>
    </row>
    <row r="99" spans="1:12" s="14" customFormat="1" ht="19.5" hidden="1" customHeight="1" x14ac:dyDescent="0.2">
      <c r="A99" s="805"/>
      <c r="B99" s="954" t="s">
        <v>1676</v>
      </c>
      <c r="C99" s="954" t="s">
        <v>2993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801"/>
      <c r="J99" s="801"/>
      <c r="L99" s="13"/>
    </row>
    <row r="100" spans="1:12" s="14" customFormat="1" ht="19.5" hidden="1" customHeight="1" x14ac:dyDescent="0.2">
      <c r="A100" s="805"/>
      <c r="B100" s="954" t="s">
        <v>369</v>
      </c>
      <c r="C100" s="954" t="s">
        <v>2994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64"/>
      <c r="J100" s="764"/>
      <c r="L100" s="1085"/>
    </row>
    <row r="101" spans="1:12" s="14" customFormat="1" ht="19.5" hidden="1" customHeight="1" x14ac:dyDescent="0.2">
      <c r="A101" s="805" t="s">
        <v>651</v>
      </c>
      <c r="B101" s="1025" t="s">
        <v>409</v>
      </c>
      <c r="C101" s="954" t="s">
        <v>2995</v>
      </c>
      <c r="D101" s="886"/>
      <c r="E101" s="886"/>
      <c r="F101" s="886"/>
      <c r="G101" s="801"/>
      <c r="H101" s="758">
        <f t="shared" si="69"/>
        <v>45847</v>
      </c>
      <c r="I101" s="801"/>
      <c r="J101" s="801"/>
      <c r="L101" s="13"/>
    </row>
    <row r="102" spans="1:12" s="14" customFormat="1" ht="19.5" hidden="1" customHeight="1" x14ac:dyDescent="0.2">
      <c r="A102" s="805"/>
      <c r="B102" s="954" t="s">
        <v>651</v>
      </c>
      <c r="C102" s="954" t="s">
        <v>2996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801"/>
      <c r="J102" s="801"/>
      <c r="L102" s="13"/>
    </row>
    <row r="103" spans="1:12" s="14" customFormat="1" ht="19.5" hidden="1" customHeight="1" x14ac:dyDescent="0.2">
      <c r="A103" s="805" t="s">
        <v>2430</v>
      </c>
      <c r="B103" s="954" t="s">
        <v>2990</v>
      </c>
      <c r="C103" s="954" t="s">
        <v>2997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64"/>
      <c r="J103" s="764"/>
      <c r="L103" s="1085"/>
    </row>
    <row r="104" spans="1:12" s="14" customFormat="1" ht="19.5" hidden="1" customHeight="1" x14ac:dyDescent="0.2">
      <c r="A104" s="805" t="s">
        <v>1676</v>
      </c>
      <c r="B104" s="1025" t="s">
        <v>409</v>
      </c>
      <c r="C104" s="954" t="s">
        <v>2998</v>
      </c>
      <c r="D104" s="955">
        <v>45867</v>
      </c>
      <c r="E104" s="800"/>
      <c r="F104" s="800"/>
      <c r="G104" s="801"/>
      <c r="H104" s="758">
        <f t="shared" si="69"/>
        <v>45868</v>
      </c>
      <c r="I104" s="801"/>
      <c r="J104" s="801"/>
      <c r="L104" s="13"/>
    </row>
    <row r="105" spans="1:12" s="14" customFormat="1" ht="19.5" customHeight="1" x14ac:dyDescent="0.2">
      <c r="A105" s="805"/>
      <c r="B105" s="954" t="s">
        <v>1676</v>
      </c>
      <c r="C105" s="954" t="s">
        <v>4834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801"/>
      <c r="J105" s="801"/>
      <c r="L105" s="13"/>
    </row>
    <row r="106" spans="1:12" s="14" customFormat="1" ht="19.5" customHeight="1" x14ac:dyDescent="0.2">
      <c r="A106" s="805"/>
      <c r="B106" s="954" t="s">
        <v>369</v>
      </c>
      <c r="C106" s="954" t="s">
        <v>4835</v>
      </c>
      <c r="D106" s="955">
        <v>45883</v>
      </c>
      <c r="E106" s="758">
        <f t="shared" si="77"/>
        <v>45887</v>
      </c>
      <c r="F106" s="758">
        <f t="shared" si="78"/>
        <v>45890</v>
      </c>
      <c r="G106" s="764"/>
      <c r="H106" s="758">
        <f t="shared" si="69"/>
        <v>45882</v>
      </c>
      <c r="I106" s="764"/>
      <c r="J106" s="764"/>
      <c r="L106" s="1085"/>
    </row>
    <row r="107" spans="1:12" s="14" customFormat="1" ht="19.5" customHeight="1" x14ac:dyDescent="0.2">
      <c r="A107" s="805"/>
      <c r="B107" s="954" t="s">
        <v>651</v>
      </c>
      <c r="C107" s="954" t="s">
        <v>4836</v>
      </c>
      <c r="D107" s="955">
        <v>45888</v>
      </c>
      <c r="E107" s="758">
        <f t="shared" si="77"/>
        <v>45892</v>
      </c>
      <c r="F107" s="758">
        <f t="shared" si="78"/>
        <v>45895</v>
      </c>
      <c r="G107" s="801"/>
      <c r="H107" s="758">
        <f t="shared" si="69"/>
        <v>45889</v>
      </c>
      <c r="I107" s="801"/>
      <c r="J107" s="801"/>
      <c r="L107" s="13"/>
    </row>
    <row r="108" spans="1:12" s="14" customFormat="1" ht="19.5" customHeight="1" x14ac:dyDescent="0.2">
      <c r="A108" s="805" t="s">
        <v>2990</v>
      </c>
      <c r="B108" s="954" t="s">
        <v>2195</v>
      </c>
      <c r="C108" s="954" t="s">
        <v>4837</v>
      </c>
      <c r="D108" s="955">
        <v>45895</v>
      </c>
      <c r="E108" s="758">
        <f t="shared" si="77"/>
        <v>45899</v>
      </c>
      <c r="F108" s="758">
        <f t="shared" si="78"/>
        <v>45902</v>
      </c>
      <c r="G108" s="764"/>
      <c r="H108" s="758">
        <f>H107+7</f>
        <v>45896</v>
      </c>
      <c r="I108" s="764"/>
      <c r="J108" s="764"/>
      <c r="L108" s="1085"/>
    </row>
    <row r="109" spans="1:12" s="14" customFormat="1" ht="19.5" customHeight="1" x14ac:dyDescent="0.2">
      <c r="A109" s="805" t="s">
        <v>2430</v>
      </c>
      <c r="B109" s="954" t="s">
        <v>2990</v>
      </c>
      <c r="C109" s="954" t="s">
        <v>4961</v>
      </c>
      <c r="D109" s="955">
        <v>45902</v>
      </c>
      <c r="E109" s="758">
        <f t="shared" ref="E109:E113" si="79">D109+4</f>
        <v>45906</v>
      </c>
      <c r="F109" s="758">
        <f t="shared" ref="F109:F113" si="80">E109+3</f>
        <v>45909</v>
      </c>
      <c r="G109" s="801"/>
      <c r="H109" s="758">
        <f t="shared" si="69"/>
        <v>45903</v>
      </c>
      <c r="I109" s="801"/>
      <c r="J109" s="801"/>
      <c r="L109" s="13"/>
    </row>
    <row r="110" spans="1:12" s="14" customFormat="1" ht="19.5" customHeight="1" x14ac:dyDescent="0.2">
      <c r="A110" s="805"/>
      <c r="B110" s="954" t="s">
        <v>1676</v>
      </c>
      <c r="C110" s="954" t="s">
        <v>4962</v>
      </c>
      <c r="D110" s="955">
        <v>45909</v>
      </c>
      <c r="E110" s="758">
        <f t="shared" si="79"/>
        <v>45913</v>
      </c>
      <c r="F110" s="758">
        <f t="shared" si="80"/>
        <v>45916</v>
      </c>
      <c r="G110" s="801"/>
      <c r="H110" s="758">
        <f t="shared" si="69"/>
        <v>45910</v>
      </c>
      <c r="I110" s="801"/>
      <c r="J110" s="801"/>
      <c r="L110" s="13"/>
    </row>
    <row r="111" spans="1:12" s="14" customFormat="1" ht="19.5" customHeight="1" x14ac:dyDescent="0.2">
      <c r="A111" s="805"/>
      <c r="B111" s="954" t="s">
        <v>369</v>
      </c>
      <c r="C111" s="954" t="s">
        <v>4963</v>
      </c>
      <c r="D111" s="955">
        <v>45916</v>
      </c>
      <c r="E111" s="758">
        <f t="shared" si="79"/>
        <v>45920</v>
      </c>
      <c r="F111" s="758">
        <f t="shared" si="80"/>
        <v>45923</v>
      </c>
      <c r="G111" s="764"/>
      <c r="H111" s="758">
        <f t="shared" si="69"/>
        <v>45917</v>
      </c>
      <c r="I111" s="764"/>
      <c r="J111" s="764"/>
      <c r="L111" s="1085"/>
    </row>
    <row r="112" spans="1:12" s="14" customFormat="1" ht="19.5" customHeight="1" x14ac:dyDescent="0.2">
      <c r="A112" s="805"/>
      <c r="B112" s="954" t="s">
        <v>651</v>
      </c>
      <c r="C112" s="954" t="s">
        <v>4997</v>
      </c>
      <c r="D112" s="955">
        <v>45923</v>
      </c>
      <c r="E112" s="758">
        <f t="shared" si="79"/>
        <v>45927</v>
      </c>
      <c r="F112" s="758">
        <f t="shared" si="80"/>
        <v>45930</v>
      </c>
      <c r="G112" s="801"/>
      <c r="H112" s="758">
        <f t="shared" si="69"/>
        <v>45924</v>
      </c>
      <c r="I112" s="801"/>
      <c r="J112" s="801"/>
      <c r="L112" s="13"/>
    </row>
    <row r="113" spans="1:19" s="14" customFormat="1" ht="19.5" customHeight="1" x14ac:dyDescent="0.2">
      <c r="A113" s="805"/>
      <c r="B113" s="954" t="s">
        <v>2195</v>
      </c>
      <c r="C113" s="954" t="s">
        <v>4998</v>
      </c>
      <c r="D113" s="955">
        <v>45930</v>
      </c>
      <c r="E113" s="758">
        <f t="shared" si="79"/>
        <v>45934</v>
      </c>
      <c r="F113" s="758">
        <f t="shared" si="80"/>
        <v>45937</v>
      </c>
      <c r="G113" s="764"/>
      <c r="H113" s="758">
        <f>H112+7</f>
        <v>45931</v>
      </c>
      <c r="I113" s="764"/>
      <c r="J113" s="764"/>
      <c r="L113" s="1085"/>
    </row>
    <row r="114" spans="1:19" ht="19.5" customHeight="1" x14ac:dyDescent="0.2">
      <c r="B114" s="1107" t="s">
        <v>516</v>
      </c>
      <c r="C114" s="678"/>
      <c r="D114" s="678"/>
      <c r="E114" s="678"/>
      <c r="F114" s="678"/>
      <c r="G114" s="678"/>
      <c r="H114" s="678"/>
      <c r="I114" s="407"/>
      <c r="J114" s="490"/>
      <c r="K114" s="149"/>
      <c r="L114" s="14"/>
    </row>
    <row r="115" spans="1:19" s="14" customFormat="1" ht="19.5" customHeight="1" x14ac:dyDescent="0.2">
      <c r="A115" s="805"/>
      <c r="B115" s="808"/>
      <c r="C115" s="808"/>
      <c r="D115" s="764"/>
      <c r="E115" s="801"/>
      <c r="F115" s="801"/>
      <c r="G115" s="801"/>
      <c r="H115" s="764"/>
      <c r="I115" s="801"/>
      <c r="J115" s="801"/>
      <c r="L115" s="13"/>
    </row>
    <row r="116" spans="1:19" s="149" customFormat="1" ht="15.75" customHeight="1" x14ac:dyDescent="0.2">
      <c r="A116" s="1033"/>
      <c r="B116" s="1132" t="s">
        <v>963</v>
      </c>
      <c r="C116" s="1132"/>
      <c r="D116" s="1132"/>
      <c r="E116" s="1038"/>
      <c r="F116" s="1038"/>
      <c r="G116" s="1038"/>
      <c r="H116" s="1038"/>
      <c r="I116" s="1038"/>
      <c r="J116" s="217"/>
      <c r="K116" s="217"/>
      <c r="L116" s="217"/>
    </row>
    <row r="117" spans="1:19" ht="15" x14ac:dyDescent="0.2">
      <c r="A117" s="327"/>
      <c r="B117" s="486"/>
      <c r="C117" s="533"/>
      <c r="D117" s="9"/>
      <c r="E117" s="9"/>
      <c r="F117" s="9"/>
      <c r="G117" s="9"/>
      <c r="H117" s="9"/>
      <c r="I117" s="9"/>
      <c r="J117" s="423"/>
      <c r="K117" s="423"/>
      <c r="L117" s="424"/>
    </row>
    <row r="118" spans="1:19" ht="34.5" hidden="1" customHeight="1" x14ac:dyDescent="0.2">
      <c r="A118" s="327"/>
      <c r="B118" s="1134" t="s">
        <v>126</v>
      </c>
      <c r="C118" s="1135"/>
      <c r="D118" s="1136" t="s">
        <v>349</v>
      </c>
      <c r="E118" s="941" t="s">
        <v>308</v>
      </c>
      <c r="F118" s="941" t="s">
        <v>287</v>
      </c>
      <c r="G118" s="941" t="s">
        <v>2999</v>
      </c>
      <c r="H118" s="941" t="s">
        <v>3000</v>
      </c>
      <c r="I118" s="944" t="s">
        <v>240</v>
      </c>
      <c r="K118" s="1056"/>
      <c r="L118"/>
      <c r="M118" s="18"/>
      <c r="P118" s="345"/>
      <c r="S118" s="18"/>
    </row>
    <row r="119" spans="1:19" ht="27" hidden="1" customHeight="1" x14ac:dyDescent="0.2">
      <c r="A119" s="327"/>
      <c r="B119" s="944" t="s">
        <v>351</v>
      </c>
      <c r="C119" s="945" t="s">
        <v>352</v>
      </c>
      <c r="D119" s="1137"/>
      <c r="E119" s="940" t="s">
        <v>280</v>
      </c>
      <c r="F119" s="940" t="s">
        <v>260</v>
      </c>
      <c r="G119" s="940" t="s">
        <v>184</v>
      </c>
      <c r="H119" s="940" t="s">
        <v>172</v>
      </c>
      <c r="I119" s="940" t="s">
        <v>202</v>
      </c>
      <c r="K119" s="1051" t="s">
        <v>353</v>
      </c>
      <c r="L119"/>
      <c r="M119" s="18"/>
      <c r="P119" s="345"/>
      <c r="S119" s="18"/>
    </row>
    <row r="120" spans="1:19" ht="19.5" hidden="1" customHeight="1" x14ac:dyDescent="0.2">
      <c r="A120" s="805"/>
      <c r="B120" s="954" t="s">
        <v>1416</v>
      </c>
      <c r="C120" s="954" t="s">
        <v>3001</v>
      </c>
      <c r="D120" s="955">
        <v>45482</v>
      </c>
      <c r="E120" s="802">
        <f t="shared" ref="E120:E122" si="81">D120+1</f>
        <v>45483</v>
      </c>
      <c r="F120" s="802">
        <f t="shared" ref="F120:F122" si="82">D120+7</f>
        <v>45489</v>
      </c>
      <c r="G120" s="802">
        <f t="shared" ref="G120" si="83">D120+9</f>
        <v>45491</v>
      </c>
      <c r="H120" s="880" t="s">
        <v>385</v>
      </c>
      <c r="I120" s="880" t="s">
        <v>385</v>
      </c>
      <c r="J120" s="802">
        <f t="shared" ref="J120" si="84">D120+19</f>
        <v>45501</v>
      </c>
      <c r="L120" s="758" t="e">
        <f>+#REF!+7</f>
        <v>#REF!</v>
      </c>
    </row>
    <row r="121" spans="1:19" ht="19.5" hidden="1" customHeight="1" x14ac:dyDescent="0.2">
      <c r="A121" s="805"/>
      <c r="B121" s="954" t="s">
        <v>422</v>
      </c>
      <c r="C121" s="954" t="s">
        <v>3002</v>
      </c>
      <c r="D121" s="955">
        <v>45497</v>
      </c>
      <c r="E121" s="802">
        <f t="shared" si="81"/>
        <v>45498</v>
      </c>
      <c r="F121" s="802">
        <f t="shared" si="82"/>
        <v>45504</v>
      </c>
      <c r="G121" s="802">
        <f t="shared" ref="G121" si="85">D121+9</f>
        <v>45506</v>
      </c>
      <c r="H121" s="880" t="s">
        <v>385</v>
      </c>
      <c r="I121" s="880" t="s">
        <v>385</v>
      </c>
      <c r="J121" s="802">
        <f t="shared" ref="J121:J122" si="86">D121+19</f>
        <v>45516</v>
      </c>
      <c r="L121" s="758" t="e">
        <f t="shared" ref="K121:L153" si="87">+L120+7</f>
        <v>#REF!</v>
      </c>
    </row>
    <row r="122" spans="1:19" ht="19.5" hidden="1" customHeight="1" x14ac:dyDescent="0.2">
      <c r="A122" s="805" t="s">
        <v>1623</v>
      </c>
      <c r="B122" s="954" t="s">
        <v>1620</v>
      </c>
      <c r="C122" s="954" t="s">
        <v>3003</v>
      </c>
      <c r="D122" s="955">
        <v>45498</v>
      </c>
      <c r="E122" s="802">
        <f t="shared" si="81"/>
        <v>45499</v>
      </c>
      <c r="F122" s="802">
        <f t="shared" si="82"/>
        <v>45505</v>
      </c>
      <c r="G122" s="880" t="s">
        <v>385</v>
      </c>
      <c r="H122" s="880" t="s">
        <v>385</v>
      </c>
      <c r="I122" s="880" t="s">
        <v>385</v>
      </c>
      <c r="J122" s="802">
        <f t="shared" si="86"/>
        <v>45517</v>
      </c>
      <c r="L122" s="758" t="e">
        <f t="shared" si="87"/>
        <v>#REF!</v>
      </c>
    </row>
    <row r="123" spans="1:19" ht="19.5" hidden="1" customHeight="1" x14ac:dyDescent="0.2">
      <c r="A123" s="805"/>
      <c r="B123" s="954" t="s">
        <v>1623</v>
      </c>
      <c r="C123" s="954" t="s">
        <v>3004</v>
      </c>
      <c r="D123" s="955">
        <v>45504</v>
      </c>
      <c r="E123" s="802">
        <f t="shared" ref="E123:E126" si="88">D123+1</f>
        <v>45505</v>
      </c>
      <c r="F123" s="802">
        <f t="shared" ref="F123:F126" si="89">D123+7</f>
        <v>45511</v>
      </c>
      <c r="G123" s="802">
        <f t="shared" ref="G123:G126" si="90">D123+9</f>
        <v>45513</v>
      </c>
      <c r="H123" s="880" t="s">
        <v>385</v>
      </c>
      <c r="I123" s="880" t="s">
        <v>385</v>
      </c>
      <c r="J123" s="802">
        <f t="shared" ref="J123:J126" si="91">D123+19</f>
        <v>45523</v>
      </c>
      <c r="L123" s="758" t="e">
        <f t="shared" si="87"/>
        <v>#REF!</v>
      </c>
    </row>
    <row r="124" spans="1:19" ht="19.5" hidden="1" customHeight="1" x14ac:dyDescent="0.2">
      <c r="A124" s="805"/>
      <c r="B124" s="954" t="s">
        <v>1617</v>
      </c>
      <c r="C124" s="954" t="s">
        <v>3005</v>
      </c>
      <c r="D124" s="955">
        <v>45507</v>
      </c>
      <c r="E124" s="758">
        <f t="shared" si="88"/>
        <v>45508</v>
      </c>
      <c r="F124" s="758">
        <f t="shared" si="89"/>
        <v>45514</v>
      </c>
      <c r="G124" s="758">
        <f t="shared" si="90"/>
        <v>45516</v>
      </c>
      <c r="H124" s="880" t="s">
        <v>385</v>
      </c>
      <c r="I124" s="880" t="s">
        <v>385</v>
      </c>
      <c r="J124" s="802">
        <f t="shared" si="91"/>
        <v>45526</v>
      </c>
      <c r="L124" s="758" t="e">
        <f t="shared" si="87"/>
        <v>#REF!</v>
      </c>
    </row>
    <row r="125" spans="1:19" ht="19.5" hidden="1" customHeight="1" x14ac:dyDescent="0.2">
      <c r="A125" s="805"/>
      <c r="B125" s="954" t="s">
        <v>1416</v>
      </c>
      <c r="C125" s="954" t="s">
        <v>3006</v>
      </c>
      <c r="D125" s="955">
        <v>45514</v>
      </c>
      <c r="E125" s="758">
        <f t="shared" si="88"/>
        <v>45515</v>
      </c>
      <c r="F125" s="758">
        <f t="shared" si="89"/>
        <v>45521</v>
      </c>
      <c r="G125" s="758">
        <f t="shared" si="90"/>
        <v>45523</v>
      </c>
      <c r="H125" s="880" t="s">
        <v>385</v>
      </c>
      <c r="I125" s="880" t="s">
        <v>385</v>
      </c>
      <c r="J125" s="802">
        <f t="shared" si="91"/>
        <v>45533</v>
      </c>
      <c r="L125" s="758" t="e">
        <f t="shared" si="87"/>
        <v>#REF!</v>
      </c>
    </row>
    <row r="126" spans="1:19" ht="19.5" hidden="1" customHeight="1" x14ac:dyDescent="0.2">
      <c r="A126" s="805" t="s">
        <v>422</v>
      </c>
      <c r="B126" s="954" t="s">
        <v>1620</v>
      </c>
      <c r="C126" s="954" t="s">
        <v>3007</v>
      </c>
      <c r="D126" s="955">
        <v>45522</v>
      </c>
      <c r="E126" s="758">
        <f t="shared" si="88"/>
        <v>45523</v>
      </c>
      <c r="F126" s="758">
        <f t="shared" si="89"/>
        <v>45529</v>
      </c>
      <c r="G126" s="758">
        <f t="shared" si="90"/>
        <v>45531</v>
      </c>
      <c r="H126" s="880" t="s">
        <v>385</v>
      </c>
      <c r="I126" s="880" t="s">
        <v>385</v>
      </c>
      <c r="J126" s="802">
        <f t="shared" si="91"/>
        <v>45541</v>
      </c>
      <c r="L126" s="758" t="e">
        <f t="shared" si="87"/>
        <v>#REF!</v>
      </c>
    </row>
    <row r="127" spans="1:19" ht="19.5" hidden="1" customHeight="1" x14ac:dyDescent="0.2">
      <c r="A127" s="805" t="s">
        <v>1620</v>
      </c>
      <c r="B127" s="954" t="s">
        <v>422</v>
      </c>
      <c r="C127" s="954" t="s">
        <v>3008</v>
      </c>
      <c r="D127" s="955">
        <v>45529</v>
      </c>
      <c r="E127" s="758">
        <f t="shared" ref="E127:E131" si="92">D127+1</f>
        <v>45530</v>
      </c>
      <c r="F127" s="758">
        <f t="shared" ref="F127:F131" si="93">D127+7</f>
        <v>45536</v>
      </c>
      <c r="G127" s="758">
        <f t="shared" ref="G127:G131" si="94">D127+9</f>
        <v>45538</v>
      </c>
      <c r="H127" s="880" t="s">
        <v>385</v>
      </c>
      <c r="I127" s="880" t="s">
        <v>385</v>
      </c>
      <c r="J127" s="802">
        <f t="shared" ref="J127:J131" si="95">D127+19</f>
        <v>45548</v>
      </c>
      <c r="L127" s="758" t="e">
        <f t="shared" si="87"/>
        <v>#REF!</v>
      </c>
    </row>
    <row r="128" spans="1:19" ht="19.5" hidden="1" customHeight="1" x14ac:dyDescent="0.2">
      <c r="A128" s="805"/>
      <c r="B128" s="954" t="s">
        <v>1623</v>
      </c>
      <c r="C128" s="954" t="s">
        <v>3009</v>
      </c>
      <c r="D128" s="955">
        <v>45536</v>
      </c>
      <c r="E128" s="802">
        <f t="shared" si="92"/>
        <v>45537</v>
      </c>
      <c r="F128" s="802">
        <f t="shared" si="93"/>
        <v>45543</v>
      </c>
      <c r="G128" s="802">
        <f t="shared" si="94"/>
        <v>45545</v>
      </c>
      <c r="H128" s="758">
        <f t="shared" ref="H128" si="96">D128+11</f>
        <v>45547</v>
      </c>
      <c r="I128" s="758">
        <f t="shared" ref="I128" si="97">D128+13</f>
        <v>45549</v>
      </c>
      <c r="J128" s="802">
        <f t="shared" ref="J128" si="98">D128+19</f>
        <v>45555</v>
      </c>
      <c r="L128" s="758" t="e">
        <f t="shared" si="87"/>
        <v>#REF!</v>
      </c>
    </row>
    <row r="129" spans="1:12" ht="19.5" hidden="1" customHeight="1" x14ac:dyDescent="0.2">
      <c r="A129" s="805"/>
      <c r="B129" s="954" t="s">
        <v>1617</v>
      </c>
      <c r="C129" s="954" t="s">
        <v>3010</v>
      </c>
      <c r="D129" s="955">
        <v>45542</v>
      </c>
      <c r="E129" s="880" t="s">
        <v>385</v>
      </c>
      <c r="F129" s="880" t="s">
        <v>385</v>
      </c>
      <c r="G129" s="880" t="s">
        <v>385</v>
      </c>
      <c r="H129" s="880" t="s">
        <v>385</v>
      </c>
      <c r="I129" s="880" t="s">
        <v>385</v>
      </c>
      <c r="J129" s="880" t="s">
        <v>385</v>
      </c>
      <c r="L129" s="758" t="e">
        <f t="shared" si="87"/>
        <v>#REF!</v>
      </c>
    </row>
    <row r="130" spans="1:12" ht="19.5" hidden="1" customHeight="1" x14ac:dyDescent="0.2">
      <c r="A130" s="805"/>
      <c r="B130" s="954" t="s">
        <v>1416</v>
      </c>
      <c r="C130" s="954" t="s">
        <v>3011</v>
      </c>
      <c r="D130" s="955">
        <v>45549</v>
      </c>
      <c r="E130" s="758">
        <f t="shared" si="92"/>
        <v>45550</v>
      </c>
      <c r="F130" s="758">
        <f t="shared" si="93"/>
        <v>45556</v>
      </c>
      <c r="G130" s="758">
        <f t="shared" si="94"/>
        <v>45558</v>
      </c>
      <c r="H130" s="758">
        <f t="shared" ref="H130:H134" si="99">D130+11</f>
        <v>45560</v>
      </c>
      <c r="I130" s="758">
        <f t="shared" ref="I130:I134" si="100">D130+13</f>
        <v>45562</v>
      </c>
      <c r="J130" s="802">
        <f t="shared" si="95"/>
        <v>45568</v>
      </c>
      <c r="L130" s="758" t="e">
        <f t="shared" si="87"/>
        <v>#REF!</v>
      </c>
    </row>
    <row r="131" spans="1:12" ht="19.5" hidden="1" customHeight="1" x14ac:dyDescent="0.2">
      <c r="A131" s="805"/>
      <c r="B131" s="954" t="s">
        <v>1620</v>
      </c>
      <c r="C131" s="954" t="s">
        <v>3012</v>
      </c>
      <c r="D131" s="955">
        <v>45556</v>
      </c>
      <c r="E131" s="758">
        <f t="shared" si="92"/>
        <v>45557</v>
      </c>
      <c r="F131" s="758">
        <f t="shared" si="93"/>
        <v>45563</v>
      </c>
      <c r="G131" s="758">
        <f t="shared" si="94"/>
        <v>45565</v>
      </c>
      <c r="H131" s="758">
        <f t="shared" si="99"/>
        <v>45567</v>
      </c>
      <c r="I131" s="758">
        <f t="shared" si="100"/>
        <v>45569</v>
      </c>
      <c r="J131" s="802">
        <f t="shared" si="95"/>
        <v>45575</v>
      </c>
      <c r="L131" s="758" t="e">
        <f t="shared" si="87"/>
        <v>#REF!</v>
      </c>
    </row>
    <row r="132" spans="1:12" ht="19.5" hidden="1" customHeight="1" x14ac:dyDescent="0.2">
      <c r="A132" s="805"/>
      <c r="B132" s="954" t="s">
        <v>422</v>
      </c>
      <c r="C132" s="954" t="s">
        <v>3013</v>
      </c>
      <c r="D132" s="955">
        <v>45568</v>
      </c>
      <c r="E132" s="758">
        <f t="shared" ref="E132:E136" si="101">D132+1</f>
        <v>45569</v>
      </c>
      <c r="F132" s="758">
        <f t="shared" ref="F132:F136" si="102">D132+7</f>
        <v>45575</v>
      </c>
      <c r="G132" s="880" t="s">
        <v>385</v>
      </c>
      <c r="H132" s="880" t="s">
        <v>385</v>
      </c>
      <c r="I132" s="880" t="s">
        <v>385</v>
      </c>
      <c r="J132" s="802">
        <f t="shared" ref="J132:J136" si="103">D132+19</f>
        <v>45587</v>
      </c>
      <c r="L132" s="758" t="e">
        <f t="shared" si="87"/>
        <v>#REF!</v>
      </c>
    </row>
    <row r="133" spans="1:12" ht="19.5" hidden="1" customHeight="1" x14ac:dyDescent="0.2">
      <c r="A133" s="805"/>
      <c r="B133" s="954" t="s">
        <v>1623</v>
      </c>
      <c r="C133" s="954" t="s">
        <v>3014</v>
      </c>
      <c r="D133" s="955">
        <v>45572</v>
      </c>
      <c r="E133" s="880" t="s">
        <v>385</v>
      </c>
      <c r="F133" s="758">
        <f t="shared" ref="F133" si="104">D133+7</f>
        <v>45579</v>
      </c>
      <c r="G133" s="758">
        <f t="shared" ref="G133" si="105">D133+9</f>
        <v>45581</v>
      </c>
      <c r="H133" s="758">
        <f t="shared" ref="H133" si="106">D133+11</f>
        <v>45583</v>
      </c>
      <c r="I133" s="758">
        <f t="shared" ref="I133" si="107">D133+13</f>
        <v>45585</v>
      </c>
      <c r="J133" s="802">
        <f t="shared" ref="J133" si="108">D133+19</f>
        <v>45591</v>
      </c>
      <c r="L133" s="758" t="e">
        <f t="shared" si="87"/>
        <v>#REF!</v>
      </c>
    </row>
    <row r="134" spans="1:12" ht="19.5" hidden="1" customHeight="1" x14ac:dyDescent="0.2">
      <c r="A134" s="805" t="s">
        <v>2945</v>
      </c>
      <c r="B134" s="954" t="s">
        <v>3015</v>
      </c>
      <c r="C134" s="954" t="s">
        <v>3016</v>
      </c>
      <c r="D134" s="955">
        <v>45577</v>
      </c>
      <c r="E134" s="758">
        <f t="shared" si="101"/>
        <v>45578</v>
      </c>
      <c r="F134" s="758">
        <f t="shared" si="102"/>
        <v>45584</v>
      </c>
      <c r="G134" s="758">
        <f t="shared" ref="G134:G136" si="109">D134+9</f>
        <v>45586</v>
      </c>
      <c r="H134" s="758">
        <f t="shared" si="99"/>
        <v>45588</v>
      </c>
      <c r="I134" s="758">
        <f t="shared" si="100"/>
        <v>45590</v>
      </c>
      <c r="J134" s="802">
        <f t="shared" si="103"/>
        <v>45596</v>
      </c>
      <c r="L134" s="758" t="e">
        <f t="shared" si="87"/>
        <v>#REF!</v>
      </c>
    </row>
    <row r="135" spans="1:12" ht="19.5" hidden="1" customHeight="1" x14ac:dyDescent="0.2">
      <c r="A135" s="805" t="s">
        <v>1416</v>
      </c>
      <c r="B135" s="954" t="s">
        <v>2430</v>
      </c>
      <c r="C135" s="954" t="s">
        <v>3017</v>
      </c>
      <c r="D135" s="955">
        <v>45585</v>
      </c>
      <c r="E135" s="758">
        <f t="shared" ref="E135" si="110">D135+1</f>
        <v>45586</v>
      </c>
      <c r="F135" s="758">
        <f t="shared" ref="F135" si="111">D135+7</f>
        <v>45592</v>
      </c>
      <c r="G135" s="758">
        <f t="shared" ref="G135" si="112">D135+9</f>
        <v>45594</v>
      </c>
      <c r="H135" s="758">
        <f t="shared" ref="H135" si="113">D135+11</f>
        <v>45596</v>
      </c>
      <c r="I135" s="758">
        <f t="shared" ref="I135" si="114">D135+13</f>
        <v>45598</v>
      </c>
      <c r="J135" s="802">
        <f t="shared" ref="J135" si="115">D135+19</f>
        <v>45604</v>
      </c>
      <c r="L135" s="758" t="e">
        <f t="shared" si="87"/>
        <v>#REF!</v>
      </c>
    </row>
    <row r="136" spans="1:12" ht="19.5" hidden="1" customHeight="1" x14ac:dyDescent="0.2">
      <c r="A136" s="805" t="s">
        <v>422</v>
      </c>
      <c r="B136" s="954" t="s">
        <v>3015</v>
      </c>
      <c r="C136" s="954" t="s">
        <v>3018</v>
      </c>
      <c r="D136" s="955">
        <v>45591</v>
      </c>
      <c r="E136" s="758">
        <f t="shared" si="101"/>
        <v>45592</v>
      </c>
      <c r="F136" s="758">
        <f t="shared" si="102"/>
        <v>45598</v>
      </c>
      <c r="G136" s="758">
        <f t="shared" si="109"/>
        <v>45600</v>
      </c>
      <c r="H136" s="758">
        <f t="shared" ref="H136:H137" si="116">D136+11</f>
        <v>45602</v>
      </c>
      <c r="I136" s="758">
        <f t="shared" ref="I136:I137" si="117">D136+13</f>
        <v>45604</v>
      </c>
      <c r="J136" s="802">
        <f t="shared" si="103"/>
        <v>45610</v>
      </c>
      <c r="L136" s="758" t="e">
        <f t="shared" si="87"/>
        <v>#REF!</v>
      </c>
    </row>
    <row r="137" spans="1:12" ht="19.5" hidden="1" customHeight="1" x14ac:dyDescent="0.2">
      <c r="A137" s="805" t="s">
        <v>1620</v>
      </c>
      <c r="B137" s="1025" t="s">
        <v>409</v>
      </c>
      <c r="C137" s="954" t="s">
        <v>3019</v>
      </c>
      <c r="D137" s="800">
        <v>45601</v>
      </c>
      <c r="E137" s="800">
        <f t="shared" ref="E137:E141" si="118">D137+1</f>
        <v>45602</v>
      </c>
      <c r="F137" s="800">
        <f t="shared" ref="F137:F141" si="119">D137+7</f>
        <v>45608</v>
      </c>
      <c r="G137" s="800">
        <f t="shared" ref="G137:G141" si="120">D137+9</f>
        <v>45610</v>
      </c>
      <c r="H137" s="800">
        <f t="shared" si="116"/>
        <v>45612</v>
      </c>
      <c r="I137" s="800">
        <f t="shared" si="117"/>
        <v>45614</v>
      </c>
      <c r="J137" s="853">
        <f t="shared" ref="J137" si="121">D137+19</f>
        <v>45620</v>
      </c>
      <c r="L137" s="758" t="e">
        <f t="shared" si="87"/>
        <v>#REF!</v>
      </c>
    </row>
    <row r="138" spans="1:12" ht="19.5" hidden="1" customHeight="1" x14ac:dyDescent="0.2">
      <c r="A138" s="805"/>
      <c r="B138" s="954" t="s">
        <v>1623</v>
      </c>
      <c r="C138" s="954" t="s">
        <v>3020</v>
      </c>
      <c r="D138" s="955">
        <v>45610</v>
      </c>
      <c r="E138" s="880" t="s">
        <v>385</v>
      </c>
      <c r="F138" s="758">
        <f t="shared" ref="F138" si="122">D138+7</f>
        <v>45617</v>
      </c>
      <c r="G138" s="758">
        <f t="shared" si="120"/>
        <v>45619</v>
      </c>
      <c r="H138" s="758">
        <f t="shared" ref="H138" si="123">D138+11</f>
        <v>45621</v>
      </c>
      <c r="I138" s="758">
        <f t="shared" ref="I138" si="124">D138+13</f>
        <v>45623</v>
      </c>
      <c r="J138" s="802">
        <f t="shared" ref="J138" si="125">D138+19</f>
        <v>45629</v>
      </c>
      <c r="L138" s="758" t="e">
        <f t="shared" si="87"/>
        <v>#REF!</v>
      </c>
    </row>
    <row r="139" spans="1:12" ht="19.5" hidden="1" customHeight="1" x14ac:dyDescent="0.2">
      <c r="A139" s="805" t="s">
        <v>3015</v>
      </c>
      <c r="B139" s="954" t="s">
        <v>369</v>
      </c>
      <c r="C139" s="954" t="s">
        <v>3021</v>
      </c>
      <c r="D139" s="955">
        <v>45618</v>
      </c>
      <c r="E139" s="758">
        <f>D139+1</f>
        <v>45619</v>
      </c>
      <c r="F139" s="880" t="s">
        <v>385</v>
      </c>
      <c r="G139" s="880" t="s">
        <v>385</v>
      </c>
      <c r="H139" s="758">
        <v>45623</v>
      </c>
      <c r="I139" s="758">
        <v>45624</v>
      </c>
      <c r="J139" s="802">
        <v>45632</v>
      </c>
      <c r="L139" s="758" t="e">
        <f t="shared" si="87"/>
        <v>#REF!</v>
      </c>
    </row>
    <row r="140" spans="1:12" ht="19.5" hidden="1" customHeight="1" x14ac:dyDescent="0.2">
      <c r="A140" s="805" t="s">
        <v>2430</v>
      </c>
      <c r="B140" s="954" t="s">
        <v>2952</v>
      </c>
      <c r="C140" s="954" t="s">
        <v>3022</v>
      </c>
      <c r="D140" s="955">
        <v>45624</v>
      </c>
      <c r="E140" s="758">
        <f t="shared" si="118"/>
        <v>45625</v>
      </c>
      <c r="F140" s="758">
        <f t="shared" si="119"/>
        <v>45631</v>
      </c>
      <c r="G140" s="758">
        <f t="shared" si="120"/>
        <v>45633</v>
      </c>
      <c r="H140" s="880" t="s">
        <v>385</v>
      </c>
      <c r="I140" s="880" t="s">
        <v>385</v>
      </c>
      <c r="J140" s="880" t="s">
        <v>385</v>
      </c>
      <c r="L140" s="758" t="e">
        <f t="shared" si="87"/>
        <v>#REF!</v>
      </c>
    </row>
    <row r="141" spans="1:12" ht="19.5" hidden="1" customHeight="1" x14ac:dyDescent="0.2">
      <c r="A141" s="805" t="s">
        <v>2954</v>
      </c>
      <c r="B141" s="954" t="s">
        <v>3015</v>
      </c>
      <c r="C141" s="954" t="s">
        <v>3023</v>
      </c>
      <c r="D141" s="955">
        <v>45635</v>
      </c>
      <c r="E141" s="758">
        <f t="shared" si="118"/>
        <v>45636</v>
      </c>
      <c r="F141" s="758">
        <f t="shared" si="119"/>
        <v>45642</v>
      </c>
      <c r="G141" s="758">
        <f t="shared" si="120"/>
        <v>45644</v>
      </c>
      <c r="H141" s="758">
        <f t="shared" ref="H141" si="126">D141+11</f>
        <v>45646</v>
      </c>
      <c r="I141" s="758">
        <f t="shared" ref="I141:I142" si="127">D141+13</f>
        <v>45648</v>
      </c>
      <c r="J141" s="802">
        <f t="shared" ref="J141:J142" si="128">D141+19</f>
        <v>45654</v>
      </c>
      <c r="L141" s="758">
        <v>45626</v>
      </c>
    </row>
    <row r="142" spans="1:12" ht="19.5" hidden="1" customHeight="1" x14ac:dyDescent="0.2">
      <c r="A142" s="805"/>
      <c r="B142" s="954" t="s">
        <v>1676</v>
      </c>
      <c r="C142" s="954" t="s">
        <v>3024</v>
      </c>
      <c r="D142" s="955">
        <v>45643</v>
      </c>
      <c r="E142" s="880" t="s">
        <v>385</v>
      </c>
      <c r="F142" s="758">
        <f t="shared" ref="F142" si="129">D142+7</f>
        <v>45650</v>
      </c>
      <c r="G142" s="758">
        <f t="shared" ref="G142" si="130">D142+9</f>
        <v>45652</v>
      </c>
      <c r="H142" s="758">
        <f t="shared" ref="H142" si="131">D142+11</f>
        <v>45654</v>
      </c>
      <c r="I142" s="758">
        <f t="shared" si="127"/>
        <v>45656</v>
      </c>
      <c r="J142" s="802">
        <f t="shared" si="128"/>
        <v>45662</v>
      </c>
      <c r="L142" s="758">
        <f t="shared" si="87"/>
        <v>45633</v>
      </c>
    </row>
    <row r="143" spans="1:12" ht="19.5" hidden="1" customHeight="1" x14ac:dyDescent="0.2">
      <c r="A143" s="805" t="s">
        <v>1623</v>
      </c>
      <c r="B143" s="954" t="s">
        <v>2430</v>
      </c>
      <c r="C143" s="954" t="s">
        <v>3025</v>
      </c>
      <c r="D143" s="955">
        <v>45649</v>
      </c>
      <c r="E143" s="880" t="s">
        <v>385</v>
      </c>
      <c r="F143" s="880" t="s">
        <v>385</v>
      </c>
      <c r="G143" s="880" t="s">
        <v>385</v>
      </c>
      <c r="H143" s="758">
        <v>45292</v>
      </c>
      <c r="I143" s="758">
        <f>H143+2</f>
        <v>45294</v>
      </c>
      <c r="J143" s="802">
        <f>I143+6</f>
        <v>45300</v>
      </c>
      <c r="L143" s="758">
        <f t="shared" si="87"/>
        <v>45640</v>
      </c>
    </row>
    <row r="144" spans="1:12" ht="19.5" hidden="1" customHeight="1" x14ac:dyDescent="0.2">
      <c r="A144" s="805"/>
      <c r="B144" s="954" t="s">
        <v>369</v>
      </c>
      <c r="C144" s="954" t="s">
        <v>3026</v>
      </c>
      <c r="D144" s="880" t="s">
        <v>385</v>
      </c>
      <c r="E144" s="800"/>
      <c r="F144" s="800"/>
      <c r="G144" s="800"/>
      <c r="H144" s="800"/>
      <c r="I144" s="800"/>
      <c r="J144" s="853"/>
      <c r="L144" s="758">
        <f t="shared" si="87"/>
        <v>45647</v>
      </c>
    </row>
    <row r="145" spans="1:19" ht="19.5" hidden="1" customHeight="1" x14ac:dyDescent="0.2">
      <c r="A145" s="805" t="s">
        <v>2952</v>
      </c>
      <c r="B145" s="954" t="s">
        <v>651</v>
      </c>
      <c r="C145" s="954" t="s">
        <v>3027</v>
      </c>
      <c r="D145" s="880" t="s">
        <v>385</v>
      </c>
      <c r="E145" s="800"/>
      <c r="F145" s="800"/>
      <c r="G145" s="800"/>
      <c r="H145" s="800"/>
      <c r="I145" s="800"/>
      <c r="J145" s="853"/>
      <c r="L145" s="758">
        <f t="shared" si="87"/>
        <v>45654</v>
      </c>
    </row>
    <row r="146" spans="1:19" ht="19.5" hidden="1" customHeight="1" x14ac:dyDescent="0.2">
      <c r="A146" s="805" t="s">
        <v>3015</v>
      </c>
      <c r="B146" s="1025" t="s">
        <v>409</v>
      </c>
      <c r="C146" s="954" t="s">
        <v>3028</v>
      </c>
      <c r="D146" s="955">
        <v>45300</v>
      </c>
      <c r="E146" s="800"/>
      <c r="F146" s="800"/>
      <c r="G146" s="800"/>
      <c r="H146" s="800"/>
      <c r="I146" s="800"/>
      <c r="K146" s="758">
        <f>+L145+7</f>
        <v>45661</v>
      </c>
      <c r="L146"/>
      <c r="M146" s="18"/>
      <c r="P146" s="345"/>
      <c r="S146" s="18"/>
    </row>
    <row r="147" spans="1:19" ht="19.5" hidden="1" customHeight="1" x14ac:dyDescent="0.2">
      <c r="A147" s="805"/>
      <c r="B147" s="954" t="s">
        <v>3015</v>
      </c>
      <c r="C147" s="954" t="s">
        <v>3029</v>
      </c>
      <c r="D147" s="880" t="s">
        <v>385</v>
      </c>
      <c r="E147" s="758">
        <v>45302</v>
      </c>
      <c r="F147" s="758">
        <f>E147+6</f>
        <v>45308</v>
      </c>
      <c r="G147" s="758">
        <f>F147+2</f>
        <v>45310</v>
      </c>
      <c r="H147" s="880" t="s">
        <v>385</v>
      </c>
      <c r="I147" s="880" t="s">
        <v>385</v>
      </c>
      <c r="K147" s="758">
        <f t="shared" si="87"/>
        <v>45668</v>
      </c>
      <c r="L147"/>
      <c r="M147" s="18"/>
      <c r="P147" s="345"/>
      <c r="S147" s="18"/>
    </row>
    <row r="148" spans="1:19" ht="19.5" hidden="1" customHeight="1" x14ac:dyDescent="0.2">
      <c r="A148" s="805" t="s">
        <v>1676</v>
      </c>
      <c r="B148" s="1025" t="s">
        <v>409</v>
      </c>
      <c r="C148" s="954" t="s">
        <v>3030</v>
      </c>
      <c r="D148" s="955">
        <v>45682</v>
      </c>
      <c r="E148" s="880" t="s">
        <v>385</v>
      </c>
      <c r="F148" s="880" t="s">
        <v>385</v>
      </c>
      <c r="G148" s="880" t="s">
        <v>385</v>
      </c>
      <c r="H148" s="880" t="s">
        <v>385</v>
      </c>
      <c r="I148" s="880" t="s">
        <v>385</v>
      </c>
      <c r="K148" s="758">
        <f t="shared" si="87"/>
        <v>45675</v>
      </c>
      <c r="L148"/>
      <c r="M148" s="18"/>
      <c r="P148" s="345"/>
      <c r="S148" s="18"/>
    </row>
    <row r="149" spans="1:19" ht="19.5" hidden="1" customHeight="1" x14ac:dyDescent="0.2">
      <c r="A149" s="805"/>
      <c r="B149" s="954" t="s">
        <v>2430</v>
      </c>
      <c r="C149" s="954" t="s">
        <v>3031</v>
      </c>
      <c r="D149" s="955">
        <v>45688</v>
      </c>
      <c r="E149" s="758">
        <f t="shared" ref="E149" si="132">D149+1</f>
        <v>45689</v>
      </c>
      <c r="F149" s="758">
        <f t="shared" ref="F149" si="133">D149+7</f>
        <v>45695</v>
      </c>
      <c r="G149" s="758">
        <f t="shared" ref="G149" si="134">D149+9</f>
        <v>45697</v>
      </c>
      <c r="H149" s="880" t="s">
        <v>385</v>
      </c>
      <c r="I149" s="880" t="s">
        <v>385</v>
      </c>
      <c r="K149" s="758">
        <f t="shared" si="87"/>
        <v>45682</v>
      </c>
      <c r="L149"/>
      <c r="M149" s="18"/>
      <c r="P149" s="345"/>
      <c r="S149" s="18"/>
    </row>
    <row r="150" spans="1:19" ht="19.5" hidden="1" customHeight="1" x14ac:dyDescent="0.2">
      <c r="A150" s="805" t="s">
        <v>2382</v>
      </c>
      <c r="B150" s="954" t="s">
        <v>369</v>
      </c>
      <c r="C150" s="954" t="s">
        <v>3032</v>
      </c>
      <c r="D150" s="955">
        <v>45696</v>
      </c>
      <c r="E150" s="758">
        <f t="shared" ref="E150" si="135">D150+1</f>
        <v>45697</v>
      </c>
      <c r="F150" s="880" t="s">
        <v>385</v>
      </c>
      <c r="G150" s="880" t="s">
        <v>385</v>
      </c>
      <c r="H150" s="880" t="s">
        <v>385</v>
      </c>
      <c r="I150" s="880" t="s">
        <v>385</v>
      </c>
      <c r="K150" s="758">
        <f t="shared" si="87"/>
        <v>45689</v>
      </c>
      <c r="L150"/>
      <c r="M150" s="18"/>
      <c r="P150" s="345"/>
      <c r="S150" s="18"/>
    </row>
    <row r="151" spans="1:19" ht="19.5" hidden="1" customHeight="1" x14ac:dyDescent="0.2">
      <c r="A151" s="805"/>
      <c r="B151" s="954" t="s">
        <v>2382</v>
      </c>
      <c r="C151" s="954" t="s">
        <v>3033</v>
      </c>
      <c r="D151" s="955">
        <v>45710</v>
      </c>
      <c r="E151" s="972" t="s">
        <v>385</v>
      </c>
      <c r="F151" s="758">
        <v>45714</v>
      </c>
      <c r="G151" s="758">
        <f>F151+2</f>
        <v>45716</v>
      </c>
      <c r="H151" s="972" t="s">
        <v>385</v>
      </c>
      <c r="I151" s="972" t="s">
        <v>385</v>
      </c>
      <c r="K151" s="758">
        <f t="shared" si="87"/>
        <v>45696</v>
      </c>
      <c r="L151"/>
      <c r="M151" s="18"/>
      <c r="P151" s="345"/>
      <c r="S151" s="18"/>
    </row>
    <row r="152" spans="1:19" ht="19.5" hidden="1" customHeight="1" x14ac:dyDescent="0.2">
      <c r="A152" s="805"/>
      <c r="B152" s="1025" t="s">
        <v>409</v>
      </c>
      <c r="C152" s="954" t="s">
        <v>3034</v>
      </c>
      <c r="D152" s="984"/>
      <c r="E152" s="984"/>
      <c r="F152" s="984"/>
      <c r="G152" s="984"/>
      <c r="H152" s="984"/>
      <c r="I152" s="984"/>
      <c r="K152" s="758">
        <f t="shared" si="87"/>
        <v>45703</v>
      </c>
      <c r="L152"/>
      <c r="M152" s="18"/>
      <c r="P152" s="345"/>
      <c r="S152" s="18"/>
    </row>
    <row r="153" spans="1:19" ht="19.5" hidden="1" customHeight="1" x14ac:dyDescent="0.2">
      <c r="A153" s="805" t="s">
        <v>1676</v>
      </c>
      <c r="B153" s="954" t="s">
        <v>2430</v>
      </c>
      <c r="C153" s="954" t="s">
        <v>3035</v>
      </c>
      <c r="D153" s="955">
        <v>45706</v>
      </c>
      <c r="E153" s="972" t="s">
        <v>385</v>
      </c>
      <c r="F153" s="758">
        <f t="shared" ref="F153" si="136">D153+7</f>
        <v>45713</v>
      </c>
      <c r="G153" s="758">
        <f t="shared" ref="G153" si="137">D153+9</f>
        <v>45715</v>
      </c>
      <c r="H153" s="758">
        <f t="shared" ref="H153" si="138">D153+11</f>
        <v>45717</v>
      </c>
      <c r="I153" s="758">
        <v>45616</v>
      </c>
      <c r="K153" s="758">
        <f t="shared" si="87"/>
        <v>45710</v>
      </c>
      <c r="L153"/>
      <c r="M153" s="18"/>
      <c r="P153" s="345"/>
      <c r="S153" s="18"/>
    </row>
    <row r="154" spans="1:19" ht="19.5" hidden="1" customHeight="1" x14ac:dyDescent="0.2">
      <c r="A154" s="805" t="s">
        <v>2430</v>
      </c>
      <c r="B154" s="954" t="s">
        <v>1676</v>
      </c>
      <c r="C154" s="954" t="s">
        <v>3036</v>
      </c>
      <c r="D154" s="955">
        <v>45726</v>
      </c>
      <c r="E154" s="972" t="s">
        <v>385</v>
      </c>
      <c r="F154" s="972" t="s">
        <v>385</v>
      </c>
      <c r="G154" s="972" t="s">
        <v>385</v>
      </c>
      <c r="H154" s="758">
        <v>45732</v>
      </c>
      <c r="I154" s="758">
        <f>H154+1</f>
        <v>45733</v>
      </c>
      <c r="K154" s="758">
        <f>+K153+7</f>
        <v>45717</v>
      </c>
      <c r="L154"/>
      <c r="M154" s="18"/>
      <c r="P154" s="345"/>
      <c r="S154" s="18"/>
    </row>
    <row r="155" spans="1:19" ht="19.5" hidden="1" customHeight="1" x14ac:dyDescent="0.2">
      <c r="A155" s="805" t="s">
        <v>369</v>
      </c>
      <c r="B155" s="954" t="s">
        <v>369</v>
      </c>
      <c r="C155" s="954" t="s">
        <v>3037</v>
      </c>
      <c r="D155" s="955">
        <v>45732</v>
      </c>
      <c r="E155" s="972" t="s">
        <v>385</v>
      </c>
      <c r="F155" s="972" t="s">
        <v>385</v>
      </c>
      <c r="G155" s="972" t="s">
        <v>385</v>
      </c>
      <c r="H155" s="972" t="s">
        <v>385</v>
      </c>
      <c r="I155" s="972" t="s">
        <v>385</v>
      </c>
      <c r="K155" s="758">
        <f>+K154+7</f>
        <v>45724</v>
      </c>
      <c r="L155"/>
      <c r="M155" s="18"/>
      <c r="P155" s="345"/>
      <c r="S155" s="18"/>
    </row>
    <row r="156" spans="1:19" ht="19.5" hidden="1" customHeight="1" x14ac:dyDescent="0.2">
      <c r="A156" s="805"/>
      <c r="B156" s="1025" t="s">
        <v>409</v>
      </c>
      <c r="C156" s="954" t="s">
        <v>3038</v>
      </c>
      <c r="D156" s="984"/>
      <c r="E156" s="984"/>
      <c r="F156" s="984"/>
      <c r="G156" s="984"/>
      <c r="H156" s="984"/>
      <c r="I156" s="984"/>
      <c r="K156" s="758">
        <f>+K155+7</f>
        <v>45731</v>
      </c>
      <c r="L156"/>
      <c r="M156" s="18"/>
      <c r="P156" s="345"/>
      <c r="S156" s="18"/>
    </row>
    <row r="157" spans="1:19" ht="19.5" hidden="1" customHeight="1" x14ac:dyDescent="0.2">
      <c r="A157" s="805"/>
      <c r="B157" s="954" t="s">
        <v>2382</v>
      </c>
      <c r="C157" s="954" t="s">
        <v>3039</v>
      </c>
      <c r="D157" s="955">
        <v>45738</v>
      </c>
      <c r="E157" s="758">
        <f>D157+2</f>
        <v>45740</v>
      </c>
      <c r="F157" s="758">
        <f>E157+7</f>
        <v>45747</v>
      </c>
      <c r="G157" s="758">
        <f>F157+3</f>
        <v>45750</v>
      </c>
      <c r="H157" s="758">
        <f>G157+10</f>
        <v>45760</v>
      </c>
      <c r="I157" s="758">
        <f>H157+1</f>
        <v>45761</v>
      </c>
      <c r="K157" s="758">
        <v>45736</v>
      </c>
      <c r="L157"/>
      <c r="M157" s="18"/>
      <c r="P157" s="345"/>
      <c r="S157" s="18"/>
    </row>
    <row r="158" spans="1:19" ht="19.5" hidden="1" customHeight="1" x14ac:dyDescent="0.2">
      <c r="A158" s="805"/>
      <c r="B158" s="954" t="s">
        <v>2430</v>
      </c>
      <c r="C158" s="954" t="s">
        <v>3040</v>
      </c>
      <c r="D158" s="972" t="s">
        <v>385</v>
      </c>
      <c r="E158" s="758">
        <v>45745</v>
      </c>
      <c r="F158" s="758">
        <f t="shared" ref="F158:F161" si="139">E158+7</f>
        <v>45752</v>
      </c>
      <c r="G158" s="758">
        <f t="shared" ref="G158:G161" si="140">F158+3</f>
        <v>45755</v>
      </c>
      <c r="H158" s="758">
        <f t="shared" ref="H158:H161" si="141">G158+10</f>
        <v>45765</v>
      </c>
      <c r="I158" s="758">
        <f t="shared" ref="I158:I161" si="142">H158+1</f>
        <v>45766</v>
      </c>
      <c r="K158" s="758">
        <v>45745</v>
      </c>
      <c r="L158"/>
      <c r="M158" s="18"/>
      <c r="P158" s="345"/>
      <c r="S158" s="18"/>
    </row>
    <row r="159" spans="1:19" ht="19.5" hidden="1" customHeight="1" x14ac:dyDescent="0.2">
      <c r="A159" s="805"/>
      <c r="B159" s="954" t="s">
        <v>1676</v>
      </c>
      <c r="C159" s="954" t="s">
        <v>3041</v>
      </c>
      <c r="D159" s="955">
        <v>45766</v>
      </c>
      <c r="E159" s="972" t="s">
        <v>385</v>
      </c>
      <c r="F159" s="972" t="s">
        <v>385</v>
      </c>
      <c r="G159" s="972" t="s">
        <v>385</v>
      </c>
      <c r="H159" s="758">
        <v>45773</v>
      </c>
      <c r="I159" s="758">
        <f>H159+1</f>
        <v>45774</v>
      </c>
      <c r="K159" s="758">
        <f t="shared" ref="K159:K162" si="143">+K158+7</f>
        <v>45752</v>
      </c>
      <c r="L159"/>
      <c r="M159" s="18"/>
      <c r="P159" s="345"/>
      <c r="S159" s="18"/>
    </row>
    <row r="160" spans="1:19" ht="19.5" hidden="1" customHeight="1" x14ac:dyDescent="0.2">
      <c r="A160" s="805"/>
      <c r="B160" s="954" t="s">
        <v>369</v>
      </c>
      <c r="C160" s="954" t="s">
        <v>3042</v>
      </c>
      <c r="D160" s="955">
        <v>45779</v>
      </c>
      <c r="E160" s="972" t="s">
        <v>385</v>
      </c>
      <c r="F160" s="972" t="s">
        <v>385</v>
      </c>
      <c r="G160" s="972" t="s">
        <v>385</v>
      </c>
      <c r="H160" s="758">
        <v>45784</v>
      </c>
      <c r="I160" s="758">
        <f t="shared" si="142"/>
        <v>45785</v>
      </c>
      <c r="K160" s="758">
        <f t="shared" si="143"/>
        <v>45759</v>
      </c>
      <c r="L160"/>
      <c r="M160" s="18"/>
      <c r="P160" s="345"/>
      <c r="S160" s="18"/>
    </row>
    <row r="161" spans="1:19" ht="19.5" hidden="1" customHeight="1" x14ac:dyDescent="0.2">
      <c r="A161" s="805" t="s">
        <v>651</v>
      </c>
      <c r="B161" s="1025" t="s">
        <v>409</v>
      </c>
      <c r="C161" s="954" t="s">
        <v>3043</v>
      </c>
      <c r="D161" s="800">
        <v>45763</v>
      </c>
      <c r="E161" s="800">
        <f t="shared" ref="E161" si="144">D161+2</f>
        <v>45765</v>
      </c>
      <c r="F161" s="800">
        <f t="shared" si="139"/>
        <v>45772</v>
      </c>
      <c r="G161" s="800">
        <f t="shared" si="140"/>
        <v>45775</v>
      </c>
      <c r="H161" s="800">
        <f t="shared" si="141"/>
        <v>45785</v>
      </c>
      <c r="I161" s="800">
        <f t="shared" si="142"/>
        <v>45786</v>
      </c>
      <c r="K161" s="758">
        <f t="shared" si="143"/>
        <v>45766</v>
      </c>
      <c r="L161"/>
      <c r="M161" s="18"/>
      <c r="P161" s="345"/>
      <c r="S161" s="18"/>
    </row>
    <row r="162" spans="1:19" ht="19.5" hidden="1" customHeight="1" x14ac:dyDescent="0.2">
      <c r="A162" s="805"/>
      <c r="B162" s="954" t="s">
        <v>2382</v>
      </c>
      <c r="C162" s="954" t="s">
        <v>3044</v>
      </c>
      <c r="D162" s="955">
        <v>45792</v>
      </c>
      <c r="E162" s="758">
        <f>D162+1</f>
        <v>45793</v>
      </c>
      <c r="F162" s="972" t="s">
        <v>385</v>
      </c>
      <c r="G162" s="972" t="s">
        <v>385</v>
      </c>
      <c r="H162" s="758">
        <v>45805</v>
      </c>
      <c r="I162" s="972" t="s">
        <v>385</v>
      </c>
      <c r="K162" s="758">
        <f t="shared" si="143"/>
        <v>45773</v>
      </c>
      <c r="L162"/>
      <c r="M162" s="18"/>
      <c r="P162" s="345"/>
      <c r="S162" s="18"/>
    </row>
    <row r="163" spans="1:19" ht="18.75" hidden="1" customHeight="1" x14ac:dyDescent="0.2">
      <c r="B163" s="1107" t="s">
        <v>516</v>
      </c>
      <c r="C163" s="678"/>
      <c r="D163" s="678"/>
      <c r="E163" s="678"/>
      <c r="F163" s="678"/>
      <c r="G163" s="678"/>
      <c r="H163" s="678"/>
      <c r="I163" s="407"/>
      <c r="J163" s="490"/>
      <c r="K163" s="149"/>
      <c r="L163" s="14"/>
    </row>
    <row r="164" spans="1:19" ht="18.75" hidden="1" customHeight="1" x14ac:dyDescent="0.2">
      <c r="B164" s="1107"/>
      <c r="C164" s="678"/>
      <c r="D164" s="678"/>
      <c r="E164" s="678"/>
      <c r="F164" s="678"/>
      <c r="G164" s="678"/>
      <c r="H164" s="678"/>
      <c r="I164" s="407"/>
      <c r="J164" s="490"/>
      <c r="K164" s="149"/>
      <c r="L164" s="14"/>
    </row>
    <row r="165" spans="1:19" ht="18.75" hidden="1" customHeight="1" x14ac:dyDescent="0.2">
      <c r="B165" s="1132" t="s">
        <v>963</v>
      </c>
      <c r="C165" s="1132"/>
      <c r="D165" s="1132"/>
      <c r="E165" s="1132"/>
      <c r="F165" s="1132"/>
      <c r="G165" s="1132"/>
      <c r="H165" s="1132"/>
      <c r="I165" s="2"/>
      <c r="J165" s="11"/>
    </row>
    <row r="166" spans="1:19" s="149" customFormat="1" ht="13.5" x14ac:dyDescent="0.2">
      <c r="A166" s="1033"/>
      <c r="G166" s="217"/>
      <c r="H166" s="217"/>
      <c r="I166" s="217"/>
      <c r="J166" s="217"/>
      <c r="K166" s="217"/>
      <c r="L166" s="217"/>
    </row>
    <row r="167" spans="1:19" ht="15" x14ac:dyDescent="0.2">
      <c r="A167" s="327"/>
      <c r="B167" s="486"/>
      <c r="C167" s="533"/>
      <c r="D167" s="9"/>
      <c r="E167" s="9"/>
      <c r="F167" s="9"/>
      <c r="G167" s="9"/>
      <c r="H167" s="9"/>
      <c r="I167" s="9"/>
      <c r="J167" s="423"/>
      <c r="K167" s="423"/>
      <c r="L167" s="424"/>
    </row>
    <row r="168" spans="1:19" ht="27" customHeight="1" x14ac:dyDescent="0.2">
      <c r="A168" s="327"/>
      <c r="B168" s="1134" t="s">
        <v>126</v>
      </c>
      <c r="C168" s="1144"/>
      <c r="D168" s="1136" t="s">
        <v>349</v>
      </c>
      <c r="E168" s="941" t="s">
        <v>308</v>
      </c>
      <c r="F168" s="941" t="s">
        <v>3000</v>
      </c>
      <c r="G168" s="944" t="s">
        <v>240</v>
      </c>
      <c r="H168" s="944" t="s">
        <v>329</v>
      </c>
      <c r="I168" s="18"/>
      <c r="J168" s="1056"/>
      <c r="K168"/>
      <c r="M168" s="18"/>
      <c r="O168" s="345"/>
      <c r="P168" s="345"/>
      <c r="R168" s="18"/>
      <c r="S168" s="18"/>
    </row>
    <row r="169" spans="1:19" ht="27" customHeight="1" x14ac:dyDescent="0.2">
      <c r="A169" s="327"/>
      <c r="B169" s="944" t="s">
        <v>351</v>
      </c>
      <c r="C169" s="945" t="s">
        <v>352</v>
      </c>
      <c r="D169" s="1137"/>
      <c r="E169" s="940" t="s">
        <v>280</v>
      </c>
      <c r="F169" s="940" t="s">
        <v>172</v>
      </c>
      <c r="G169" s="940" t="s">
        <v>202</v>
      </c>
      <c r="H169" s="940" t="s">
        <v>175</v>
      </c>
      <c r="I169" s="18"/>
      <c r="J169" s="1051" t="s">
        <v>353</v>
      </c>
      <c r="K169"/>
      <c r="M169" s="18"/>
      <c r="O169" s="345"/>
      <c r="P169" s="345"/>
      <c r="R169" s="18"/>
      <c r="S169" s="18"/>
    </row>
    <row r="170" spans="1:19" ht="19.5" hidden="1" customHeight="1" x14ac:dyDescent="0.2">
      <c r="A170" s="805"/>
      <c r="B170" s="954" t="s">
        <v>651</v>
      </c>
      <c r="C170" s="954" t="s">
        <v>3045</v>
      </c>
      <c r="D170" s="955">
        <v>45783</v>
      </c>
      <c r="E170" s="758">
        <f>D170+1</f>
        <v>45784</v>
      </c>
      <c r="F170" s="758">
        <f>E170+10</f>
        <v>45794</v>
      </c>
      <c r="G170" s="758">
        <f>F170+1</f>
        <v>45795</v>
      </c>
      <c r="H170" s="758">
        <f>G170+2</f>
        <v>45797</v>
      </c>
      <c r="I170" s="18"/>
      <c r="J170" s="758">
        <v>45781</v>
      </c>
      <c r="K170"/>
      <c r="M170" s="18"/>
      <c r="O170" s="345"/>
      <c r="P170" s="345"/>
      <c r="R170" s="18"/>
      <c r="S170" s="18"/>
    </row>
    <row r="171" spans="1:19" ht="19.5" hidden="1" customHeight="1" x14ac:dyDescent="0.2">
      <c r="A171" s="805"/>
      <c r="B171" s="954" t="s">
        <v>2430</v>
      </c>
      <c r="C171" s="954" t="s">
        <v>3046</v>
      </c>
      <c r="D171" s="955">
        <v>45792</v>
      </c>
      <c r="E171" s="758">
        <f t="shared" ref="E171" si="145">D171+1</f>
        <v>45793</v>
      </c>
      <c r="F171" s="758">
        <f t="shared" ref="F171" si="146">E171+10</f>
        <v>45803</v>
      </c>
      <c r="G171" s="758">
        <f t="shared" ref="G171:G174" si="147">F171+1</f>
        <v>45804</v>
      </c>
      <c r="H171" s="758">
        <f t="shared" ref="H171:H174" si="148">G171+2</f>
        <v>45806</v>
      </c>
      <c r="I171" s="18"/>
      <c r="J171" s="758">
        <f t="shared" ref="J171:J191" si="149">+J170+7</f>
        <v>45788</v>
      </c>
      <c r="K171"/>
      <c r="M171" s="18"/>
      <c r="O171" s="345"/>
      <c r="P171" s="345"/>
      <c r="R171" s="18"/>
      <c r="S171" s="18"/>
    </row>
    <row r="172" spans="1:19" ht="19.5" hidden="1" customHeight="1" x14ac:dyDescent="0.2">
      <c r="A172" s="805"/>
      <c r="B172" s="954" t="s">
        <v>1676</v>
      </c>
      <c r="C172" s="954" t="s">
        <v>3047</v>
      </c>
      <c r="D172" s="955">
        <v>45806</v>
      </c>
      <c r="E172" s="972" t="s">
        <v>385</v>
      </c>
      <c r="F172" s="758">
        <v>45819</v>
      </c>
      <c r="G172" s="758">
        <f t="shared" si="147"/>
        <v>45820</v>
      </c>
      <c r="H172" s="758">
        <f t="shared" si="148"/>
        <v>45822</v>
      </c>
      <c r="I172" s="18"/>
      <c r="J172" s="758">
        <f t="shared" si="149"/>
        <v>45795</v>
      </c>
      <c r="K172"/>
      <c r="M172" s="18"/>
      <c r="O172" s="345"/>
      <c r="P172" s="345"/>
      <c r="R172" s="18"/>
      <c r="S172" s="18"/>
    </row>
    <row r="173" spans="1:19" ht="19.5" hidden="1" customHeight="1" x14ac:dyDescent="0.2">
      <c r="A173" s="805"/>
      <c r="B173" s="1025" t="s">
        <v>409</v>
      </c>
      <c r="C173" s="954" t="s">
        <v>3048</v>
      </c>
      <c r="D173" s="800"/>
      <c r="E173" s="800"/>
      <c r="F173" s="800"/>
      <c r="G173" s="800"/>
      <c r="H173" s="800"/>
      <c r="I173" s="18"/>
      <c r="J173" s="758">
        <f t="shared" si="149"/>
        <v>45802</v>
      </c>
      <c r="K173"/>
      <c r="M173" s="18"/>
      <c r="O173" s="345"/>
      <c r="P173" s="345"/>
      <c r="R173" s="18"/>
      <c r="S173" s="18"/>
    </row>
    <row r="174" spans="1:19" ht="19.5" hidden="1" customHeight="1" x14ac:dyDescent="0.2">
      <c r="A174" s="805"/>
      <c r="B174" s="954" t="s">
        <v>369</v>
      </c>
      <c r="C174" s="1120" t="s">
        <v>4800</v>
      </c>
      <c r="D174" s="955">
        <v>45821</v>
      </c>
      <c r="E174" s="972" t="s">
        <v>385</v>
      </c>
      <c r="F174" s="758">
        <v>45826</v>
      </c>
      <c r="G174" s="758">
        <f t="shared" si="147"/>
        <v>45827</v>
      </c>
      <c r="H174" s="758">
        <f t="shared" si="148"/>
        <v>45829</v>
      </c>
      <c r="I174" s="18"/>
      <c r="J174" s="758">
        <f t="shared" si="149"/>
        <v>45809</v>
      </c>
      <c r="K174"/>
      <c r="M174" s="18"/>
      <c r="O174" s="345"/>
      <c r="P174" s="345"/>
      <c r="R174" s="18"/>
      <c r="S174" s="18"/>
    </row>
    <row r="175" spans="1:19" ht="19.5" hidden="1" customHeight="1" x14ac:dyDescent="0.2">
      <c r="A175" s="805"/>
      <c r="B175" s="954" t="s">
        <v>651</v>
      </c>
      <c r="C175" s="954" t="s">
        <v>3049</v>
      </c>
      <c r="D175" s="955">
        <v>45821</v>
      </c>
      <c r="E175" s="758">
        <f>D175+1</f>
        <v>45822</v>
      </c>
      <c r="F175" s="758">
        <f t="shared" ref="F175:F177" si="150">E175+10</f>
        <v>45832</v>
      </c>
      <c r="G175" s="758">
        <f>F175+1</f>
        <v>45833</v>
      </c>
      <c r="H175" s="758">
        <f>G175+2</f>
        <v>45835</v>
      </c>
      <c r="I175" s="18"/>
      <c r="J175" s="758">
        <f t="shared" si="149"/>
        <v>45816</v>
      </c>
      <c r="K175"/>
      <c r="M175" s="18"/>
      <c r="O175" s="345"/>
      <c r="P175" s="345"/>
      <c r="R175" s="18"/>
      <c r="S175" s="18"/>
    </row>
    <row r="176" spans="1:19" ht="19.5" hidden="1" customHeight="1" x14ac:dyDescent="0.2">
      <c r="A176" s="805"/>
      <c r="B176" s="1025" t="s">
        <v>409</v>
      </c>
      <c r="C176" s="954" t="s">
        <v>3050</v>
      </c>
      <c r="D176" s="800"/>
      <c r="E176" s="800"/>
      <c r="F176" s="800"/>
      <c r="G176" s="800"/>
      <c r="H176" s="800"/>
      <c r="I176" s="18"/>
      <c r="J176" s="758">
        <f t="shared" si="149"/>
        <v>45823</v>
      </c>
      <c r="K176"/>
      <c r="M176" s="18"/>
      <c r="O176" s="345"/>
      <c r="P176" s="345"/>
      <c r="R176" s="18"/>
      <c r="S176" s="18"/>
    </row>
    <row r="177" spans="1:19" ht="19.5" hidden="1" customHeight="1" x14ac:dyDescent="0.2">
      <c r="A177" s="805"/>
      <c r="B177" s="954" t="s">
        <v>2990</v>
      </c>
      <c r="C177" s="1122" t="s">
        <v>4894</v>
      </c>
      <c r="D177" s="955">
        <v>45841</v>
      </c>
      <c r="E177" s="758">
        <f t="shared" ref="E177" si="151">D177+1</f>
        <v>45842</v>
      </c>
      <c r="F177" s="758">
        <f t="shared" si="150"/>
        <v>45852</v>
      </c>
      <c r="G177" s="758">
        <f t="shared" ref="G177" si="152">F177+1</f>
        <v>45853</v>
      </c>
      <c r="H177" s="758">
        <f t="shared" ref="H177" si="153">G177+2</f>
        <v>45855</v>
      </c>
      <c r="I177" s="18"/>
      <c r="J177" s="758">
        <f t="shared" si="149"/>
        <v>45830</v>
      </c>
      <c r="K177"/>
      <c r="M177" s="18"/>
      <c r="O177" s="345"/>
      <c r="P177" s="345"/>
      <c r="R177" s="18"/>
      <c r="S177" s="18"/>
    </row>
    <row r="178" spans="1:19" ht="19.5" hidden="1" customHeight="1" x14ac:dyDescent="0.2">
      <c r="A178" s="805"/>
      <c r="B178" s="954" t="s">
        <v>2430</v>
      </c>
      <c r="C178" s="954" t="s">
        <v>3051</v>
      </c>
      <c r="D178" s="955">
        <v>45841</v>
      </c>
      <c r="E178" s="972" t="s">
        <v>385</v>
      </c>
      <c r="F178" s="758">
        <v>45854</v>
      </c>
      <c r="G178" s="758">
        <f t="shared" ref="G178:G180" si="154">F178+1</f>
        <v>45855</v>
      </c>
      <c r="H178" s="758">
        <f t="shared" ref="H178:H180" si="155">G178+2</f>
        <v>45857</v>
      </c>
      <c r="I178" s="18"/>
      <c r="J178" s="758">
        <f t="shared" si="149"/>
        <v>45837</v>
      </c>
      <c r="K178"/>
      <c r="M178" s="18"/>
      <c r="O178" s="345"/>
      <c r="P178" s="345"/>
      <c r="R178" s="18"/>
      <c r="S178" s="18"/>
    </row>
    <row r="179" spans="1:19" ht="19.5" hidden="1" customHeight="1" x14ac:dyDescent="0.2">
      <c r="A179" s="805"/>
      <c r="B179" s="954" t="s">
        <v>1676</v>
      </c>
      <c r="C179" s="954" t="s">
        <v>4803</v>
      </c>
      <c r="D179" s="955">
        <v>45845</v>
      </c>
      <c r="E179" s="972" t="s">
        <v>385</v>
      </c>
      <c r="F179" s="758">
        <v>45861</v>
      </c>
      <c r="G179" s="758">
        <f t="shared" si="154"/>
        <v>45862</v>
      </c>
      <c r="H179" s="758">
        <f t="shared" si="155"/>
        <v>45864</v>
      </c>
      <c r="I179" s="18"/>
      <c r="J179" s="758">
        <f t="shared" si="149"/>
        <v>45844</v>
      </c>
      <c r="K179"/>
      <c r="M179" s="18"/>
      <c r="O179" s="345"/>
      <c r="P179" s="345"/>
      <c r="R179" s="18"/>
      <c r="S179" s="18"/>
    </row>
    <row r="180" spans="1:19" ht="19.5" hidden="1" customHeight="1" x14ac:dyDescent="0.2">
      <c r="A180" s="805"/>
      <c r="B180" s="954" t="s">
        <v>369</v>
      </c>
      <c r="C180" s="954" t="s">
        <v>4804</v>
      </c>
      <c r="D180" s="955">
        <v>45859</v>
      </c>
      <c r="E180" s="972" t="s">
        <v>385</v>
      </c>
      <c r="F180" s="758">
        <v>45868</v>
      </c>
      <c r="G180" s="758">
        <f t="shared" si="154"/>
        <v>45869</v>
      </c>
      <c r="H180" s="758">
        <f t="shared" si="155"/>
        <v>45871</v>
      </c>
      <c r="I180" s="18"/>
      <c r="J180" s="758">
        <f t="shared" si="149"/>
        <v>45851</v>
      </c>
      <c r="K180"/>
      <c r="M180" s="18"/>
      <c r="O180" s="345"/>
      <c r="P180" s="345"/>
      <c r="R180" s="18"/>
      <c r="S180" s="18"/>
    </row>
    <row r="181" spans="1:19" ht="19.5" hidden="1" customHeight="1" x14ac:dyDescent="0.2">
      <c r="A181" s="805"/>
      <c r="B181" s="1025" t="s">
        <v>409</v>
      </c>
      <c r="C181" s="954" t="s">
        <v>4805</v>
      </c>
      <c r="D181" s="800"/>
      <c r="E181" s="800"/>
      <c r="F181" s="800"/>
      <c r="G181" s="800"/>
      <c r="H181" s="800"/>
      <c r="I181" s="18"/>
      <c r="J181" s="758">
        <f t="shared" si="149"/>
        <v>45858</v>
      </c>
      <c r="K181"/>
      <c r="M181" s="18"/>
      <c r="O181" s="345"/>
      <c r="P181" s="345"/>
      <c r="R181" s="18"/>
      <c r="S181" s="18"/>
    </row>
    <row r="182" spans="1:19" ht="19.5" hidden="1" customHeight="1" x14ac:dyDescent="0.2">
      <c r="A182" s="805"/>
      <c r="B182" s="954" t="s">
        <v>651</v>
      </c>
      <c r="C182" s="954" t="s">
        <v>4806</v>
      </c>
      <c r="D182" s="955">
        <v>45869</v>
      </c>
      <c r="E182" s="972" t="s">
        <v>385</v>
      </c>
      <c r="F182" s="758">
        <v>45875</v>
      </c>
      <c r="G182" s="758">
        <f t="shared" ref="G182:G186" si="156">F182+1</f>
        <v>45876</v>
      </c>
      <c r="H182" s="758">
        <f t="shared" ref="H182:H186" si="157">G182+2</f>
        <v>45878</v>
      </c>
      <c r="I182" s="18"/>
      <c r="J182" s="758">
        <f t="shared" si="149"/>
        <v>45865</v>
      </c>
      <c r="K182"/>
      <c r="M182" s="18"/>
      <c r="O182" s="345"/>
      <c r="P182" s="345"/>
      <c r="R182" s="18"/>
      <c r="S182" s="18"/>
    </row>
    <row r="183" spans="1:19" ht="19.5" customHeight="1" x14ac:dyDescent="0.2">
      <c r="A183" s="805"/>
      <c r="B183" s="954" t="s">
        <v>2990</v>
      </c>
      <c r="C183" s="954" t="s">
        <v>4838</v>
      </c>
      <c r="D183" s="955">
        <v>45881</v>
      </c>
      <c r="E183" s="758">
        <f t="shared" ref="E183:E185" si="158">D183+1</f>
        <v>45882</v>
      </c>
      <c r="F183" s="758">
        <f t="shared" ref="F183" si="159">E183+10</f>
        <v>45892</v>
      </c>
      <c r="G183" s="758">
        <f t="shared" si="156"/>
        <v>45893</v>
      </c>
      <c r="H183" s="758">
        <f t="shared" si="157"/>
        <v>45895</v>
      </c>
      <c r="I183" s="18"/>
      <c r="J183" s="758">
        <f t="shared" si="149"/>
        <v>45872</v>
      </c>
      <c r="K183"/>
      <c r="M183" s="18"/>
      <c r="O183" s="345"/>
      <c r="P183" s="345"/>
      <c r="R183" s="18"/>
      <c r="S183" s="18"/>
    </row>
    <row r="184" spans="1:19" ht="19.5" customHeight="1" x14ac:dyDescent="0.2">
      <c r="A184" s="805" t="s">
        <v>2430</v>
      </c>
      <c r="B184" s="1025" t="s">
        <v>409</v>
      </c>
      <c r="C184" s="954" t="s">
        <v>4839</v>
      </c>
      <c r="D184" s="955">
        <v>45878</v>
      </c>
      <c r="E184" s="800"/>
      <c r="F184" s="800"/>
      <c r="G184" s="800"/>
      <c r="H184" s="800"/>
      <c r="I184" s="18"/>
      <c r="J184" s="758">
        <f t="shared" si="149"/>
        <v>45879</v>
      </c>
      <c r="K184"/>
      <c r="M184" s="18"/>
      <c r="O184" s="345"/>
      <c r="P184" s="345"/>
      <c r="R184" s="18"/>
      <c r="S184" s="18"/>
    </row>
    <row r="185" spans="1:19" ht="19.5" customHeight="1" x14ac:dyDescent="0.2">
      <c r="A185" s="805"/>
      <c r="B185" s="954" t="s">
        <v>1676</v>
      </c>
      <c r="C185" s="954" t="s">
        <v>4840</v>
      </c>
      <c r="D185" s="955">
        <v>45885</v>
      </c>
      <c r="E185" s="758">
        <f t="shared" si="158"/>
        <v>45886</v>
      </c>
      <c r="F185" s="758">
        <f>E185+10</f>
        <v>45896</v>
      </c>
      <c r="G185" s="758">
        <f t="shared" si="156"/>
        <v>45897</v>
      </c>
      <c r="H185" s="758">
        <f t="shared" si="157"/>
        <v>45899</v>
      </c>
      <c r="I185" s="18"/>
      <c r="J185" s="758">
        <f t="shared" si="149"/>
        <v>45886</v>
      </c>
      <c r="K185"/>
      <c r="M185" s="18"/>
      <c r="O185" s="345"/>
      <c r="P185" s="345"/>
      <c r="R185" s="18"/>
      <c r="S185" s="18"/>
    </row>
    <row r="186" spans="1:19" ht="19.5" customHeight="1" x14ac:dyDescent="0.2">
      <c r="A186" s="805"/>
      <c r="B186" s="954" t="s">
        <v>369</v>
      </c>
      <c r="C186" s="954" t="s">
        <v>4841</v>
      </c>
      <c r="D186" s="955">
        <v>45892</v>
      </c>
      <c r="E186" s="758">
        <f>D186+1</f>
        <v>45893</v>
      </c>
      <c r="F186" s="758">
        <f>E186+10</f>
        <v>45903</v>
      </c>
      <c r="G186" s="758">
        <f t="shared" si="156"/>
        <v>45904</v>
      </c>
      <c r="H186" s="758">
        <f t="shared" si="157"/>
        <v>45906</v>
      </c>
      <c r="I186" s="18"/>
      <c r="J186" s="758">
        <f t="shared" si="149"/>
        <v>45893</v>
      </c>
      <c r="K186"/>
      <c r="M186" s="18"/>
      <c r="O186" s="345"/>
      <c r="P186" s="345"/>
      <c r="R186" s="18"/>
      <c r="S186" s="18"/>
    </row>
    <row r="187" spans="1:19" ht="19.5" customHeight="1" x14ac:dyDescent="0.2">
      <c r="A187" s="805"/>
      <c r="B187" s="954" t="s">
        <v>651</v>
      </c>
      <c r="C187" s="954" t="s">
        <v>4842</v>
      </c>
      <c r="D187" s="955">
        <v>45899</v>
      </c>
      <c r="E187" s="758">
        <f>D187+1</f>
        <v>45900</v>
      </c>
      <c r="F187" s="758">
        <f>E187+10</f>
        <v>45910</v>
      </c>
      <c r="G187" s="758">
        <f t="shared" ref="G187:G191" si="160">F187+1</f>
        <v>45911</v>
      </c>
      <c r="H187" s="758">
        <f t="shared" ref="H187:H191" si="161">G187+2</f>
        <v>45913</v>
      </c>
      <c r="I187" s="18"/>
      <c r="J187" s="758">
        <f t="shared" si="149"/>
        <v>45900</v>
      </c>
      <c r="K187"/>
      <c r="M187" s="18"/>
      <c r="O187" s="345"/>
      <c r="P187" s="345"/>
      <c r="R187" s="18"/>
      <c r="S187" s="18"/>
    </row>
    <row r="188" spans="1:19" ht="19.5" customHeight="1" x14ac:dyDescent="0.2">
      <c r="A188" s="805" t="s">
        <v>2990</v>
      </c>
      <c r="B188" s="954" t="s">
        <v>2195</v>
      </c>
      <c r="C188" s="954" t="s">
        <v>4964</v>
      </c>
      <c r="D188" s="955">
        <v>45906</v>
      </c>
      <c r="E188" s="758">
        <f t="shared" ref="E188:E190" si="162">D188+1</f>
        <v>45907</v>
      </c>
      <c r="F188" s="758">
        <f t="shared" ref="F188:F189" si="163">E188+10</f>
        <v>45917</v>
      </c>
      <c r="G188" s="758">
        <f t="shared" si="160"/>
        <v>45918</v>
      </c>
      <c r="H188" s="758">
        <f t="shared" si="161"/>
        <v>45920</v>
      </c>
      <c r="I188" s="18"/>
      <c r="J188" s="758">
        <f t="shared" si="149"/>
        <v>45907</v>
      </c>
      <c r="K188"/>
      <c r="M188" s="18"/>
      <c r="O188" s="345"/>
      <c r="P188" s="345"/>
      <c r="R188" s="18"/>
      <c r="S188" s="18"/>
    </row>
    <row r="189" spans="1:19" ht="19.5" customHeight="1" x14ac:dyDescent="0.2">
      <c r="A189" s="805" t="s">
        <v>2430</v>
      </c>
      <c r="B189" s="954" t="s">
        <v>2990</v>
      </c>
      <c r="C189" s="954" t="s">
        <v>4965</v>
      </c>
      <c r="D189" s="955">
        <v>45913</v>
      </c>
      <c r="E189" s="758">
        <f t="shared" si="162"/>
        <v>45914</v>
      </c>
      <c r="F189" s="758">
        <f t="shared" si="163"/>
        <v>45924</v>
      </c>
      <c r="G189" s="758">
        <f t="shared" si="160"/>
        <v>45925</v>
      </c>
      <c r="H189" s="758">
        <f t="shared" si="161"/>
        <v>45927</v>
      </c>
      <c r="I189" s="18"/>
      <c r="J189" s="758">
        <f t="shared" si="149"/>
        <v>45914</v>
      </c>
      <c r="K189"/>
      <c r="M189" s="18"/>
      <c r="O189" s="345"/>
      <c r="P189" s="345"/>
      <c r="R189" s="18"/>
      <c r="S189" s="18"/>
    </row>
    <row r="190" spans="1:19" ht="19.5" customHeight="1" x14ac:dyDescent="0.2">
      <c r="A190" s="805"/>
      <c r="B190" s="954" t="s">
        <v>1676</v>
      </c>
      <c r="C190" s="954" t="s">
        <v>4966</v>
      </c>
      <c r="D190" s="955">
        <v>45920</v>
      </c>
      <c r="E190" s="758">
        <f t="shared" si="162"/>
        <v>45921</v>
      </c>
      <c r="F190" s="758">
        <f>E190+10</f>
        <v>45931</v>
      </c>
      <c r="G190" s="758">
        <f t="shared" si="160"/>
        <v>45932</v>
      </c>
      <c r="H190" s="758">
        <f t="shared" si="161"/>
        <v>45934</v>
      </c>
      <c r="I190" s="18"/>
      <c r="J190" s="758">
        <f t="shared" si="149"/>
        <v>45921</v>
      </c>
      <c r="K190"/>
      <c r="M190" s="18"/>
      <c r="O190" s="345"/>
      <c r="P190" s="345"/>
      <c r="R190" s="18"/>
      <c r="S190" s="18"/>
    </row>
    <row r="191" spans="1:19" ht="19.5" customHeight="1" x14ac:dyDescent="0.2">
      <c r="A191" s="805"/>
      <c r="B191" s="954" t="s">
        <v>369</v>
      </c>
      <c r="C191" s="954" t="s">
        <v>4967</v>
      </c>
      <c r="D191" s="955">
        <v>45927</v>
      </c>
      <c r="E191" s="758">
        <f>D191+1</f>
        <v>45928</v>
      </c>
      <c r="F191" s="758">
        <f>E191+10</f>
        <v>45938</v>
      </c>
      <c r="G191" s="758">
        <f t="shared" si="160"/>
        <v>45939</v>
      </c>
      <c r="H191" s="758">
        <f t="shared" si="161"/>
        <v>45941</v>
      </c>
      <c r="I191" s="18"/>
      <c r="J191" s="758">
        <f t="shared" si="149"/>
        <v>45928</v>
      </c>
      <c r="K191"/>
      <c r="M191" s="18"/>
      <c r="O191" s="345"/>
      <c r="P191" s="345"/>
      <c r="R191" s="18"/>
      <c r="S191" s="18"/>
    </row>
    <row r="192" spans="1:19" ht="18.75" customHeight="1" x14ac:dyDescent="0.2">
      <c r="B192" s="1107" t="s">
        <v>516</v>
      </c>
      <c r="C192" s="678"/>
      <c r="D192" s="678"/>
      <c r="E192" s="678"/>
      <c r="F192" s="678"/>
      <c r="G192" s="678"/>
      <c r="H192" s="678"/>
      <c r="I192" s="407"/>
      <c r="J192" s="490"/>
      <c r="K192" s="149"/>
      <c r="L192" s="14"/>
    </row>
    <row r="193" spans="1:15" ht="18.75" customHeight="1" x14ac:dyDescent="0.2">
      <c r="B193" s="677"/>
      <c r="C193" s="678"/>
      <c r="D193" s="678"/>
      <c r="E193" s="678"/>
      <c r="F193" s="677"/>
      <c r="G193" s="677"/>
      <c r="H193" s="677"/>
      <c r="I193" s="197"/>
      <c r="J193" s="195"/>
      <c r="K193" s="195"/>
    </row>
    <row r="194" spans="1:15" ht="18.75" customHeight="1" thickBot="1" x14ac:dyDescent="0.25">
      <c r="B194" s="679"/>
      <c r="C194" s="677"/>
      <c r="D194" s="677"/>
      <c r="E194" s="677"/>
      <c r="F194" s="677"/>
      <c r="G194" s="677"/>
      <c r="H194" s="677"/>
      <c r="I194" s="201"/>
      <c r="J194" s="197"/>
      <c r="K194" s="193"/>
    </row>
    <row r="195" spans="1:15" s="147" customFormat="1" ht="18.75" customHeight="1" x14ac:dyDescent="0.2">
      <c r="B195" s="896"/>
      <c r="C195" s="897"/>
      <c r="D195" s="898"/>
      <c r="E195" s="899"/>
      <c r="F195" s="900"/>
      <c r="G195" s="901"/>
      <c r="H195" s="902"/>
    </row>
    <row r="196" spans="1:15" s="147" customFormat="1" ht="18.75" customHeight="1" x14ac:dyDescent="0.2">
      <c r="B196" s="778" t="s">
        <v>517</v>
      </c>
      <c r="C196" s="145"/>
      <c r="D196" s="147" t="s">
        <v>518</v>
      </c>
      <c r="G196" s="147" t="s">
        <v>519</v>
      </c>
      <c r="H196" s="779"/>
    </row>
    <row r="197" spans="1:15" s="147" customFormat="1" ht="18.75" customHeight="1" x14ac:dyDescent="0.2">
      <c r="B197" s="780" t="s">
        <v>520</v>
      </c>
      <c r="C197" s="1099" t="s">
        <v>521</v>
      </c>
      <c r="D197" s="133" t="s">
        <v>522</v>
      </c>
      <c r="F197" s="1099" t="s">
        <v>523</v>
      </c>
      <c r="G197" s="145" t="s">
        <v>524</v>
      </c>
      <c r="H197" s="1100" t="s">
        <v>525</v>
      </c>
    </row>
    <row r="198" spans="1:15" s="147" customFormat="1" ht="18.75" customHeight="1" x14ac:dyDescent="0.2">
      <c r="B198" s="780" t="s">
        <v>526</v>
      </c>
      <c r="C198" s="1099" t="s">
        <v>527</v>
      </c>
      <c r="D198" s="133" t="s">
        <v>528</v>
      </c>
      <c r="E198" s="148" t="s">
        <v>529</v>
      </c>
      <c r="F198" s="1101" t="s">
        <v>530</v>
      </c>
      <c r="G198" s="145" t="s">
        <v>531</v>
      </c>
      <c r="H198" s="1100" t="s">
        <v>532</v>
      </c>
    </row>
    <row r="199" spans="1:15" s="147" customFormat="1" ht="18.75" customHeight="1" x14ac:dyDescent="0.2">
      <c r="B199" s="783" t="s">
        <v>533</v>
      </c>
      <c r="C199" s="1102" t="s">
        <v>534</v>
      </c>
      <c r="D199" s="133" t="s">
        <v>535</v>
      </c>
      <c r="E199" s="148" t="s">
        <v>536</v>
      </c>
      <c r="F199" s="1101" t="s">
        <v>537</v>
      </c>
      <c r="G199" s="588" t="s">
        <v>538</v>
      </c>
      <c r="H199" s="1103" t="s">
        <v>539</v>
      </c>
    </row>
    <row r="200" spans="1:15" s="147" customFormat="1" ht="18.75" customHeight="1" x14ac:dyDescent="0.2">
      <c r="B200" s="783" t="s">
        <v>540</v>
      </c>
      <c r="C200" s="1102" t="s">
        <v>541</v>
      </c>
      <c r="D200" s="133" t="s">
        <v>542</v>
      </c>
      <c r="E200" s="148" t="s">
        <v>543</v>
      </c>
      <c r="F200" s="1101" t="s">
        <v>544</v>
      </c>
      <c r="G200" s="588" t="s">
        <v>545</v>
      </c>
      <c r="H200" s="1103" t="s">
        <v>546</v>
      </c>
      <c r="N200" s="149"/>
      <c r="O200" s="149"/>
    </row>
    <row r="201" spans="1:15" s="147" customFormat="1" ht="18.75" customHeight="1" x14ac:dyDescent="0.2">
      <c r="B201" s="783" t="s">
        <v>760</v>
      </c>
      <c r="C201" s="1102" t="s">
        <v>548</v>
      </c>
      <c r="D201" s="133" t="s">
        <v>549</v>
      </c>
      <c r="E201" s="148" t="s">
        <v>550</v>
      </c>
      <c r="F201" s="1101" t="s">
        <v>551</v>
      </c>
      <c r="G201" s="588" t="s">
        <v>552</v>
      </c>
      <c r="H201" s="1103" t="s">
        <v>553</v>
      </c>
      <c r="N201" s="149"/>
      <c r="O201" s="149"/>
    </row>
    <row r="202" spans="1:15" s="147" customFormat="1" ht="18.75" customHeight="1" x14ac:dyDescent="0.2">
      <c r="B202" s="783" t="s">
        <v>554</v>
      </c>
      <c r="C202" s="1102" t="s">
        <v>555</v>
      </c>
      <c r="D202" s="133" t="s">
        <v>556</v>
      </c>
      <c r="E202" s="148" t="s">
        <v>557</v>
      </c>
      <c r="F202" s="1101" t="s">
        <v>558</v>
      </c>
      <c r="G202" s="588" t="s">
        <v>559</v>
      </c>
      <c r="H202" s="1103" t="s">
        <v>560</v>
      </c>
      <c r="N202" s="149"/>
      <c r="O202" s="149"/>
    </row>
    <row r="203" spans="1:15" s="147" customFormat="1" ht="18.75" customHeight="1" x14ac:dyDescent="0.2">
      <c r="B203" s="783" t="s">
        <v>561</v>
      </c>
      <c r="C203" s="1102" t="s">
        <v>562</v>
      </c>
      <c r="D203" s="133" t="s">
        <v>563</v>
      </c>
      <c r="E203" s="148" t="s">
        <v>564</v>
      </c>
      <c r="F203" s="1099" t="s">
        <v>565</v>
      </c>
      <c r="G203" s="588" t="s">
        <v>566</v>
      </c>
      <c r="H203" s="787" t="s">
        <v>567</v>
      </c>
      <c r="N203" s="149"/>
      <c r="O203" s="149"/>
    </row>
    <row r="204" spans="1:15" s="149" customFormat="1" ht="18.75" customHeight="1" x14ac:dyDescent="0.2">
      <c r="A204" s="1033"/>
      <c r="B204" s="783" t="s">
        <v>568</v>
      </c>
      <c r="C204" s="1102" t="s">
        <v>569</v>
      </c>
      <c r="D204" s="133"/>
      <c r="E204" s="145"/>
      <c r="F204" s="588"/>
      <c r="G204" s="147"/>
      <c r="H204" s="788"/>
      <c r="I204" s="145"/>
      <c r="J204" s="145"/>
      <c r="K204" s="145"/>
    </row>
    <row r="205" spans="1:15" s="149" customFormat="1" ht="18.75" customHeight="1" thickBot="1" x14ac:dyDescent="0.25">
      <c r="A205" s="1033"/>
      <c r="B205" s="1104"/>
      <c r="C205" s="791"/>
      <c r="D205" s="791"/>
      <c r="E205" s="791"/>
      <c r="F205" s="791"/>
      <c r="G205" s="791"/>
      <c r="H205" s="1105"/>
      <c r="I205" s="145"/>
      <c r="J205" s="145"/>
      <c r="K205" s="145"/>
    </row>
  </sheetData>
  <mergeCells count="11">
    <mergeCell ref="B116:D116"/>
    <mergeCell ref="B168:C168"/>
    <mergeCell ref="D168:D169"/>
    <mergeCell ref="D118:D119"/>
    <mergeCell ref="B118:C118"/>
    <mergeCell ref="B165:H165"/>
    <mergeCell ref="B8:C8"/>
    <mergeCell ref="B2:F2"/>
    <mergeCell ref="B4:F4"/>
    <mergeCell ref="D8:D9"/>
    <mergeCell ref="B6:D6"/>
  </mergeCells>
  <phoneticPr fontId="81" type="noConversion"/>
  <hyperlinks>
    <hyperlink ref="H2" location="HOME!Print_Area" display="HOME" xr:uid="{02D7D3E5-FF3A-4F75-BB1B-CFC1969A1DCE}"/>
    <hyperlink ref="H197" r:id="rId1" xr:uid="{9C1DA842-545F-4D77-B5E1-BA6AF5EB3FCA}"/>
    <hyperlink ref="C197" r:id="rId2" xr:uid="{D1EEB831-90F3-4BF8-8F7B-D08D080D8496}"/>
    <hyperlink ref="H202" r:id="rId3" xr:uid="{5AC8400C-C4FC-44E9-B218-7F311BE876E8}"/>
    <hyperlink ref="H201" r:id="rId4" xr:uid="{55A706F5-6380-4649-8A60-8FEFF120F46C}"/>
    <hyperlink ref="C200" r:id="rId5" xr:uid="{2CA25468-5D7D-4B49-8E1C-6EE04785CA35}"/>
    <hyperlink ref="C198" r:id="rId6" xr:uid="{299999E9-62C7-4E75-8993-CCD799A68DD9}"/>
    <hyperlink ref="C204" r:id="rId7" xr:uid="{74A27004-9DB7-4C6A-B0E2-A3D6D39860EB}"/>
    <hyperlink ref="H200" r:id="rId8" xr:uid="{1CA4842B-8CB9-4A01-9C56-2C1BCCDD8857}"/>
    <hyperlink ref="H203" r:id="rId9" xr:uid="{B105AB15-09EF-4FB0-AC04-0932E9ACC929}"/>
    <hyperlink ref="F197" r:id="rId10" xr:uid="{9A601518-760C-4A01-AAFA-128C5655D447}"/>
    <hyperlink ref="F202" r:id="rId11" xr:uid="{1665B103-DFE2-4C52-AEE6-3F2E4F2C39DD}"/>
    <hyperlink ref="F198" r:id="rId12" xr:uid="{6422F4B6-D963-411A-819D-B13BBCB1FAAB}"/>
    <hyperlink ref="F199" r:id="rId13" xr:uid="{F62EA4FF-790B-4084-9B53-44D429AE8B87}"/>
    <hyperlink ref="F200" r:id="rId14" xr:uid="{A99CE61B-69A4-4DC0-A1F4-07712F3D8CC6}"/>
    <hyperlink ref="F201" r:id="rId15" xr:uid="{5BD7878F-DA55-4101-8FFE-768D0D238FC9}"/>
    <hyperlink ref="H198" r:id="rId16" xr:uid="{7A320935-D1F9-4B34-ABF1-4D3183979599}"/>
    <hyperlink ref="H199" r:id="rId17" xr:uid="{72458165-8CEA-42C2-A0E2-3FE7FAAFDBE0}"/>
    <hyperlink ref="F203" r:id="rId18" xr:uid="{3D97DF34-6D23-4DFC-B0A0-CD068B40B00C}"/>
    <hyperlink ref="C199" r:id="rId19" xr:uid="{53A966B2-FF38-468C-8E25-EF5A8FE6A501}"/>
    <hyperlink ref="C201" r:id="rId20" xr:uid="{20CAC275-71E0-4CD9-A7E9-C5D37D641E07}"/>
    <hyperlink ref="C202" r:id="rId21" xr:uid="{B2BC28C7-6026-4E9B-B28B-7EFB6FCB40D6}"/>
    <hyperlink ref="C203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70:F171 F175 F177 F183 F188:F191 F185:F187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55"/>
  <sheetViews>
    <sheetView showGridLines="0" topLeftCell="A70" zoomScale="145" zoomScaleNormal="145" zoomScaleSheetLayoutView="85" workbookViewId="0">
      <selection activeCell="D76" sqref="D76"/>
    </sheetView>
  </sheetViews>
  <sheetFormatPr defaultColWidth="9.140625" defaultRowHeight="18" customHeight="1" x14ac:dyDescent="0.2"/>
  <cols>
    <col min="1" max="1" width="20.140625" style="863" customWidth="1"/>
    <col min="2" max="2" width="41.28515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20.100000000000001" customHeight="1" thickBot="1" x14ac:dyDescent="0.25">
      <c r="A2" s="863"/>
      <c r="B2" s="1145" t="s">
        <v>116</v>
      </c>
      <c r="C2" s="1145"/>
      <c r="D2" s="1145"/>
      <c r="E2" s="1145"/>
      <c r="G2" s="956" t="s">
        <v>346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40" t="s">
        <v>127</v>
      </c>
      <c r="C4" s="1141"/>
      <c r="D4" s="1141"/>
      <c r="E4" s="1142"/>
      <c r="F4" s="755"/>
      <c r="G4" s="313"/>
      <c r="H4" s="313"/>
      <c r="I4" s="697"/>
      <c r="J4" s="757"/>
      <c r="K4" s="697"/>
    </row>
    <row r="5" spans="1:12" s="145" customFormat="1" ht="18" customHeight="1" x14ac:dyDescent="0.2">
      <c r="A5" s="863"/>
      <c r="B5" s="148"/>
      <c r="C5" s="148"/>
      <c r="D5" s="754"/>
      <c r="E5" s="754"/>
      <c r="F5" s="747"/>
      <c r="G5" s="396"/>
    </row>
    <row r="6" spans="1:12" s="145" customFormat="1" ht="18" customHeight="1" x14ac:dyDescent="0.2">
      <c r="A6" s="863"/>
      <c r="B6" s="615"/>
      <c r="C6" s="615"/>
      <c r="D6" s="615"/>
      <c r="E6" s="615"/>
      <c r="F6" s="145" t="s">
        <v>3138</v>
      </c>
      <c r="G6" s="766"/>
      <c r="H6" s="331"/>
      <c r="I6" s="331"/>
    </row>
    <row r="7" spans="1:12" s="147" customFormat="1" ht="20.100000000000001" hidden="1" customHeight="1" x14ac:dyDescent="0.2">
      <c r="A7" s="882"/>
      <c r="B7" s="976" t="s">
        <v>576</v>
      </c>
      <c r="C7" s="955" t="s">
        <v>644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2"/>
      <c r="B8" s="1113"/>
      <c r="C8" s="1114"/>
      <c r="D8" s="1114"/>
      <c r="E8" s="1115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 x14ac:dyDescent="0.2">
      <c r="A9" s="1033"/>
      <c r="B9" s="1132" t="s">
        <v>347</v>
      </c>
      <c r="C9" s="1132"/>
      <c r="D9" s="1132"/>
      <c r="E9" s="1132"/>
      <c r="F9" s="1038"/>
      <c r="G9" s="145"/>
      <c r="H9" s="145"/>
    </row>
    <row r="10" spans="1:12" s="147" customFormat="1" ht="18.75" customHeight="1" x14ac:dyDescent="0.2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 x14ac:dyDescent="0.2">
      <c r="A11" s="805"/>
      <c r="B11" s="1134" t="s">
        <v>127</v>
      </c>
      <c r="C11" s="1135"/>
      <c r="D11" s="1136" t="s">
        <v>349</v>
      </c>
      <c r="E11" s="941" t="s">
        <v>178</v>
      </c>
      <c r="F11" s="769"/>
      <c r="G11" s="881"/>
    </row>
    <row r="12" spans="1:12" s="193" customFormat="1" ht="18" customHeight="1" x14ac:dyDescent="0.2">
      <c r="A12" s="805"/>
      <c r="B12" s="944" t="s">
        <v>351</v>
      </c>
      <c r="C12" s="944" t="s">
        <v>352</v>
      </c>
      <c r="D12" s="1137"/>
      <c r="E12" s="940" t="s">
        <v>184</v>
      </c>
      <c r="F12" s="769"/>
      <c r="G12" s="1047" t="s">
        <v>353</v>
      </c>
      <c r="H12" s="1047" t="s">
        <v>354</v>
      </c>
    </row>
    <row r="13" spans="1:12" s="193" customFormat="1" ht="20.100000000000001" hidden="1" customHeight="1" x14ac:dyDescent="0.2">
      <c r="A13" s="805" t="s">
        <v>705</v>
      </c>
      <c r="B13" s="955" t="s">
        <v>576</v>
      </c>
      <c r="C13" s="955" t="s">
        <v>3052</v>
      </c>
      <c r="D13" s="955">
        <v>45506</v>
      </c>
      <c r="E13" s="802">
        <f t="shared" ref="E13:E19" si="2">D13+7</f>
        <v>45513</v>
      </c>
      <c r="G13" s="758">
        <v>45504</v>
      </c>
      <c r="H13" s="616">
        <f t="shared" ref="H13:H16" si="3">WEEKNUM(G13)</f>
        <v>31</v>
      </c>
    </row>
    <row r="14" spans="1:12" s="193" customFormat="1" ht="20.100000000000001" hidden="1" customHeight="1" x14ac:dyDescent="0.2">
      <c r="A14" s="805" t="s">
        <v>572</v>
      </c>
      <c r="B14" s="1026" t="s">
        <v>409</v>
      </c>
      <c r="C14" s="955" t="s">
        <v>3053</v>
      </c>
      <c r="D14" s="800">
        <v>45511</v>
      </c>
      <c r="E14" s="853">
        <f t="shared" si="2"/>
        <v>45518</v>
      </c>
      <c r="G14" s="758">
        <f t="shared" ref="G14:G72" si="4">G13+7</f>
        <v>45511</v>
      </c>
      <c r="H14" s="616">
        <f t="shared" si="3"/>
        <v>32</v>
      </c>
    </row>
    <row r="15" spans="1:12" s="193" customFormat="1" ht="20.100000000000001" hidden="1" customHeight="1" x14ac:dyDescent="0.2">
      <c r="A15" s="805" t="s">
        <v>3054</v>
      </c>
      <c r="B15" s="1026" t="s">
        <v>409</v>
      </c>
      <c r="C15" s="955" t="s">
        <v>3055</v>
      </c>
      <c r="D15" s="800">
        <v>45511</v>
      </c>
      <c r="E15" s="853">
        <f t="shared" ref="E15" si="5">D15+7</f>
        <v>45518</v>
      </c>
      <c r="G15" s="758">
        <f t="shared" si="4"/>
        <v>45518</v>
      </c>
      <c r="H15" s="616">
        <f t="shared" si="3"/>
        <v>33</v>
      </c>
    </row>
    <row r="16" spans="1:12" s="193" customFormat="1" ht="20.100000000000001" hidden="1" customHeight="1" x14ac:dyDescent="0.2">
      <c r="A16" s="805" t="s">
        <v>3056</v>
      </c>
      <c r="B16" s="1026" t="s">
        <v>409</v>
      </c>
      <c r="C16" s="955" t="s">
        <v>3057</v>
      </c>
      <c r="D16" s="800">
        <v>45526</v>
      </c>
      <c r="E16" s="853">
        <f t="shared" si="2"/>
        <v>45533</v>
      </c>
      <c r="G16" s="758">
        <f t="shared" si="4"/>
        <v>45525</v>
      </c>
      <c r="H16" s="616">
        <f t="shared" si="3"/>
        <v>34</v>
      </c>
    </row>
    <row r="17" spans="1:8" s="193" customFormat="1" ht="20.100000000000001" hidden="1" customHeight="1" x14ac:dyDescent="0.2">
      <c r="A17" s="805" t="s">
        <v>3058</v>
      </c>
      <c r="B17" s="1026" t="s">
        <v>409</v>
      </c>
      <c r="C17" s="955" t="s">
        <v>3059</v>
      </c>
      <c r="D17" s="800">
        <v>45531</v>
      </c>
      <c r="E17" s="853">
        <f t="shared" si="2"/>
        <v>45538</v>
      </c>
      <c r="F17" s="331"/>
      <c r="G17" s="758">
        <f t="shared" si="4"/>
        <v>45532</v>
      </c>
      <c r="H17" s="616">
        <f>WEEKNUM(G17)</f>
        <v>35</v>
      </c>
    </row>
    <row r="18" spans="1:8" s="193" customFormat="1" ht="20.100000000000001" hidden="1" customHeight="1" x14ac:dyDescent="0.2">
      <c r="A18" s="805" t="s">
        <v>3060</v>
      </c>
      <c r="B18" s="955" t="s">
        <v>355</v>
      </c>
      <c r="C18" s="955" t="s">
        <v>3061</v>
      </c>
      <c r="D18" s="955">
        <v>45538</v>
      </c>
      <c r="E18" s="802">
        <f t="shared" ref="E18" si="6">D18+7</f>
        <v>45545</v>
      </c>
      <c r="G18" s="758">
        <f t="shared" si="4"/>
        <v>45539</v>
      </c>
      <c r="H18" s="616">
        <f t="shared" ref="H18:H19" si="7">WEEKNUM(G18)</f>
        <v>36</v>
      </c>
    </row>
    <row r="19" spans="1:8" s="193" customFormat="1" ht="20.100000000000001" hidden="1" customHeight="1" x14ac:dyDescent="0.2">
      <c r="A19" s="805" t="s">
        <v>705</v>
      </c>
      <c r="B19" s="1026" t="s">
        <v>409</v>
      </c>
      <c r="C19" s="955" t="s">
        <v>3062</v>
      </c>
      <c r="D19" s="800">
        <v>45545</v>
      </c>
      <c r="E19" s="853">
        <f t="shared" si="2"/>
        <v>45552</v>
      </c>
      <c r="G19" s="758">
        <f t="shared" si="4"/>
        <v>45546</v>
      </c>
      <c r="H19" s="616">
        <f t="shared" si="7"/>
        <v>37</v>
      </c>
    </row>
    <row r="20" spans="1:8" s="193" customFormat="1" ht="20.100000000000001" hidden="1" customHeight="1" x14ac:dyDescent="0.2">
      <c r="A20" s="805" t="s">
        <v>3058</v>
      </c>
      <c r="B20" s="955" t="s">
        <v>576</v>
      </c>
      <c r="C20" s="955" t="s">
        <v>3063</v>
      </c>
      <c r="D20" s="955">
        <v>45556</v>
      </c>
      <c r="E20" s="802">
        <f t="shared" ref="E20:E22" si="8">D20+7</f>
        <v>45563</v>
      </c>
      <c r="G20" s="758">
        <f t="shared" si="4"/>
        <v>45553</v>
      </c>
      <c r="H20" s="616">
        <f>WEEKNUM(G20)</f>
        <v>38</v>
      </c>
    </row>
    <row r="21" spans="1:8" s="193" customFormat="1" ht="20.100000000000001" hidden="1" customHeight="1" x14ac:dyDescent="0.2">
      <c r="A21" s="805" t="s">
        <v>576</v>
      </c>
      <c r="B21" s="955" t="s">
        <v>355</v>
      </c>
      <c r="C21" s="955" t="s">
        <v>3064</v>
      </c>
      <c r="D21" s="955">
        <v>45559</v>
      </c>
      <c r="E21" s="802">
        <f t="shared" si="8"/>
        <v>45566</v>
      </c>
      <c r="G21" s="758">
        <f t="shared" si="4"/>
        <v>45560</v>
      </c>
      <c r="H21" s="616">
        <f t="shared" ref="H21:H22" si="9">WEEKNUM(G21)</f>
        <v>39</v>
      </c>
    </row>
    <row r="22" spans="1:8" s="193" customFormat="1" ht="20.100000000000001" hidden="1" customHeight="1" x14ac:dyDescent="0.2">
      <c r="A22" s="805"/>
      <c r="B22" s="1026" t="s">
        <v>409</v>
      </c>
      <c r="C22" s="955" t="s">
        <v>3065</v>
      </c>
      <c r="D22" s="800">
        <v>45565</v>
      </c>
      <c r="E22" s="853">
        <f t="shared" si="8"/>
        <v>45572</v>
      </c>
      <c r="G22" s="758">
        <f t="shared" si="4"/>
        <v>45567</v>
      </c>
      <c r="H22" s="616">
        <f t="shared" si="9"/>
        <v>40</v>
      </c>
    </row>
    <row r="23" spans="1:8" s="193" customFormat="1" ht="20.100000000000001" hidden="1" customHeight="1" x14ac:dyDescent="0.2">
      <c r="A23" s="805" t="s">
        <v>576</v>
      </c>
      <c r="B23" s="955" t="s">
        <v>355</v>
      </c>
      <c r="C23" s="955" t="s">
        <v>3066</v>
      </c>
      <c r="D23" s="955">
        <v>45575</v>
      </c>
      <c r="E23" s="802">
        <f t="shared" ref="E23:E25" si="10">D23+7</f>
        <v>45582</v>
      </c>
      <c r="G23" s="758">
        <f t="shared" si="4"/>
        <v>45574</v>
      </c>
      <c r="H23" s="616">
        <f>WEEKNUM(G23)</f>
        <v>41</v>
      </c>
    </row>
    <row r="24" spans="1:8" s="193" customFormat="1" ht="20.100000000000001" hidden="1" customHeight="1" x14ac:dyDescent="0.2">
      <c r="A24" s="805" t="s">
        <v>3067</v>
      </c>
      <c r="B24" s="1026" t="s">
        <v>409</v>
      </c>
      <c r="C24" s="955" t="s">
        <v>3068</v>
      </c>
      <c r="D24" s="800"/>
      <c r="E24" s="853"/>
      <c r="G24" s="758">
        <f t="shared" si="4"/>
        <v>45581</v>
      </c>
      <c r="H24" s="616">
        <f t="shared" ref="H24:H25" si="11">WEEKNUM(G24)</f>
        <v>42</v>
      </c>
    </row>
    <row r="25" spans="1:8" s="193" customFormat="1" ht="20.100000000000001" hidden="1" customHeight="1" x14ac:dyDescent="0.2">
      <c r="A25" s="805" t="s">
        <v>355</v>
      </c>
      <c r="B25" s="955" t="s">
        <v>586</v>
      </c>
      <c r="C25" s="955" t="s">
        <v>3069</v>
      </c>
      <c r="D25" s="955">
        <v>45596</v>
      </c>
      <c r="E25" s="802">
        <f t="shared" si="10"/>
        <v>45603</v>
      </c>
      <c r="G25" s="758">
        <f t="shared" si="4"/>
        <v>45588</v>
      </c>
      <c r="H25" s="616">
        <f t="shared" si="11"/>
        <v>43</v>
      </c>
    </row>
    <row r="26" spans="1:8" s="193" customFormat="1" ht="20.100000000000001" hidden="1" customHeight="1" x14ac:dyDescent="0.2">
      <c r="A26" s="805" t="s">
        <v>576</v>
      </c>
      <c r="B26" s="955" t="s">
        <v>355</v>
      </c>
      <c r="C26" s="955" t="s">
        <v>3070</v>
      </c>
      <c r="D26" s="955">
        <v>45600</v>
      </c>
      <c r="E26" s="802">
        <f t="shared" ref="E26:E28" si="12">D26+7</f>
        <v>45607</v>
      </c>
      <c r="G26" s="758">
        <f t="shared" si="4"/>
        <v>45595</v>
      </c>
      <c r="H26" s="616">
        <f>WEEKNUM(G26)</f>
        <v>44</v>
      </c>
    </row>
    <row r="27" spans="1:8" s="193" customFormat="1" ht="20.100000000000001" hidden="1" customHeight="1" x14ac:dyDescent="0.2">
      <c r="A27" s="805" t="s">
        <v>727</v>
      </c>
      <c r="B27" s="1003" t="s">
        <v>375</v>
      </c>
      <c r="C27" s="955" t="s">
        <v>3071</v>
      </c>
      <c r="D27" s="955">
        <v>45604</v>
      </c>
      <c r="E27" s="802">
        <f t="shared" si="12"/>
        <v>45611</v>
      </c>
      <c r="G27" s="758">
        <f t="shared" si="4"/>
        <v>45602</v>
      </c>
      <c r="H27" s="616">
        <f t="shared" ref="H27:H28" si="13">WEEKNUM(G27)</f>
        <v>45</v>
      </c>
    </row>
    <row r="28" spans="1:8" s="193" customFormat="1" ht="20.100000000000001" hidden="1" customHeight="1" x14ac:dyDescent="0.2">
      <c r="A28" s="805" t="s">
        <v>3072</v>
      </c>
      <c r="B28" s="1003" t="s">
        <v>716</v>
      </c>
      <c r="C28" s="955" t="s">
        <v>3073</v>
      </c>
      <c r="D28" s="955">
        <v>45619</v>
      </c>
      <c r="E28" s="802">
        <f t="shared" si="12"/>
        <v>45626</v>
      </c>
      <c r="G28" s="758">
        <v>45616</v>
      </c>
      <c r="H28" s="616">
        <f t="shared" si="13"/>
        <v>47</v>
      </c>
    </row>
    <row r="29" spans="1:8" s="193" customFormat="1" ht="20.100000000000001" hidden="1" customHeight="1" x14ac:dyDescent="0.2">
      <c r="A29" s="805" t="s">
        <v>3074</v>
      </c>
      <c r="B29" s="955" t="s">
        <v>355</v>
      </c>
      <c r="C29" s="955" t="s">
        <v>3075</v>
      </c>
      <c r="D29" s="955">
        <v>45623</v>
      </c>
      <c r="E29" s="802">
        <f t="shared" ref="E29:E32" si="14">D29+7</f>
        <v>45630</v>
      </c>
      <c r="G29" s="758">
        <f t="shared" si="4"/>
        <v>45623</v>
      </c>
      <c r="H29" s="616">
        <f>WEEKNUM(G29)</f>
        <v>48</v>
      </c>
    </row>
    <row r="30" spans="1:8" s="193" customFormat="1" ht="20.100000000000001" hidden="1" customHeight="1" x14ac:dyDescent="0.2">
      <c r="A30" s="805" t="s">
        <v>3076</v>
      </c>
      <c r="B30" s="1026" t="s">
        <v>409</v>
      </c>
      <c r="C30" s="955" t="s">
        <v>3077</v>
      </c>
      <c r="D30" s="955">
        <v>45628</v>
      </c>
      <c r="E30" s="853">
        <f t="shared" si="14"/>
        <v>45635</v>
      </c>
      <c r="G30" s="758">
        <f t="shared" si="4"/>
        <v>45630</v>
      </c>
      <c r="H30" s="616">
        <f t="shared" ref="H30:H32" si="15">WEEKNUM(G30)</f>
        <v>49</v>
      </c>
    </row>
    <row r="31" spans="1:8" s="193" customFormat="1" ht="20.100000000000001" hidden="1" customHeight="1" x14ac:dyDescent="0.2">
      <c r="A31" s="805"/>
      <c r="B31" s="1003" t="s">
        <v>375</v>
      </c>
      <c r="C31" s="955" t="s">
        <v>3078</v>
      </c>
      <c r="D31" s="955">
        <v>45639</v>
      </c>
      <c r="E31" s="802">
        <f t="shared" si="14"/>
        <v>45646</v>
      </c>
      <c r="G31" s="758">
        <f t="shared" si="4"/>
        <v>45637</v>
      </c>
      <c r="H31" s="616">
        <f t="shared" si="15"/>
        <v>50</v>
      </c>
    </row>
    <row r="32" spans="1:8" s="193" customFormat="1" ht="20.100000000000001" hidden="1" customHeight="1" x14ac:dyDescent="0.2">
      <c r="A32" s="805" t="s">
        <v>716</v>
      </c>
      <c r="B32" s="955" t="s">
        <v>3079</v>
      </c>
      <c r="C32" s="955" t="s">
        <v>3080</v>
      </c>
      <c r="D32" s="955">
        <v>45646</v>
      </c>
      <c r="E32" s="802">
        <f t="shared" si="14"/>
        <v>45653</v>
      </c>
      <c r="G32" s="758">
        <f t="shared" si="4"/>
        <v>45644</v>
      </c>
      <c r="H32" s="616">
        <f t="shared" si="15"/>
        <v>51</v>
      </c>
    </row>
    <row r="33" spans="1:8" s="193" customFormat="1" ht="20.100000000000001" hidden="1" customHeight="1" x14ac:dyDescent="0.2">
      <c r="A33" s="805" t="s">
        <v>586</v>
      </c>
      <c r="B33" s="1026" t="s">
        <v>409</v>
      </c>
      <c r="C33" s="955" t="s">
        <v>3081</v>
      </c>
      <c r="D33" s="800"/>
      <c r="E33" s="853"/>
      <c r="G33" s="758">
        <f t="shared" si="4"/>
        <v>45651</v>
      </c>
      <c r="H33" s="616">
        <f>WEEKNUM(G33)</f>
        <v>52</v>
      </c>
    </row>
    <row r="34" spans="1:8" s="193" customFormat="1" ht="20.100000000000001" hidden="1" customHeight="1" x14ac:dyDescent="0.2">
      <c r="A34" s="805" t="s">
        <v>3082</v>
      </c>
      <c r="B34" s="955" t="s">
        <v>355</v>
      </c>
      <c r="C34" s="955" t="s">
        <v>3083</v>
      </c>
      <c r="D34" s="955">
        <v>45656</v>
      </c>
      <c r="E34" s="802">
        <f t="shared" ref="E34:E36" si="16">D34+7</f>
        <v>45663</v>
      </c>
      <c r="G34" s="758">
        <f t="shared" si="4"/>
        <v>45658</v>
      </c>
      <c r="H34" s="616">
        <f t="shared" ref="H34:H36" si="17">WEEKNUM(G34)</f>
        <v>1</v>
      </c>
    </row>
    <row r="35" spans="1:8" s="193" customFormat="1" ht="20.100000000000001" hidden="1" customHeight="1" x14ac:dyDescent="0.2">
      <c r="A35" s="805"/>
      <c r="B35" s="955" t="s">
        <v>586</v>
      </c>
      <c r="C35" s="955" t="s">
        <v>3084</v>
      </c>
      <c r="D35" s="955">
        <v>45665</v>
      </c>
      <c r="E35" s="802">
        <f t="shared" si="16"/>
        <v>45672</v>
      </c>
      <c r="G35" s="758">
        <f t="shared" si="4"/>
        <v>45665</v>
      </c>
      <c r="H35" s="616">
        <f t="shared" si="17"/>
        <v>2</v>
      </c>
    </row>
    <row r="36" spans="1:8" s="193" customFormat="1" ht="20.100000000000001" hidden="1" customHeight="1" x14ac:dyDescent="0.2">
      <c r="A36" s="805" t="s">
        <v>716</v>
      </c>
      <c r="B36" s="955" t="s">
        <v>375</v>
      </c>
      <c r="C36" s="955" t="s">
        <v>3085</v>
      </c>
      <c r="D36" s="955">
        <v>45304</v>
      </c>
      <c r="E36" s="802">
        <f t="shared" si="16"/>
        <v>45311</v>
      </c>
      <c r="G36" s="758">
        <f t="shared" si="4"/>
        <v>45672</v>
      </c>
      <c r="H36" s="616">
        <f t="shared" si="17"/>
        <v>3</v>
      </c>
    </row>
    <row r="37" spans="1:8" s="193" customFormat="1" ht="20.100000000000001" hidden="1" customHeight="1" x14ac:dyDescent="0.2">
      <c r="A37" s="805" t="s">
        <v>3079</v>
      </c>
      <c r="B37" s="955" t="s">
        <v>727</v>
      </c>
      <c r="C37" s="955" t="s">
        <v>3086</v>
      </c>
      <c r="D37" s="880" t="s">
        <v>385</v>
      </c>
      <c r="E37" s="853"/>
      <c r="G37" s="758">
        <f t="shared" si="4"/>
        <v>45679</v>
      </c>
      <c r="H37" s="616">
        <f>WEEKNUM(G37)</f>
        <v>4</v>
      </c>
    </row>
    <row r="38" spans="1:8" s="193" customFormat="1" ht="20.100000000000001" hidden="1" customHeight="1" x14ac:dyDescent="0.2">
      <c r="A38" s="805"/>
      <c r="B38" s="955" t="s">
        <v>355</v>
      </c>
      <c r="C38" s="955" t="s">
        <v>3087</v>
      </c>
      <c r="D38" s="955">
        <v>45688</v>
      </c>
      <c r="E38" s="802">
        <f t="shared" ref="E38" si="18">D38+7</f>
        <v>45695</v>
      </c>
      <c r="G38" s="758">
        <f t="shared" si="4"/>
        <v>45686</v>
      </c>
      <c r="H38" s="616">
        <f t="shared" ref="H38:H40" si="19">WEEKNUM(G38)</f>
        <v>5</v>
      </c>
    </row>
    <row r="39" spans="1:8" s="193" customFormat="1" ht="20.100000000000001" hidden="1" customHeight="1" x14ac:dyDescent="0.2">
      <c r="A39" s="805" t="s">
        <v>586</v>
      </c>
      <c r="B39" s="1026" t="s">
        <v>409</v>
      </c>
      <c r="C39" s="955" t="s">
        <v>3088</v>
      </c>
      <c r="D39" s="800"/>
      <c r="E39" s="853"/>
      <c r="G39" s="758">
        <f t="shared" si="4"/>
        <v>45693</v>
      </c>
      <c r="H39" s="616">
        <f t="shared" si="19"/>
        <v>6</v>
      </c>
    </row>
    <row r="40" spans="1:8" s="193" customFormat="1" ht="20.100000000000001" hidden="1" customHeight="1" x14ac:dyDescent="0.2">
      <c r="A40" s="805"/>
      <c r="B40" s="1026" t="s">
        <v>409</v>
      </c>
      <c r="C40" s="955" t="s">
        <v>3089</v>
      </c>
      <c r="D40" s="800"/>
      <c r="E40" s="853"/>
      <c r="G40" s="758">
        <f t="shared" si="4"/>
        <v>45700</v>
      </c>
      <c r="H40" s="616">
        <f t="shared" si="19"/>
        <v>7</v>
      </c>
    </row>
    <row r="41" spans="1:8" s="193" customFormat="1" ht="20.100000000000001" hidden="1" customHeight="1" x14ac:dyDescent="0.2">
      <c r="A41" s="805" t="s">
        <v>3079</v>
      </c>
      <c r="B41" s="1026" t="s">
        <v>409</v>
      </c>
      <c r="C41" s="955" t="s">
        <v>3090</v>
      </c>
      <c r="D41" s="800"/>
      <c r="E41" s="853"/>
      <c r="G41" s="758">
        <f t="shared" si="4"/>
        <v>45707</v>
      </c>
      <c r="H41" s="616">
        <f>WEEKNUM(G41)</f>
        <v>8</v>
      </c>
    </row>
    <row r="42" spans="1:8" s="193" customFormat="1" ht="20.100000000000001" hidden="1" customHeight="1" x14ac:dyDescent="0.2">
      <c r="A42" s="805"/>
      <c r="B42" s="955" t="s">
        <v>586</v>
      </c>
      <c r="C42" s="955" t="s">
        <v>3091</v>
      </c>
      <c r="D42" s="955">
        <v>45714</v>
      </c>
      <c r="E42" s="802">
        <f t="shared" ref="E42:E44" si="20">D42+7</f>
        <v>45721</v>
      </c>
      <c r="G42" s="758">
        <f t="shared" si="4"/>
        <v>45714</v>
      </c>
      <c r="H42" s="616">
        <f t="shared" ref="H42:H45" si="21">WEEKNUM(G42)</f>
        <v>9</v>
      </c>
    </row>
    <row r="43" spans="1:8" s="193" customFormat="1" ht="18.75" hidden="1" customHeight="1" x14ac:dyDescent="0.2">
      <c r="A43" s="805" t="s">
        <v>586</v>
      </c>
      <c r="B43" s="955" t="s">
        <v>727</v>
      </c>
      <c r="C43" s="955" t="s">
        <v>3092</v>
      </c>
      <c r="D43" s="955">
        <v>45720</v>
      </c>
      <c r="E43" s="802">
        <f t="shared" si="20"/>
        <v>45727</v>
      </c>
      <c r="G43" s="758">
        <f t="shared" si="4"/>
        <v>45721</v>
      </c>
      <c r="H43" s="616">
        <f t="shared" si="21"/>
        <v>10</v>
      </c>
    </row>
    <row r="44" spans="1:8" s="193" customFormat="1" ht="20.100000000000001" hidden="1" customHeight="1" x14ac:dyDescent="0.2">
      <c r="A44" s="805" t="s">
        <v>375</v>
      </c>
      <c r="B44" s="955" t="s">
        <v>355</v>
      </c>
      <c r="C44" s="955" t="s">
        <v>3093</v>
      </c>
      <c r="D44" s="955">
        <v>45728</v>
      </c>
      <c r="E44" s="802">
        <f t="shared" si="20"/>
        <v>45735</v>
      </c>
      <c r="G44" s="758">
        <f t="shared" si="4"/>
        <v>45728</v>
      </c>
      <c r="H44" s="616">
        <f t="shared" si="21"/>
        <v>11</v>
      </c>
    </row>
    <row r="45" spans="1:8" s="193" customFormat="1" ht="20.100000000000001" hidden="1" customHeight="1" x14ac:dyDescent="0.2">
      <c r="A45" s="805" t="s">
        <v>3094</v>
      </c>
      <c r="B45" s="1062" t="s">
        <v>3095</v>
      </c>
      <c r="C45" s="955" t="s">
        <v>3096</v>
      </c>
      <c r="D45" s="955">
        <v>45744</v>
      </c>
      <c r="E45" s="802">
        <f t="shared" ref="E45:E46" si="22">D45+7</f>
        <v>45751</v>
      </c>
      <c r="G45" s="758">
        <v>45738</v>
      </c>
      <c r="H45" s="616">
        <f t="shared" si="21"/>
        <v>12</v>
      </c>
    </row>
    <row r="46" spans="1:8" s="193" customFormat="1" ht="20.100000000000001" hidden="1" customHeight="1" x14ac:dyDescent="0.2">
      <c r="A46" s="805" t="s">
        <v>3097</v>
      </c>
      <c r="B46" s="955" t="s">
        <v>580</v>
      </c>
      <c r="C46" s="955" t="s">
        <v>3098</v>
      </c>
      <c r="D46" s="955">
        <v>45753</v>
      </c>
      <c r="E46" s="802">
        <f t="shared" si="22"/>
        <v>45760</v>
      </c>
      <c r="G46" s="758">
        <f t="shared" si="4"/>
        <v>45745</v>
      </c>
      <c r="H46" s="616">
        <f t="shared" ref="H46:H49" si="23">WEEKNUM(G46)</f>
        <v>13</v>
      </c>
    </row>
    <row r="47" spans="1:8" s="193" customFormat="1" ht="20.100000000000001" hidden="1" customHeight="1" x14ac:dyDescent="0.2">
      <c r="A47" s="805" t="s">
        <v>3099</v>
      </c>
      <c r="B47" s="955" t="s">
        <v>586</v>
      </c>
      <c r="C47" s="955" t="s">
        <v>3100</v>
      </c>
      <c r="D47" s="880" t="s">
        <v>385</v>
      </c>
      <c r="E47" s="853"/>
      <c r="G47" s="758">
        <f t="shared" si="4"/>
        <v>45752</v>
      </c>
      <c r="H47" s="616">
        <f t="shared" si="23"/>
        <v>14</v>
      </c>
    </row>
    <row r="48" spans="1:8" s="193" customFormat="1" ht="20.100000000000001" hidden="1" customHeight="1" x14ac:dyDescent="0.2">
      <c r="A48" s="805" t="s">
        <v>355</v>
      </c>
      <c r="B48" s="955" t="s">
        <v>355</v>
      </c>
      <c r="C48" s="955" t="s">
        <v>3101</v>
      </c>
      <c r="D48" s="955">
        <v>45760</v>
      </c>
      <c r="E48" s="802">
        <f t="shared" ref="E48" si="24">D48+7</f>
        <v>45767</v>
      </c>
      <c r="G48" s="758">
        <f t="shared" si="4"/>
        <v>45759</v>
      </c>
      <c r="H48" s="616">
        <f t="shared" si="23"/>
        <v>15</v>
      </c>
    </row>
    <row r="49" spans="1:8" s="193" customFormat="1" ht="20.100000000000001" hidden="1" customHeight="1" x14ac:dyDescent="0.2">
      <c r="A49" s="805"/>
      <c r="B49" s="1026" t="s">
        <v>409</v>
      </c>
      <c r="C49" s="955" t="s">
        <v>3102</v>
      </c>
      <c r="D49" s="800"/>
      <c r="E49" s="853"/>
      <c r="G49" s="758">
        <f t="shared" si="4"/>
        <v>45766</v>
      </c>
      <c r="H49" s="616">
        <f t="shared" si="23"/>
        <v>16</v>
      </c>
    </row>
    <row r="50" spans="1:8" s="193" customFormat="1" ht="20.100000000000001" hidden="1" customHeight="1" x14ac:dyDescent="0.2">
      <c r="A50" s="805" t="s">
        <v>586</v>
      </c>
      <c r="B50" s="955" t="s">
        <v>3095</v>
      </c>
      <c r="C50" s="955" t="s">
        <v>3103</v>
      </c>
      <c r="D50" s="955">
        <v>45775</v>
      </c>
      <c r="E50" s="802">
        <f t="shared" ref="E50" si="25">D50+7</f>
        <v>45782</v>
      </c>
      <c r="G50" s="758">
        <f t="shared" si="4"/>
        <v>45773</v>
      </c>
      <c r="H50" s="616">
        <f t="shared" ref="H50:H53" si="26">WEEKNUM(G50)</f>
        <v>17</v>
      </c>
    </row>
    <row r="51" spans="1:8" s="193" customFormat="1" ht="20.100000000000001" hidden="1" customHeight="1" x14ac:dyDescent="0.2">
      <c r="A51" s="805"/>
      <c r="B51" s="955" t="s">
        <v>355</v>
      </c>
      <c r="C51" s="955" t="s">
        <v>3104</v>
      </c>
      <c r="D51" s="955">
        <v>45781</v>
      </c>
      <c r="E51" s="802">
        <f t="shared" ref="E51" si="27">D51+7</f>
        <v>45788</v>
      </c>
      <c r="G51" s="758">
        <f t="shared" si="4"/>
        <v>45780</v>
      </c>
      <c r="H51" s="616">
        <f t="shared" si="26"/>
        <v>18</v>
      </c>
    </row>
    <row r="52" spans="1:8" s="193" customFormat="1" ht="20.100000000000001" hidden="1" customHeight="1" x14ac:dyDescent="0.2">
      <c r="A52" s="805"/>
      <c r="B52" s="955" t="s">
        <v>586</v>
      </c>
      <c r="C52" s="955" t="s">
        <v>3105</v>
      </c>
      <c r="D52" s="955">
        <v>45788</v>
      </c>
      <c r="E52" s="802">
        <f t="shared" ref="E52:E53" si="28">D52+7</f>
        <v>45795</v>
      </c>
      <c r="G52" s="758">
        <f t="shared" si="4"/>
        <v>45787</v>
      </c>
      <c r="H52" s="616">
        <f t="shared" si="26"/>
        <v>19</v>
      </c>
    </row>
    <row r="53" spans="1:8" s="193" customFormat="1" ht="20.100000000000001" hidden="1" customHeight="1" x14ac:dyDescent="0.2">
      <c r="A53" s="805"/>
      <c r="B53" s="955" t="s">
        <v>3106</v>
      </c>
      <c r="C53" s="955" t="s">
        <v>3107</v>
      </c>
      <c r="D53" s="955">
        <v>45795</v>
      </c>
      <c r="E53" s="802">
        <f t="shared" si="28"/>
        <v>45802</v>
      </c>
      <c r="G53" s="758">
        <f t="shared" si="4"/>
        <v>45794</v>
      </c>
      <c r="H53" s="616">
        <f t="shared" si="26"/>
        <v>20</v>
      </c>
    </row>
    <row r="54" spans="1:8" s="193" customFormat="1" ht="20.100000000000001" hidden="1" customHeight="1" x14ac:dyDescent="0.2">
      <c r="A54" s="805"/>
      <c r="B54" s="955" t="s">
        <v>3095</v>
      </c>
      <c r="C54" s="955" t="s">
        <v>3108</v>
      </c>
      <c r="D54" s="955">
        <v>45806</v>
      </c>
      <c r="E54" s="802">
        <f t="shared" ref="E54:E57" si="29">D54+7</f>
        <v>45813</v>
      </c>
      <c r="G54" s="758">
        <f t="shared" si="4"/>
        <v>45801</v>
      </c>
      <c r="H54" s="616">
        <f t="shared" ref="H54:H57" si="30">WEEKNUM(G54)</f>
        <v>21</v>
      </c>
    </row>
    <row r="55" spans="1:8" s="193" customFormat="1" ht="20.100000000000001" hidden="1" customHeight="1" x14ac:dyDescent="0.2">
      <c r="A55" s="805"/>
      <c r="B55" s="955" t="s">
        <v>355</v>
      </c>
      <c r="C55" s="955" t="s">
        <v>3109</v>
      </c>
      <c r="D55" s="955">
        <v>45814</v>
      </c>
      <c r="E55" s="802">
        <f t="shared" si="29"/>
        <v>45821</v>
      </c>
      <c r="G55" s="758">
        <f t="shared" si="4"/>
        <v>45808</v>
      </c>
      <c r="H55" s="616">
        <f t="shared" si="30"/>
        <v>22</v>
      </c>
    </row>
    <row r="56" spans="1:8" s="193" customFormat="1" ht="20.100000000000001" hidden="1" customHeight="1" x14ac:dyDescent="0.2">
      <c r="A56" s="805"/>
      <c r="B56" s="1026" t="s">
        <v>409</v>
      </c>
      <c r="C56" s="955" t="s">
        <v>3110</v>
      </c>
      <c r="D56" s="800"/>
      <c r="E56" s="853"/>
      <c r="G56" s="758">
        <f t="shared" si="4"/>
        <v>45815</v>
      </c>
      <c r="H56" s="616">
        <f t="shared" si="30"/>
        <v>23</v>
      </c>
    </row>
    <row r="57" spans="1:8" s="193" customFormat="1" ht="20.100000000000001" hidden="1" customHeight="1" x14ac:dyDescent="0.2">
      <c r="A57" s="805"/>
      <c r="B57" s="955" t="s">
        <v>3095</v>
      </c>
      <c r="C57" s="955" t="s">
        <v>3111</v>
      </c>
      <c r="D57" s="955">
        <v>45831</v>
      </c>
      <c r="E57" s="802">
        <f t="shared" si="29"/>
        <v>45838</v>
      </c>
      <c r="G57" s="758">
        <f t="shared" si="4"/>
        <v>45822</v>
      </c>
      <c r="H57" s="616">
        <f t="shared" si="30"/>
        <v>24</v>
      </c>
    </row>
    <row r="58" spans="1:8" s="193" customFormat="1" ht="20.100000000000001" hidden="1" customHeight="1" x14ac:dyDescent="0.2">
      <c r="A58" s="805"/>
      <c r="B58" s="955" t="s">
        <v>3106</v>
      </c>
      <c r="C58" s="955" t="s">
        <v>3112</v>
      </c>
      <c r="D58" s="955">
        <v>45831</v>
      </c>
      <c r="E58" s="802">
        <f t="shared" ref="E58:E60" si="31">D58+7</f>
        <v>45838</v>
      </c>
      <c r="G58" s="758">
        <f t="shared" si="4"/>
        <v>45829</v>
      </c>
      <c r="H58" s="616">
        <f t="shared" ref="H58:H61" si="32">WEEKNUM(G58)</f>
        <v>25</v>
      </c>
    </row>
    <row r="59" spans="1:8" s="193" customFormat="1" ht="20.100000000000001" hidden="1" customHeight="1" x14ac:dyDescent="0.2">
      <c r="A59" s="805"/>
      <c r="B59" s="955" t="s">
        <v>623</v>
      </c>
      <c r="C59" s="955" t="s">
        <v>3113</v>
      </c>
      <c r="D59" s="955">
        <v>45843</v>
      </c>
      <c r="E59" s="802">
        <f t="shared" si="31"/>
        <v>45850</v>
      </c>
      <c r="G59" s="758">
        <f t="shared" si="4"/>
        <v>45836</v>
      </c>
      <c r="H59" s="616">
        <f t="shared" si="32"/>
        <v>26</v>
      </c>
    </row>
    <row r="60" spans="1:8" s="193" customFormat="1" ht="20.100000000000001" hidden="1" customHeight="1" x14ac:dyDescent="0.2">
      <c r="A60" s="805" t="s">
        <v>3095</v>
      </c>
      <c r="B60" s="955" t="s">
        <v>705</v>
      </c>
      <c r="C60" s="955" t="s">
        <v>3114</v>
      </c>
      <c r="D60" s="955">
        <v>45843</v>
      </c>
      <c r="E60" s="802">
        <f t="shared" si="31"/>
        <v>45850</v>
      </c>
      <c r="G60" s="758">
        <f t="shared" si="4"/>
        <v>45843</v>
      </c>
      <c r="H60" s="616">
        <f t="shared" si="32"/>
        <v>27</v>
      </c>
    </row>
    <row r="61" spans="1:8" s="193" customFormat="1" ht="20.100000000000001" hidden="1" customHeight="1" x14ac:dyDescent="0.2">
      <c r="B61" s="1026" t="s">
        <v>409</v>
      </c>
      <c r="C61" s="955" t="s">
        <v>3115</v>
      </c>
      <c r="D61" s="800"/>
      <c r="E61" s="853"/>
      <c r="G61" s="758">
        <f t="shared" si="4"/>
        <v>45850</v>
      </c>
      <c r="H61" s="616">
        <f t="shared" si="32"/>
        <v>28</v>
      </c>
    </row>
    <row r="62" spans="1:8" s="193" customFormat="1" ht="20.100000000000001" hidden="1" customHeight="1" x14ac:dyDescent="0.2">
      <c r="A62" s="805" t="s">
        <v>3106</v>
      </c>
      <c r="B62" s="955" t="s">
        <v>4896</v>
      </c>
      <c r="C62" s="955" t="s">
        <v>3116</v>
      </c>
      <c r="D62" s="955">
        <v>45863</v>
      </c>
      <c r="E62" s="802">
        <f t="shared" ref="E62:E64" si="33">D62+7</f>
        <v>45870</v>
      </c>
      <c r="G62" s="758">
        <f t="shared" si="4"/>
        <v>45857</v>
      </c>
      <c r="H62" s="616">
        <f t="shared" ref="H62:H65" si="34">WEEKNUM(G62)</f>
        <v>29</v>
      </c>
    </row>
    <row r="63" spans="1:8" s="193" customFormat="1" ht="20.100000000000001" hidden="1" customHeight="1" x14ac:dyDescent="0.2">
      <c r="A63" s="805" t="s">
        <v>692</v>
      </c>
      <c r="B63" s="955" t="s">
        <v>4897</v>
      </c>
      <c r="C63" s="955" t="s">
        <v>3117</v>
      </c>
      <c r="D63" s="955">
        <v>45868</v>
      </c>
      <c r="E63" s="802">
        <f t="shared" si="33"/>
        <v>45875</v>
      </c>
      <c r="G63" s="758">
        <f t="shared" si="4"/>
        <v>45864</v>
      </c>
      <c r="H63" s="616">
        <f t="shared" si="34"/>
        <v>30</v>
      </c>
    </row>
    <row r="64" spans="1:8" s="193" customFormat="1" ht="20.100000000000001" hidden="1" customHeight="1" x14ac:dyDescent="0.2">
      <c r="A64" s="805" t="s">
        <v>705</v>
      </c>
      <c r="B64" s="1026" t="s">
        <v>409</v>
      </c>
      <c r="C64" s="955" t="s">
        <v>4814</v>
      </c>
      <c r="D64" s="800">
        <v>45870</v>
      </c>
      <c r="E64" s="853">
        <f t="shared" si="33"/>
        <v>45877</v>
      </c>
      <c r="G64" s="758">
        <f t="shared" si="4"/>
        <v>45871</v>
      </c>
      <c r="H64" s="616">
        <f t="shared" si="34"/>
        <v>31</v>
      </c>
    </row>
    <row r="65" spans="1:20" s="193" customFormat="1" ht="20.100000000000001" customHeight="1" x14ac:dyDescent="0.2">
      <c r="A65" s="805"/>
      <c r="B65" s="1003" t="s">
        <v>3079</v>
      </c>
      <c r="C65" s="955" t="s">
        <v>4815</v>
      </c>
      <c r="D65" s="955">
        <v>45882</v>
      </c>
      <c r="E65" s="802">
        <f>D65+7</f>
        <v>45889</v>
      </c>
      <c r="G65" s="758">
        <f t="shared" si="4"/>
        <v>45878</v>
      </c>
      <c r="H65" s="616">
        <f t="shared" si="34"/>
        <v>32</v>
      </c>
    </row>
    <row r="66" spans="1:20" s="193" customFormat="1" ht="20.100000000000001" customHeight="1" x14ac:dyDescent="0.2">
      <c r="A66" s="805" t="s">
        <v>5004</v>
      </c>
      <c r="B66" s="955" t="s">
        <v>3106</v>
      </c>
      <c r="C66" s="955" t="s">
        <v>4816</v>
      </c>
      <c r="D66" s="955">
        <v>45888</v>
      </c>
      <c r="E66" s="802">
        <f t="shared" ref="E66" si="35">D66+7</f>
        <v>45895</v>
      </c>
      <c r="G66" s="758">
        <f t="shared" si="4"/>
        <v>45885</v>
      </c>
      <c r="H66" s="616">
        <f t="shared" ref="H66" si="36">WEEKNUM(G66)</f>
        <v>33</v>
      </c>
    </row>
    <row r="67" spans="1:20" s="193" customFormat="1" ht="20.100000000000001" customHeight="1" x14ac:dyDescent="0.2">
      <c r="A67" s="805" t="s">
        <v>623</v>
      </c>
      <c r="B67" s="1026" t="s">
        <v>409</v>
      </c>
      <c r="C67" s="955" t="s">
        <v>4887</v>
      </c>
      <c r="D67" s="800"/>
      <c r="E67" s="853"/>
      <c r="G67" s="758">
        <f t="shared" si="4"/>
        <v>45892</v>
      </c>
      <c r="H67" s="616">
        <f t="shared" ref="H67:H68" si="37">WEEKNUM(G67)</f>
        <v>34</v>
      </c>
    </row>
    <row r="68" spans="1:20" s="193" customFormat="1" ht="20.100000000000001" customHeight="1" x14ac:dyDescent="0.2">
      <c r="A68" s="805" t="s">
        <v>3106</v>
      </c>
      <c r="B68" s="1026" t="s">
        <v>693</v>
      </c>
      <c r="C68" s="955" t="s">
        <v>4888</v>
      </c>
      <c r="D68" s="955">
        <v>45899</v>
      </c>
      <c r="E68" s="802">
        <f t="shared" ref="E68" si="38">D68+7</f>
        <v>45906</v>
      </c>
      <c r="G68" s="758">
        <f t="shared" si="4"/>
        <v>45899</v>
      </c>
      <c r="H68" s="616">
        <f t="shared" si="37"/>
        <v>35</v>
      </c>
    </row>
    <row r="69" spans="1:20" s="193" customFormat="1" ht="20.100000000000001" customHeight="1" x14ac:dyDescent="0.2">
      <c r="A69" s="805"/>
      <c r="B69" s="955" t="s">
        <v>3079</v>
      </c>
      <c r="C69" s="955" t="s">
        <v>4968</v>
      </c>
      <c r="D69" s="955">
        <v>45905</v>
      </c>
      <c r="E69" s="802">
        <f t="shared" ref="E69:E72" si="39">D69+7</f>
        <v>45912</v>
      </c>
      <c r="G69" s="758">
        <f t="shared" si="4"/>
        <v>45906</v>
      </c>
      <c r="H69" s="616">
        <f t="shared" ref="H69:H72" si="40">WEEKNUM(G69)</f>
        <v>36</v>
      </c>
    </row>
    <row r="70" spans="1:20" s="193" customFormat="1" ht="20.100000000000001" customHeight="1" x14ac:dyDescent="0.2">
      <c r="A70" s="805" t="s">
        <v>623</v>
      </c>
      <c r="B70" s="955" t="s">
        <v>3106</v>
      </c>
      <c r="C70" s="955" t="s">
        <v>4969</v>
      </c>
      <c r="D70" s="955">
        <v>45912</v>
      </c>
      <c r="E70" s="802">
        <f t="shared" si="39"/>
        <v>45919</v>
      </c>
      <c r="G70" s="758">
        <f t="shared" si="4"/>
        <v>45913</v>
      </c>
      <c r="H70" s="616">
        <f t="shared" si="40"/>
        <v>37</v>
      </c>
    </row>
    <row r="71" spans="1:20" s="193" customFormat="1" ht="20.100000000000001" customHeight="1" x14ac:dyDescent="0.2">
      <c r="A71" s="805"/>
      <c r="B71" s="1026" t="s">
        <v>409</v>
      </c>
      <c r="C71" s="955" t="s">
        <v>4982</v>
      </c>
      <c r="D71" s="800"/>
      <c r="E71" s="853"/>
      <c r="G71" s="758">
        <f t="shared" si="4"/>
        <v>45920</v>
      </c>
      <c r="H71" s="616">
        <f t="shared" si="40"/>
        <v>38</v>
      </c>
    </row>
    <row r="72" spans="1:20" s="193" customFormat="1" ht="20.100000000000001" customHeight="1" x14ac:dyDescent="0.2">
      <c r="A72" s="805"/>
      <c r="B72" s="1026" t="s">
        <v>693</v>
      </c>
      <c r="C72" s="955" t="s">
        <v>4983</v>
      </c>
      <c r="D72" s="955">
        <v>45926</v>
      </c>
      <c r="E72" s="802">
        <f t="shared" si="39"/>
        <v>45933</v>
      </c>
      <c r="G72" s="758">
        <f t="shared" si="4"/>
        <v>45927</v>
      </c>
      <c r="H72" s="616">
        <f t="shared" si="40"/>
        <v>39</v>
      </c>
    </row>
    <row r="73" spans="1:20" s="18" customFormat="1" ht="20.100000000000001" customHeight="1" x14ac:dyDescent="0.2">
      <c r="A73" s="325"/>
      <c r="B73" s="1107" t="s">
        <v>516</v>
      </c>
      <c r="C73" s="678"/>
      <c r="D73" s="678"/>
      <c r="E73" s="678"/>
      <c r="F73" s="678"/>
      <c r="G73" s="678"/>
      <c r="H73" s="678"/>
      <c r="I73" s="407"/>
      <c r="J73" s="490"/>
      <c r="K73" s="149"/>
      <c r="L73" s="14"/>
      <c r="M73"/>
      <c r="Q73" s="345"/>
      <c r="R73" s="345"/>
      <c r="S73" s="345"/>
    </row>
    <row r="74" spans="1:20" s="193" customFormat="1" ht="20.100000000000001" customHeight="1" x14ac:dyDescent="0.2">
      <c r="A74" s="805"/>
      <c r="B74" s="764"/>
      <c r="C74" s="764"/>
      <c r="D74" s="764"/>
      <c r="E74" s="801"/>
      <c r="F74" s="801"/>
      <c r="H74" s="764"/>
      <c r="I74" s="615"/>
    </row>
    <row r="75" spans="1:20" s="149" customFormat="1" ht="20.100000000000001" customHeight="1" x14ac:dyDescent="0.2">
      <c r="A75" s="1033"/>
      <c r="B75" s="1132" t="s">
        <v>963</v>
      </c>
      <c r="C75" s="1132"/>
      <c r="D75" s="1132"/>
      <c r="E75" s="1132"/>
      <c r="F75" s="1132"/>
      <c r="G75" s="145"/>
      <c r="H75" s="145"/>
    </row>
    <row r="76" spans="1:20" s="147" customFormat="1" ht="20.100000000000001" customHeight="1" x14ac:dyDescent="0.2">
      <c r="A76" s="863"/>
      <c r="B76" s="763"/>
      <c r="C76" s="751"/>
      <c r="D76" s="752"/>
      <c r="E76" s="764"/>
      <c r="F76" s="768"/>
      <c r="G76" s="424"/>
      <c r="H76" s="424"/>
      <c r="I76" s="752"/>
      <c r="J76" s="145"/>
      <c r="K76" s="145"/>
      <c r="L76" s="145"/>
    </row>
    <row r="77" spans="1:20" s="193" customFormat="1" ht="20.100000000000001" customHeight="1" x14ac:dyDescent="0.2">
      <c r="A77" s="805"/>
      <c r="B77" s="1134" t="s">
        <v>127</v>
      </c>
      <c r="C77" s="1135"/>
      <c r="D77" s="1136" t="s">
        <v>349</v>
      </c>
      <c r="E77" s="941" t="s">
        <v>258</v>
      </c>
      <c r="F77" s="941" t="s">
        <v>299</v>
      </c>
      <c r="G77" s="769"/>
      <c r="H77" s="88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customHeight="1" x14ac:dyDescent="0.2">
      <c r="A78" s="805"/>
      <c r="B78" s="944" t="s">
        <v>351</v>
      </c>
      <c r="C78" s="944" t="s">
        <v>352</v>
      </c>
      <c r="D78" s="1137"/>
      <c r="E78" s="940" t="s">
        <v>260</v>
      </c>
      <c r="F78" s="940" t="s">
        <v>216</v>
      </c>
      <c r="G78" s="769"/>
      <c r="H78" s="1047" t="s">
        <v>353</v>
      </c>
      <c r="I78" s="1047" t="s">
        <v>354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5" t="s">
        <v>705</v>
      </c>
      <c r="B79" s="955" t="s">
        <v>576</v>
      </c>
      <c r="C79" s="955" t="s">
        <v>3052</v>
      </c>
      <c r="D79" s="955">
        <v>45506</v>
      </c>
      <c r="E79" s="758">
        <f t="shared" ref="E79:F89" si="41">D79+7</f>
        <v>45513</v>
      </c>
      <c r="F79" s="758">
        <f t="shared" si="41"/>
        <v>45520</v>
      </c>
      <c r="G79" s="331"/>
      <c r="H79" s="758">
        <v>45504</v>
      </c>
      <c r="I79" s="616">
        <f t="shared" ref="I79:I115" si="42">WEEKNUM(H79)</f>
        <v>31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5" t="s">
        <v>572</v>
      </c>
      <c r="B80" s="1026" t="s">
        <v>409</v>
      </c>
      <c r="C80" s="955" t="s">
        <v>3053</v>
      </c>
      <c r="D80" s="800">
        <v>45511</v>
      </c>
      <c r="E80" s="800">
        <f t="shared" si="41"/>
        <v>45518</v>
      </c>
      <c r="F80" s="800">
        <f t="shared" si="41"/>
        <v>45525</v>
      </c>
      <c r="G80" s="331"/>
      <c r="H80" s="758">
        <f t="shared" ref="H80:H93" si="43">H79+7</f>
        <v>45511</v>
      </c>
      <c r="I80" s="616">
        <f t="shared" si="42"/>
        <v>32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5" t="s">
        <v>3054</v>
      </c>
      <c r="B81" s="1026" t="s">
        <v>409</v>
      </c>
      <c r="C81" s="955" t="s">
        <v>3055</v>
      </c>
      <c r="D81" s="800">
        <v>45511</v>
      </c>
      <c r="E81" s="800">
        <f t="shared" si="41"/>
        <v>45518</v>
      </c>
      <c r="F81" s="800">
        <f t="shared" si="41"/>
        <v>45525</v>
      </c>
      <c r="G81" s="331"/>
      <c r="H81" s="758">
        <f t="shared" si="43"/>
        <v>45518</v>
      </c>
      <c r="I81" s="616">
        <f t="shared" si="42"/>
        <v>33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5" t="s">
        <v>3056</v>
      </c>
      <c r="B82" s="1026" t="s">
        <v>409</v>
      </c>
      <c r="C82" s="955" t="s">
        <v>3057</v>
      </c>
      <c r="D82" s="800">
        <v>45526</v>
      </c>
      <c r="E82" s="800">
        <f t="shared" si="41"/>
        <v>45533</v>
      </c>
      <c r="F82" s="800">
        <f t="shared" si="41"/>
        <v>45540</v>
      </c>
      <c r="G82" s="331"/>
      <c r="H82" s="758">
        <f t="shared" si="43"/>
        <v>45525</v>
      </c>
      <c r="I82" s="616">
        <f t="shared" si="42"/>
        <v>34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5" t="s">
        <v>3058</v>
      </c>
      <c r="B83" s="1026" t="s">
        <v>409</v>
      </c>
      <c r="C83" s="955" t="s">
        <v>3059</v>
      </c>
      <c r="D83" s="800">
        <v>45531</v>
      </c>
      <c r="E83" s="800">
        <f t="shared" si="41"/>
        <v>45538</v>
      </c>
      <c r="F83" s="800">
        <f t="shared" si="41"/>
        <v>45545</v>
      </c>
      <c r="G83" s="331"/>
      <c r="H83" s="758">
        <f t="shared" si="43"/>
        <v>45532</v>
      </c>
      <c r="I83" s="616">
        <f t="shared" si="42"/>
        <v>35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5" t="s">
        <v>3060</v>
      </c>
      <c r="B84" s="955" t="s">
        <v>355</v>
      </c>
      <c r="C84" s="955" t="s">
        <v>3061</v>
      </c>
      <c r="D84" s="955">
        <v>45538</v>
      </c>
      <c r="E84" s="758">
        <f t="shared" si="41"/>
        <v>45545</v>
      </c>
      <c r="F84" s="758">
        <f t="shared" si="41"/>
        <v>45552</v>
      </c>
      <c r="G84" s="331"/>
      <c r="H84" s="758">
        <f t="shared" si="43"/>
        <v>45539</v>
      </c>
      <c r="I84" s="616">
        <f t="shared" si="42"/>
        <v>36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5" t="s">
        <v>705</v>
      </c>
      <c r="B85" s="1026" t="s">
        <v>409</v>
      </c>
      <c r="C85" s="955" t="s">
        <v>3062</v>
      </c>
      <c r="D85" s="800">
        <v>45545</v>
      </c>
      <c r="E85" s="800">
        <f t="shared" si="41"/>
        <v>45552</v>
      </c>
      <c r="F85" s="800">
        <f t="shared" si="41"/>
        <v>45559</v>
      </c>
      <c r="G85" s="331"/>
      <c r="H85" s="758">
        <f t="shared" si="43"/>
        <v>45546</v>
      </c>
      <c r="I85" s="616">
        <f t="shared" si="42"/>
        <v>37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5" t="s">
        <v>3058</v>
      </c>
      <c r="B86" s="955" t="s">
        <v>576</v>
      </c>
      <c r="C86" s="955" t="s">
        <v>3063</v>
      </c>
      <c r="D86" s="955">
        <v>45556</v>
      </c>
      <c r="E86" s="758">
        <f t="shared" si="41"/>
        <v>45563</v>
      </c>
      <c r="F86" s="758">
        <f t="shared" si="41"/>
        <v>45570</v>
      </c>
      <c r="G86" s="331"/>
      <c r="H86" s="758">
        <f t="shared" si="43"/>
        <v>45553</v>
      </c>
      <c r="I86" s="616">
        <f t="shared" si="42"/>
        <v>38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5" t="s">
        <v>576</v>
      </c>
      <c r="B87" s="955" t="s">
        <v>355</v>
      </c>
      <c r="C87" s="955" t="s">
        <v>3064</v>
      </c>
      <c r="D87" s="955">
        <v>45559</v>
      </c>
      <c r="E87" s="758">
        <f t="shared" si="41"/>
        <v>45566</v>
      </c>
      <c r="F87" s="758">
        <f t="shared" si="41"/>
        <v>45573</v>
      </c>
      <c r="G87" s="331"/>
      <c r="H87" s="758">
        <f t="shared" si="43"/>
        <v>45560</v>
      </c>
      <c r="I87" s="616">
        <f t="shared" si="42"/>
        <v>39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5"/>
      <c r="B88" s="1026" t="s">
        <v>409</v>
      </c>
      <c r="C88" s="955" t="s">
        <v>3065</v>
      </c>
      <c r="D88" s="800">
        <v>45565</v>
      </c>
      <c r="E88" s="800">
        <f t="shared" si="41"/>
        <v>45572</v>
      </c>
      <c r="F88" s="800">
        <f t="shared" si="41"/>
        <v>45579</v>
      </c>
      <c r="G88" s="331"/>
      <c r="H88" s="758">
        <f t="shared" si="43"/>
        <v>45567</v>
      </c>
      <c r="I88" s="616">
        <f t="shared" si="42"/>
        <v>40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5" t="s">
        <v>576</v>
      </c>
      <c r="B89" s="955" t="s">
        <v>355</v>
      </c>
      <c r="C89" s="955" t="s">
        <v>3066</v>
      </c>
      <c r="D89" s="955">
        <v>45575</v>
      </c>
      <c r="E89" s="758">
        <f t="shared" si="41"/>
        <v>45582</v>
      </c>
      <c r="F89" s="758">
        <f t="shared" si="41"/>
        <v>45589</v>
      </c>
      <c r="G89" s="331"/>
      <c r="H89" s="758">
        <f t="shared" si="43"/>
        <v>45574</v>
      </c>
      <c r="I89" s="616">
        <f t="shared" si="42"/>
        <v>41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5" t="s">
        <v>3067</v>
      </c>
      <c r="B90" s="1026" t="s">
        <v>409</v>
      </c>
      <c r="C90" s="955" t="s">
        <v>3068</v>
      </c>
      <c r="D90" s="800"/>
      <c r="E90" s="800"/>
      <c r="F90" s="800"/>
      <c r="G90" s="331"/>
      <c r="H90" s="758">
        <f t="shared" si="43"/>
        <v>45581</v>
      </c>
      <c r="I90" s="616">
        <f t="shared" si="42"/>
        <v>42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5" t="s">
        <v>355</v>
      </c>
      <c r="B91" s="955" t="s">
        <v>586</v>
      </c>
      <c r="C91" s="955" t="s">
        <v>3069</v>
      </c>
      <c r="D91" s="955">
        <v>45596</v>
      </c>
      <c r="E91" s="758">
        <f t="shared" ref="E91:F98" si="44">D91+7</f>
        <v>45603</v>
      </c>
      <c r="F91" s="758">
        <f t="shared" si="44"/>
        <v>45610</v>
      </c>
      <c r="G91" s="331"/>
      <c r="H91" s="758">
        <f t="shared" si="43"/>
        <v>45588</v>
      </c>
      <c r="I91" s="616">
        <f t="shared" si="42"/>
        <v>43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5" t="s">
        <v>576</v>
      </c>
      <c r="B92" s="955" t="s">
        <v>355</v>
      </c>
      <c r="C92" s="955" t="s">
        <v>3070</v>
      </c>
      <c r="D92" s="955">
        <v>45600</v>
      </c>
      <c r="E92" s="758">
        <f t="shared" si="44"/>
        <v>45607</v>
      </c>
      <c r="F92" s="758">
        <f t="shared" si="44"/>
        <v>45614</v>
      </c>
      <c r="G92" s="331"/>
      <c r="H92" s="758">
        <f t="shared" si="43"/>
        <v>45595</v>
      </c>
      <c r="I92" s="616">
        <f t="shared" si="42"/>
        <v>44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5" t="s">
        <v>727</v>
      </c>
      <c r="B93" s="1003" t="s">
        <v>375</v>
      </c>
      <c r="C93" s="955" t="s">
        <v>3071</v>
      </c>
      <c r="D93" s="955">
        <v>45604</v>
      </c>
      <c r="E93" s="758">
        <f t="shared" si="44"/>
        <v>45611</v>
      </c>
      <c r="F93" s="758">
        <f t="shared" si="44"/>
        <v>45618</v>
      </c>
      <c r="G93" s="331"/>
      <c r="H93" s="758">
        <f t="shared" si="43"/>
        <v>45602</v>
      </c>
      <c r="I93" s="616">
        <f t="shared" si="42"/>
        <v>45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5" t="s">
        <v>3072</v>
      </c>
      <c r="B94" s="1003" t="s">
        <v>716</v>
      </c>
      <c r="C94" s="955" t="s">
        <v>3073</v>
      </c>
      <c r="D94" s="955">
        <v>45619</v>
      </c>
      <c r="E94" s="758">
        <f t="shared" si="44"/>
        <v>45626</v>
      </c>
      <c r="F94" s="758">
        <f t="shared" si="44"/>
        <v>45633</v>
      </c>
      <c r="G94" s="331"/>
      <c r="H94" s="758">
        <v>45616</v>
      </c>
      <c r="I94" s="616">
        <f t="shared" si="42"/>
        <v>47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5" t="s">
        <v>3074</v>
      </c>
      <c r="B95" s="955" t="s">
        <v>355</v>
      </c>
      <c r="C95" s="955" t="s">
        <v>3075</v>
      </c>
      <c r="D95" s="955">
        <v>45623</v>
      </c>
      <c r="E95" s="758">
        <f t="shared" si="44"/>
        <v>45630</v>
      </c>
      <c r="F95" s="758">
        <f t="shared" si="44"/>
        <v>45637</v>
      </c>
      <c r="G95" s="331"/>
      <c r="H95" s="758">
        <f t="shared" ref="H95:H108" si="45">H94+7</f>
        <v>45623</v>
      </c>
      <c r="I95" s="616">
        <f t="shared" si="42"/>
        <v>48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5" t="s">
        <v>3076</v>
      </c>
      <c r="B96" s="1026" t="s">
        <v>409</v>
      </c>
      <c r="C96" s="955" t="s">
        <v>3077</v>
      </c>
      <c r="D96" s="955">
        <v>45628</v>
      </c>
      <c r="E96" s="800">
        <f t="shared" si="44"/>
        <v>45635</v>
      </c>
      <c r="F96" s="800">
        <f t="shared" si="44"/>
        <v>45642</v>
      </c>
      <c r="G96" s="331"/>
      <c r="H96" s="758">
        <f t="shared" si="45"/>
        <v>45630</v>
      </c>
      <c r="I96" s="616">
        <f t="shared" si="42"/>
        <v>49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5"/>
      <c r="B97" s="1003" t="s">
        <v>375</v>
      </c>
      <c r="C97" s="955" t="s">
        <v>3078</v>
      </c>
      <c r="D97" s="955">
        <v>45639</v>
      </c>
      <c r="E97" s="758">
        <f t="shared" si="44"/>
        <v>45646</v>
      </c>
      <c r="F97" s="758">
        <f t="shared" si="44"/>
        <v>45653</v>
      </c>
      <c r="G97" s="331"/>
      <c r="H97" s="758">
        <f t="shared" si="45"/>
        <v>45637</v>
      </c>
      <c r="I97" s="616">
        <f t="shared" si="42"/>
        <v>50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5" t="s">
        <v>716</v>
      </c>
      <c r="B98" s="955" t="s">
        <v>3079</v>
      </c>
      <c r="C98" s="955" t="s">
        <v>3080</v>
      </c>
      <c r="D98" s="955">
        <v>45646</v>
      </c>
      <c r="E98" s="758">
        <f t="shared" si="44"/>
        <v>45653</v>
      </c>
      <c r="F98" s="758">
        <f t="shared" si="44"/>
        <v>45660</v>
      </c>
      <c r="G98" s="331"/>
      <c r="H98" s="758">
        <f t="shared" si="45"/>
        <v>45644</v>
      </c>
      <c r="I98" s="616">
        <f t="shared" si="42"/>
        <v>51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5" t="s">
        <v>586</v>
      </c>
      <c r="B99" s="1026" t="s">
        <v>409</v>
      </c>
      <c r="C99" s="955" t="s">
        <v>3081</v>
      </c>
      <c r="D99" s="800"/>
      <c r="E99" s="800"/>
      <c r="F99" s="800"/>
      <c r="G99" s="331"/>
      <c r="H99" s="758">
        <f t="shared" si="45"/>
        <v>45651</v>
      </c>
      <c r="I99" s="616">
        <f t="shared" si="42"/>
        <v>52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5" t="s">
        <v>3082</v>
      </c>
      <c r="B100" s="955" t="s">
        <v>355</v>
      </c>
      <c r="C100" s="955" t="s">
        <v>3083</v>
      </c>
      <c r="D100" s="955">
        <v>45656</v>
      </c>
      <c r="E100" s="758">
        <f t="shared" ref="E100:F102" si="46">D100+7</f>
        <v>45663</v>
      </c>
      <c r="F100" s="758">
        <f t="shared" si="46"/>
        <v>45670</v>
      </c>
      <c r="G100" s="331"/>
      <c r="H100" s="758">
        <f t="shared" si="45"/>
        <v>45658</v>
      </c>
      <c r="I100" s="616">
        <f t="shared" si="42"/>
        <v>1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5"/>
      <c r="B101" s="955" t="s">
        <v>586</v>
      </c>
      <c r="C101" s="955" t="s">
        <v>3084</v>
      </c>
      <c r="D101" s="955">
        <v>45665</v>
      </c>
      <c r="E101" s="758">
        <f t="shared" si="46"/>
        <v>45672</v>
      </c>
      <c r="F101" s="758">
        <f t="shared" si="46"/>
        <v>45679</v>
      </c>
      <c r="G101" s="331"/>
      <c r="H101" s="758">
        <f t="shared" si="45"/>
        <v>45665</v>
      </c>
      <c r="I101" s="616">
        <f t="shared" si="42"/>
        <v>2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5" t="s">
        <v>716</v>
      </c>
      <c r="B102" s="955" t="s">
        <v>375</v>
      </c>
      <c r="C102" s="955" t="s">
        <v>3085</v>
      </c>
      <c r="D102" s="955">
        <v>45304</v>
      </c>
      <c r="E102" s="758">
        <f t="shared" si="46"/>
        <v>45311</v>
      </c>
      <c r="F102" s="758">
        <f t="shared" si="46"/>
        <v>45318</v>
      </c>
      <c r="G102" s="331"/>
      <c r="H102" s="758">
        <f t="shared" si="45"/>
        <v>45672</v>
      </c>
      <c r="I102" s="616">
        <f t="shared" si="42"/>
        <v>3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5" t="s">
        <v>3079</v>
      </c>
      <c r="B103" s="955" t="s">
        <v>727</v>
      </c>
      <c r="C103" s="955" t="s">
        <v>3086</v>
      </c>
      <c r="D103" s="880" t="s">
        <v>385</v>
      </c>
      <c r="E103" s="800"/>
      <c r="F103" s="800"/>
      <c r="G103" s="331"/>
      <c r="H103" s="758">
        <f t="shared" si="45"/>
        <v>45679</v>
      </c>
      <c r="I103" s="616">
        <f t="shared" si="42"/>
        <v>4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5"/>
      <c r="B104" s="955" t="s">
        <v>355</v>
      </c>
      <c r="C104" s="955" t="s">
        <v>3087</v>
      </c>
      <c r="D104" s="955">
        <v>45688</v>
      </c>
      <c r="E104" s="758">
        <f>D104+7</f>
        <v>45695</v>
      </c>
      <c r="F104" s="758">
        <f>E104+7</f>
        <v>45702</v>
      </c>
      <c r="G104" s="331"/>
      <c r="H104" s="758">
        <f t="shared" si="45"/>
        <v>45686</v>
      </c>
      <c r="I104" s="616">
        <f t="shared" si="42"/>
        <v>5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5" t="s">
        <v>586</v>
      </c>
      <c r="B105" s="1026" t="s">
        <v>409</v>
      </c>
      <c r="C105" s="955" t="s">
        <v>3088</v>
      </c>
      <c r="D105" s="800"/>
      <c r="E105" s="800"/>
      <c r="F105" s="800"/>
      <c r="G105" s="331"/>
      <c r="H105" s="758">
        <f t="shared" si="45"/>
        <v>45693</v>
      </c>
      <c r="I105" s="616">
        <f t="shared" si="42"/>
        <v>6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5"/>
      <c r="B106" s="1026" t="s">
        <v>409</v>
      </c>
      <c r="C106" s="955" t="s">
        <v>3089</v>
      </c>
      <c r="D106" s="800"/>
      <c r="E106" s="800"/>
      <c r="F106" s="800"/>
      <c r="G106" s="331"/>
      <c r="H106" s="758">
        <f t="shared" si="45"/>
        <v>45700</v>
      </c>
      <c r="I106" s="616">
        <f t="shared" si="42"/>
        <v>7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5" t="s">
        <v>3079</v>
      </c>
      <c r="B107" s="1026" t="s">
        <v>409</v>
      </c>
      <c r="C107" s="955" t="s">
        <v>3090</v>
      </c>
      <c r="D107" s="800"/>
      <c r="E107" s="800"/>
      <c r="F107" s="800"/>
      <c r="G107" s="331"/>
      <c r="H107" s="758">
        <f t="shared" si="45"/>
        <v>45707</v>
      </c>
      <c r="I107" s="616">
        <f t="shared" si="42"/>
        <v>8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5"/>
      <c r="B108" s="955" t="s">
        <v>586</v>
      </c>
      <c r="C108" s="955" t="s">
        <v>3091</v>
      </c>
      <c r="D108" s="955">
        <v>45714</v>
      </c>
      <c r="E108" s="758">
        <f>D108+7</f>
        <v>45721</v>
      </c>
      <c r="F108" s="758">
        <f>E108+7</f>
        <v>45728</v>
      </c>
      <c r="G108" s="331"/>
      <c r="H108" s="758">
        <f t="shared" si="45"/>
        <v>45714</v>
      </c>
      <c r="I108" s="616">
        <f t="shared" si="42"/>
        <v>9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5"/>
      <c r="B109" s="1062" t="s">
        <v>586</v>
      </c>
      <c r="C109" s="955" t="s">
        <v>3118</v>
      </c>
      <c r="D109" s="972" t="s">
        <v>385</v>
      </c>
      <c r="E109" s="800"/>
      <c r="F109" s="800"/>
      <c r="G109" s="331"/>
      <c r="H109" s="758">
        <v>45734</v>
      </c>
      <c r="I109" s="616">
        <f t="shared" si="42"/>
        <v>12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5" t="s">
        <v>727</v>
      </c>
      <c r="B110" s="955" t="s">
        <v>355</v>
      </c>
      <c r="C110" s="955" t="s">
        <v>3119</v>
      </c>
      <c r="D110" s="955">
        <v>45744</v>
      </c>
      <c r="E110" s="758">
        <v>45745</v>
      </c>
      <c r="F110" s="758">
        <f t="shared" ref="F110" si="47">E110+1</f>
        <v>45746</v>
      </c>
      <c r="G110" s="331"/>
      <c r="H110" s="758">
        <f>H109+7</f>
        <v>45741</v>
      </c>
      <c r="I110" s="616">
        <f t="shared" si="42"/>
        <v>13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 x14ac:dyDescent="0.2">
      <c r="A111" s="805"/>
      <c r="B111" s="955" t="s">
        <v>3095</v>
      </c>
      <c r="C111" s="955" t="s">
        <v>3120</v>
      </c>
      <c r="D111" s="880" t="s">
        <v>385</v>
      </c>
      <c r="E111" s="800"/>
      <c r="F111" s="800"/>
      <c r="G111" s="331"/>
      <c r="H111" s="758">
        <v>45755</v>
      </c>
      <c r="I111" s="616">
        <f t="shared" si="42"/>
        <v>15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 x14ac:dyDescent="0.2">
      <c r="A112" s="805" t="s">
        <v>3095</v>
      </c>
      <c r="B112" s="1026" t="s">
        <v>409</v>
      </c>
      <c r="C112" s="955" t="s">
        <v>3121</v>
      </c>
      <c r="D112" s="800">
        <v>45761</v>
      </c>
      <c r="E112" s="800">
        <f t="shared" ref="E112:E118" si="48">D112+5</f>
        <v>45766</v>
      </c>
      <c r="F112" s="800">
        <f t="shared" ref="F112:F113" si="49">E112+1</f>
        <v>45767</v>
      </c>
      <c r="G112" s="331"/>
      <c r="H112" s="758">
        <f t="shared" ref="H112:H137" si="50">H111+7</f>
        <v>45762</v>
      </c>
      <c r="I112" s="616">
        <f t="shared" si="42"/>
        <v>16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 x14ac:dyDescent="0.2">
      <c r="A113" s="805"/>
      <c r="B113" s="955" t="s">
        <v>586</v>
      </c>
      <c r="C113" s="955" t="s">
        <v>3122</v>
      </c>
      <c r="D113" s="955">
        <v>45771</v>
      </c>
      <c r="E113" s="758">
        <f t="shared" si="48"/>
        <v>45776</v>
      </c>
      <c r="F113" s="758">
        <f t="shared" si="49"/>
        <v>45777</v>
      </c>
      <c r="G113" s="331"/>
      <c r="H113" s="758">
        <f t="shared" si="50"/>
        <v>45769</v>
      </c>
      <c r="I113" s="616">
        <f t="shared" si="42"/>
        <v>17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 x14ac:dyDescent="0.2">
      <c r="A114" s="805"/>
      <c r="B114" s="1026" t="s">
        <v>409</v>
      </c>
      <c r="C114" s="955" t="s">
        <v>3123</v>
      </c>
      <c r="D114" s="800"/>
      <c r="E114" s="800"/>
      <c r="F114" s="800"/>
      <c r="G114" s="331"/>
      <c r="H114" s="758">
        <f t="shared" si="50"/>
        <v>45776</v>
      </c>
      <c r="I114" s="616">
        <f t="shared" si="42"/>
        <v>18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 x14ac:dyDescent="0.2">
      <c r="A115" s="805"/>
      <c r="B115" s="1026" t="s">
        <v>409</v>
      </c>
      <c r="C115" s="955" t="s">
        <v>3124</v>
      </c>
      <c r="D115" s="800"/>
      <c r="E115" s="800"/>
      <c r="F115" s="800"/>
      <c r="G115" s="331"/>
      <c r="H115" s="758">
        <f t="shared" si="50"/>
        <v>45783</v>
      </c>
      <c r="I115" s="616">
        <f t="shared" si="42"/>
        <v>19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 x14ac:dyDescent="0.2">
      <c r="A116" s="805"/>
      <c r="B116" s="1026" t="s">
        <v>409</v>
      </c>
      <c r="C116" s="955" t="s">
        <v>3125</v>
      </c>
      <c r="D116" s="800"/>
      <c r="E116" s="800"/>
      <c r="F116" s="800"/>
      <c r="G116" s="331"/>
      <c r="H116" s="758">
        <f t="shared" si="50"/>
        <v>45790</v>
      </c>
      <c r="I116" s="616">
        <f t="shared" ref="I116:I118" si="51">WEEKNUM(H116)</f>
        <v>20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 x14ac:dyDescent="0.2">
      <c r="A117" s="805"/>
      <c r="B117" s="955" t="s">
        <v>3095</v>
      </c>
      <c r="C117" s="955" t="s">
        <v>3126</v>
      </c>
      <c r="D117" s="955">
        <v>45790</v>
      </c>
      <c r="E117" s="758">
        <f t="shared" si="48"/>
        <v>45795</v>
      </c>
      <c r="F117" s="758">
        <f t="shared" ref="F117:F118" si="52">E117+1</f>
        <v>45796</v>
      </c>
      <c r="G117" s="331"/>
      <c r="H117" s="758">
        <v>45789</v>
      </c>
      <c r="I117" s="616">
        <f t="shared" si="51"/>
        <v>20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 x14ac:dyDescent="0.2">
      <c r="A118" s="805"/>
      <c r="B118" s="1062" t="s">
        <v>355</v>
      </c>
      <c r="C118" s="955" t="s">
        <v>3127</v>
      </c>
      <c r="D118" s="955">
        <v>45799</v>
      </c>
      <c r="E118" s="758">
        <f t="shared" si="48"/>
        <v>45804</v>
      </c>
      <c r="F118" s="758">
        <f t="shared" si="52"/>
        <v>45805</v>
      </c>
      <c r="G118" s="331"/>
      <c r="H118" s="758">
        <f t="shared" si="50"/>
        <v>45796</v>
      </c>
      <c r="I118" s="616">
        <f t="shared" si="51"/>
        <v>21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 x14ac:dyDescent="0.2">
      <c r="A119" s="805"/>
      <c r="B119" s="955" t="s">
        <v>586</v>
      </c>
      <c r="C119" s="955" t="s">
        <v>3128</v>
      </c>
      <c r="D119" s="955">
        <v>45805</v>
      </c>
      <c r="E119" s="758">
        <f t="shared" ref="E119:E120" si="53">D119+5</f>
        <v>45810</v>
      </c>
      <c r="F119" s="758">
        <f t="shared" ref="F119:F120" si="54">E119+1</f>
        <v>45811</v>
      </c>
      <c r="G119" s="331"/>
      <c r="H119" s="758">
        <f t="shared" si="50"/>
        <v>45803</v>
      </c>
      <c r="I119" s="616">
        <f t="shared" ref="I119:I122" si="55">WEEKNUM(H119)</f>
        <v>22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 x14ac:dyDescent="0.2">
      <c r="A120" s="805"/>
      <c r="B120" s="955" t="s">
        <v>3106</v>
      </c>
      <c r="C120" s="955" t="s">
        <v>3129</v>
      </c>
      <c r="D120" s="955">
        <v>45816</v>
      </c>
      <c r="E120" s="758">
        <f t="shared" si="53"/>
        <v>45821</v>
      </c>
      <c r="F120" s="758">
        <f t="shared" si="54"/>
        <v>45822</v>
      </c>
      <c r="G120" s="331"/>
      <c r="H120" s="758">
        <f t="shared" si="50"/>
        <v>45810</v>
      </c>
      <c r="I120" s="616">
        <f t="shared" si="55"/>
        <v>23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 x14ac:dyDescent="0.2">
      <c r="A121" s="805"/>
      <c r="B121" s="955" t="s">
        <v>3095</v>
      </c>
      <c r="C121" s="955" t="s">
        <v>3130</v>
      </c>
      <c r="D121" s="972" t="s">
        <v>385</v>
      </c>
      <c r="E121" s="800"/>
      <c r="F121" s="800"/>
      <c r="G121" s="331"/>
      <c r="H121" s="758">
        <f t="shared" si="50"/>
        <v>45817</v>
      </c>
      <c r="I121" s="616">
        <f t="shared" si="55"/>
        <v>24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 x14ac:dyDescent="0.2">
      <c r="A122" s="805"/>
      <c r="B122" s="1026" t="s">
        <v>409</v>
      </c>
      <c r="C122" s="955" t="s">
        <v>3131</v>
      </c>
      <c r="D122" s="800"/>
      <c r="E122" s="800"/>
      <c r="F122" s="800"/>
      <c r="G122" s="331"/>
      <c r="H122" s="758">
        <f t="shared" si="50"/>
        <v>45824</v>
      </c>
      <c r="I122" s="616">
        <f t="shared" si="55"/>
        <v>25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 x14ac:dyDescent="0.2">
      <c r="A123" s="805"/>
      <c r="B123" s="955" t="s">
        <v>705</v>
      </c>
      <c r="C123" s="955" t="s">
        <v>3132</v>
      </c>
      <c r="D123" s="955">
        <v>45832</v>
      </c>
      <c r="E123" s="758">
        <f t="shared" ref="E123" si="56">D123+5</f>
        <v>45837</v>
      </c>
      <c r="F123" s="758">
        <f t="shared" ref="F123" si="57">E123+1</f>
        <v>45838</v>
      </c>
      <c r="G123" s="331"/>
      <c r="H123" s="758">
        <f t="shared" si="50"/>
        <v>45831</v>
      </c>
      <c r="I123" s="616">
        <f t="shared" ref="I123" si="58">WEEKNUM(H123)</f>
        <v>26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 x14ac:dyDescent="0.2">
      <c r="A124" s="805" t="s">
        <v>4807</v>
      </c>
      <c r="B124" s="955" t="s">
        <v>727</v>
      </c>
      <c r="C124" s="955" t="s">
        <v>3133</v>
      </c>
      <c r="D124" s="972" t="s">
        <v>385</v>
      </c>
      <c r="E124" s="800"/>
      <c r="F124" s="800"/>
      <c r="G124" s="331"/>
      <c r="H124" s="758">
        <f t="shared" si="50"/>
        <v>45838</v>
      </c>
      <c r="I124" s="616">
        <f t="shared" ref="I124:I127" si="59">WEEKNUM(H124)</f>
        <v>27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 x14ac:dyDescent="0.2">
      <c r="A125" s="805"/>
      <c r="B125" s="955" t="s">
        <v>3106</v>
      </c>
      <c r="C125" s="955" t="s">
        <v>3134</v>
      </c>
      <c r="D125" s="955">
        <v>45852</v>
      </c>
      <c r="E125" s="758">
        <f t="shared" ref="E125" si="60">D125+5</f>
        <v>45857</v>
      </c>
      <c r="F125" s="758">
        <f t="shared" ref="F125" si="61">E125+1</f>
        <v>45858</v>
      </c>
      <c r="G125" s="331"/>
      <c r="H125" s="758">
        <f t="shared" si="50"/>
        <v>45845</v>
      </c>
      <c r="I125" s="616">
        <f t="shared" si="59"/>
        <v>28</v>
      </c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 x14ac:dyDescent="0.2">
      <c r="A126" s="805" t="s">
        <v>4898</v>
      </c>
      <c r="B126" s="1026" t="s">
        <v>409</v>
      </c>
      <c r="C126" s="955" t="s">
        <v>3135</v>
      </c>
      <c r="D126" s="800"/>
      <c r="E126" s="800"/>
      <c r="F126" s="800"/>
      <c r="G126" s="331"/>
      <c r="H126" s="758">
        <f t="shared" si="50"/>
        <v>45852</v>
      </c>
      <c r="I126" s="616">
        <f t="shared" si="59"/>
        <v>29</v>
      </c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 x14ac:dyDescent="0.2">
      <c r="A127" s="805" t="s">
        <v>355</v>
      </c>
      <c r="B127" s="955" t="s">
        <v>705</v>
      </c>
      <c r="C127" s="955" t="s">
        <v>3136</v>
      </c>
      <c r="D127" s="955">
        <v>45864</v>
      </c>
      <c r="E127" s="972" t="s">
        <v>385</v>
      </c>
      <c r="F127" s="972" t="s">
        <v>385</v>
      </c>
      <c r="G127" s="331"/>
      <c r="H127" s="758">
        <f t="shared" si="50"/>
        <v>45859</v>
      </c>
      <c r="I127" s="616">
        <f t="shared" si="59"/>
        <v>30</v>
      </c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 x14ac:dyDescent="0.2">
      <c r="A128" s="805" t="s">
        <v>586</v>
      </c>
      <c r="B128" s="1026" t="s">
        <v>409</v>
      </c>
      <c r="C128" s="955" t="s">
        <v>3137</v>
      </c>
      <c r="D128" s="800"/>
      <c r="E128" s="800"/>
      <c r="F128" s="800"/>
      <c r="G128" s="331"/>
      <c r="H128" s="758">
        <f t="shared" si="50"/>
        <v>45866</v>
      </c>
      <c r="I128" s="616">
        <f t="shared" ref="I128:I131" si="62">WEEKNUM(H128)</f>
        <v>31</v>
      </c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 x14ac:dyDescent="0.2">
      <c r="A129" s="805" t="s">
        <v>3106</v>
      </c>
      <c r="B129" s="955" t="s">
        <v>623</v>
      </c>
      <c r="C129" s="955" t="s">
        <v>4817</v>
      </c>
      <c r="D129" s="955">
        <v>45872</v>
      </c>
      <c r="E129" s="972" t="s">
        <v>385</v>
      </c>
      <c r="F129" s="972" t="s">
        <v>385</v>
      </c>
      <c r="G129" s="331"/>
      <c r="H129" s="758">
        <f t="shared" si="50"/>
        <v>45873</v>
      </c>
      <c r="I129" s="616">
        <f t="shared" si="62"/>
        <v>32</v>
      </c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customHeight="1" x14ac:dyDescent="0.2">
      <c r="A130" s="805"/>
      <c r="B130" s="955" t="s">
        <v>3106</v>
      </c>
      <c r="C130" s="955" t="s">
        <v>4818</v>
      </c>
      <c r="D130" s="955">
        <v>45888</v>
      </c>
      <c r="E130" s="972" t="s">
        <v>385</v>
      </c>
      <c r="F130" s="972" t="s">
        <v>385</v>
      </c>
      <c r="G130" s="331"/>
      <c r="H130" s="758">
        <f t="shared" si="50"/>
        <v>45880</v>
      </c>
      <c r="I130" s="616">
        <f t="shared" si="62"/>
        <v>33</v>
      </c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customHeight="1" x14ac:dyDescent="0.2">
      <c r="A131" s="805" t="s">
        <v>705</v>
      </c>
      <c r="B131" s="1026" t="s">
        <v>409</v>
      </c>
      <c r="C131" s="955" t="s">
        <v>4819</v>
      </c>
      <c r="D131" s="800"/>
      <c r="E131" s="800"/>
      <c r="F131" s="800"/>
      <c r="G131" s="331"/>
      <c r="H131" s="758">
        <f t="shared" si="50"/>
        <v>45887</v>
      </c>
      <c r="I131" s="616">
        <f t="shared" si="62"/>
        <v>34</v>
      </c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customHeight="1" x14ac:dyDescent="0.2">
      <c r="A132" s="805"/>
      <c r="B132" s="955" t="s">
        <v>3079</v>
      </c>
      <c r="C132" s="955" t="s">
        <v>4820</v>
      </c>
      <c r="D132" s="955">
        <v>45899</v>
      </c>
      <c r="E132" s="758">
        <f t="shared" ref="E132" si="63">D132+5</f>
        <v>45904</v>
      </c>
      <c r="F132" s="758">
        <f t="shared" ref="F132" si="64">E132+1</f>
        <v>45905</v>
      </c>
      <c r="G132" s="331"/>
      <c r="H132" s="758">
        <f t="shared" si="50"/>
        <v>45894</v>
      </c>
      <c r="I132" s="616">
        <f t="shared" ref="I132:I135" si="65">WEEKNUM(H132)</f>
        <v>35</v>
      </c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customHeight="1" x14ac:dyDescent="0.2">
      <c r="A133" s="805" t="s">
        <v>623</v>
      </c>
      <c r="B133" s="955" t="s">
        <v>3106</v>
      </c>
      <c r="C133" s="955" t="s">
        <v>4821</v>
      </c>
      <c r="D133" s="955">
        <v>45900</v>
      </c>
      <c r="E133" s="758">
        <f t="shared" ref="E133:E135" si="66">D133+5</f>
        <v>45905</v>
      </c>
      <c r="F133" s="758">
        <f t="shared" ref="F133:F135" si="67">E133+1</f>
        <v>45906</v>
      </c>
      <c r="G133" s="331"/>
      <c r="H133" s="758">
        <f t="shared" si="50"/>
        <v>45901</v>
      </c>
      <c r="I133" s="616">
        <f t="shared" si="65"/>
        <v>36</v>
      </c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customHeight="1" x14ac:dyDescent="0.2">
      <c r="A134" s="805"/>
      <c r="B134" s="955" t="s">
        <v>3106</v>
      </c>
      <c r="C134" s="955" t="s">
        <v>4970</v>
      </c>
      <c r="D134" s="955">
        <v>45907</v>
      </c>
      <c r="E134" s="758">
        <f t="shared" si="66"/>
        <v>45912</v>
      </c>
      <c r="F134" s="758">
        <f t="shared" si="67"/>
        <v>45913</v>
      </c>
      <c r="G134" s="331"/>
      <c r="H134" s="758">
        <f t="shared" si="50"/>
        <v>45908</v>
      </c>
      <c r="I134" s="616">
        <f t="shared" si="65"/>
        <v>37</v>
      </c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customHeight="1" x14ac:dyDescent="0.2">
      <c r="A135" s="805"/>
      <c r="B135" s="1026" t="s">
        <v>693</v>
      </c>
      <c r="C135" s="955" t="s">
        <v>4971</v>
      </c>
      <c r="D135" s="955">
        <v>45914</v>
      </c>
      <c r="E135" s="758">
        <f t="shared" si="66"/>
        <v>45919</v>
      </c>
      <c r="F135" s="758">
        <f t="shared" si="67"/>
        <v>45920</v>
      </c>
      <c r="G135" s="331"/>
      <c r="H135" s="758">
        <f t="shared" si="50"/>
        <v>45915</v>
      </c>
      <c r="I135" s="616">
        <f t="shared" si="65"/>
        <v>38</v>
      </c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customHeight="1" x14ac:dyDescent="0.2">
      <c r="A136" s="805"/>
      <c r="B136" s="955" t="s">
        <v>3079</v>
      </c>
      <c r="C136" s="955" t="s">
        <v>4972</v>
      </c>
      <c r="D136" s="955">
        <v>45921</v>
      </c>
      <c r="E136" s="758">
        <f t="shared" ref="E136:E137" si="68">D136+5</f>
        <v>45926</v>
      </c>
      <c r="F136" s="758">
        <f t="shared" ref="F136:F137" si="69">E136+1</f>
        <v>45927</v>
      </c>
      <c r="G136" s="331"/>
      <c r="H136" s="758">
        <f t="shared" si="50"/>
        <v>45922</v>
      </c>
      <c r="I136" s="616">
        <f t="shared" ref="I136:I137" si="70">WEEKNUM(H136)</f>
        <v>39</v>
      </c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customHeight="1" x14ac:dyDescent="0.2">
      <c r="A137" s="805" t="s">
        <v>623</v>
      </c>
      <c r="B137" s="955" t="s">
        <v>3106</v>
      </c>
      <c r="C137" s="955" t="s">
        <v>4973</v>
      </c>
      <c r="D137" s="955">
        <v>45928</v>
      </c>
      <c r="E137" s="758">
        <f t="shared" si="68"/>
        <v>45933</v>
      </c>
      <c r="F137" s="758">
        <f t="shared" si="69"/>
        <v>45934</v>
      </c>
      <c r="G137" s="331"/>
      <c r="H137" s="758">
        <f t="shared" si="50"/>
        <v>45929</v>
      </c>
      <c r="I137" s="616">
        <f t="shared" si="70"/>
        <v>40</v>
      </c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8" customFormat="1" ht="20.100000000000001" customHeight="1" x14ac:dyDescent="0.2">
      <c r="A138" s="325"/>
      <c r="B138" s="1107" t="s">
        <v>516</v>
      </c>
      <c r="C138" s="678"/>
      <c r="D138" s="678"/>
      <c r="E138" s="678"/>
      <c r="F138" s="678"/>
      <c r="G138" s="678"/>
      <c r="H138" s="678"/>
      <c r="I138" s="407"/>
      <c r="J138" s="490"/>
      <c r="K138" s="149"/>
      <c r="L138" s="14"/>
      <c r="M138"/>
      <c r="Q138" s="345"/>
      <c r="R138" s="345"/>
      <c r="S138" s="345"/>
    </row>
    <row r="139" spans="1:20" s="193" customFormat="1" ht="20.100000000000001" customHeight="1" x14ac:dyDescent="0.2">
      <c r="A139" s="805"/>
      <c r="B139" s="764"/>
      <c r="C139" s="764"/>
      <c r="D139" s="764"/>
      <c r="E139" s="764"/>
      <c r="F139" s="331"/>
      <c r="G139" s="764"/>
      <c r="H139" s="615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</row>
    <row r="140" spans="1:20" s="147" customFormat="1" ht="18.75" customHeight="1" thickBot="1" x14ac:dyDescent="0.25">
      <c r="A140" s="863"/>
      <c r="B140" s="763"/>
      <c r="C140" s="751"/>
      <c r="D140" s="752"/>
      <c r="E140" s="764"/>
      <c r="F140" s="768"/>
      <c r="G140" s="424"/>
      <c r="H140" s="424"/>
      <c r="I140" s="752"/>
      <c r="J140" s="145"/>
      <c r="K140" s="145"/>
      <c r="L140" s="145"/>
    </row>
    <row r="141" spans="1:20" s="147" customFormat="1" ht="18.75" customHeight="1" x14ac:dyDescent="0.2">
      <c r="B141" s="896"/>
      <c r="C141" s="897"/>
      <c r="D141" s="898"/>
      <c r="E141" s="899"/>
      <c r="F141" s="900"/>
      <c r="G141" s="901"/>
      <c r="H141" s="902"/>
    </row>
    <row r="142" spans="1:20" s="147" customFormat="1" ht="18.75" customHeight="1" x14ac:dyDescent="0.2">
      <c r="B142" s="778" t="s">
        <v>517</v>
      </c>
      <c r="C142" s="145"/>
      <c r="D142" s="147" t="s">
        <v>518</v>
      </c>
      <c r="G142" s="147" t="s">
        <v>519</v>
      </c>
      <c r="H142" s="779"/>
    </row>
    <row r="143" spans="1:20" s="147" customFormat="1" ht="18.75" customHeight="1" x14ac:dyDescent="0.2">
      <c r="B143" s="780" t="s">
        <v>520</v>
      </c>
      <c r="C143" s="1099" t="s">
        <v>521</v>
      </c>
      <c r="D143" s="133" t="s">
        <v>522</v>
      </c>
      <c r="F143" s="1099" t="s">
        <v>523</v>
      </c>
      <c r="G143" s="145" t="s">
        <v>524</v>
      </c>
      <c r="H143" s="1100" t="s">
        <v>525</v>
      </c>
    </row>
    <row r="144" spans="1:20" s="147" customFormat="1" ht="18.75" customHeight="1" x14ac:dyDescent="0.2">
      <c r="B144" s="780" t="s">
        <v>526</v>
      </c>
      <c r="C144" s="1099" t="s">
        <v>527</v>
      </c>
      <c r="D144" s="133" t="s">
        <v>528</v>
      </c>
      <c r="E144" s="148" t="s">
        <v>529</v>
      </c>
      <c r="F144" s="1101" t="s">
        <v>530</v>
      </c>
      <c r="G144" s="145" t="s">
        <v>531</v>
      </c>
      <c r="H144" s="1100" t="s">
        <v>532</v>
      </c>
    </row>
    <row r="145" spans="1:15" s="147" customFormat="1" ht="18.75" customHeight="1" x14ac:dyDescent="0.2">
      <c r="B145" s="783" t="s">
        <v>533</v>
      </c>
      <c r="C145" s="1102" t="s">
        <v>534</v>
      </c>
      <c r="D145" s="133" t="s">
        <v>535</v>
      </c>
      <c r="E145" s="148" t="s">
        <v>536</v>
      </c>
      <c r="F145" s="1101" t="s">
        <v>537</v>
      </c>
      <c r="G145" s="588" t="s">
        <v>538</v>
      </c>
      <c r="H145" s="1103" t="s">
        <v>539</v>
      </c>
    </row>
    <row r="146" spans="1:15" s="147" customFormat="1" ht="18.75" customHeight="1" x14ac:dyDescent="0.2">
      <c r="B146" s="783" t="s">
        <v>540</v>
      </c>
      <c r="C146" s="1102" t="s">
        <v>541</v>
      </c>
      <c r="D146" s="133" t="s">
        <v>542</v>
      </c>
      <c r="E146" s="148" t="s">
        <v>543</v>
      </c>
      <c r="F146" s="1101" t="s">
        <v>544</v>
      </c>
      <c r="G146" s="588" t="s">
        <v>545</v>
      </c>
      <c r="H146" s="1103" t="s">
        <v>546</v>
      </c>
      <c r="N146" s="149"/>
      <c r="O146" s="149"/>
    </row>
    <row r="147" spans="1:15" s="147" customFormat="1" ht="18.75" customHeight="1" x14ac:dyDescent="0.2">
      <c r="B147" s="783" t="s">
        <v>760</v>
      </c>
      <c r="C147" s="1102" t="s">
        <v>548</v>
      </c>
      <c r="D147" s="133" t="s">
        <v>549</v>
      </c>
      <c r="E147" s="148" t="s">
        <v>550</v>
      </c>
      <c r="F147" s="1101" t="s">
        <v>551</v>
      </c>
      <c r="G147" s="588" t="s">
        <v>552</v>
      </c>
      <c r="H147" s="1103" t="s">
        <v>553</v>
      </c>
      <c r="N147" s="149"/>
      <c r="O147" s="149"/>
    </row>
    <row r="148" spans="1:15" s="147" customFormat="1" ht="18.75" customHeight="1" x14ac:dyDescent="0.2">
      <c r="B148" s="783" t="s">
        <v>554</v>
      </c>
      <c r="C148" s="1102" t="s">
        <v>555</v>
      </c>
      <c r="D148" s="133" t="s">
        <v>556</v>
      </c>
      <c r="E148" s="148" t="s">
        <v>557</v>
      </c>
      <c r="F148" s="1101" t="s">
        <v>558</v>
      </c>
      <c r="G148" s="588" t="s">
        <v>559</v>
      </c>
      <c r="H148" s="1103" t="s">
        <v>560</v>
      </c>
      <c r="N148" s="149"/>
      <c r="O148" s="149"/>
    </row>
    <row r="149" spans="1:15" s="147" customFormat="1" ht="18.75" customHeight="1" x14ac:dyDescent="0.2">
      <c r="B149" s="783" t="s">
        <v>561</v>
      </c>
      <c r="C149" s="1102" t="s">
        <v>562</v>
      </c>
      <c r="D149" s="133" t="s">
        <v>563</v>
      </c>
      <c r="E149" s="148" t="s">
        <v>564</v>
      </c>
      <c r="F149" s="1099" t="s">
        <v>565</v>
      </c>
      <c r="G149" s="588" t="s">
        <v>566</v>
      </c>
      <c r="H149" s="787" t="s">
        <v>567</v>
      </c>
      <c r="N149" s="149"/>
      <c r="O149" s="149"/>
    </row>
    <row r="150" spans="1:15" s="149" customFormat="1" ht="18.75" customHeight="1" x14ac:dyDescent="0.2">
      <c r="A150" s="1033"/>
      <c r="B150" s="783" t="s">
        <v>568</v>
      </c>
      <c r="C150" s="1102" t="s">
        <v>569</v>
      </c>
      <c r="D150" s="133"/>
      <c r="E150" s="145"/>
      <c r="F150" s="588"/>
      <c r="G150" s="147"/>
      <c r="H150" s="788"/>
      <c r="I150" s="145"/>
      <c r="J150" s="145"/>
      <c r="K150" s="145"/>
    </row>
    <row r="151" spans="1:15" s="149" customFormat="1" ht="18.75" customHeight="1" thickBot="1" x14ac:dyDescent="0.25">
      <c r="A151" s="1033"/>
      <c r="B151" s="1104"/>
      <c r="C151" s="791"/>
      <c r="D151" s="791"/>
      <c r="E151" s="791"/>
      <c r="F151" s="791"/>
      <c r="G151" s="791"/>
      <c r="H151" s="1105"/>
      <c r="I151" s="145"/>
      <c r="J151" s="145"/>
      <c r="K151" s="145"/>
    </row>
    <row r="152" spans="1:15" s="147" customFormat="1" ht="18.75" customHeight="1" x14ac:dyDescent="0.2">
      <c r="A152" s="863"/>
      <c r="B152" s="11"/>
      <c r="C152" s="11"/>
      <c r="D152" s="11"/>
      <c r="E152" s="145"/>
      <c r="F152" s="145"/>
      <c r="G152" s="145"/>
      <c r="H152" s="11"/>
      <c r="I152" s="145"/>
      <c r="J152" s="145"/>
      <c r="K152" s="145"/>
      <c r="L152" s="145"/>
    </row>
    <row r="153" spans="1:15" s="147" customFormat="1" ht="18.75" customHeight="1" x14ac:dyDescent="0.2">
      <c r="A153" s="863"/>
      <c r="B153" s="11"/>
      <c r="C153" s="11"/>
      <c r="D153" s="11"/>
      <c r="E153" s="11"/>
      <c r="F153" s="11"/>
      <c r="G153" s="11"/>
      <c r="H153" s="11"/>
      <c r="I153" s="11"/>
      <c r="J153" s="11"/>
      <c r="K153" s="331"/>
      <c r="L153" s="145"/>
    </row>
    <row r="154" spans="1:15" s="147" customFormat="1" ht="18.75" customHeight="1" x14ac:dyDescent="0.2">
      <c r="A154" s="863"/>
      <c r="B154" s="11"/>
      <c r="C154" s="11"/>
      <c r="D154" s="11"/>
      <c r="E154" s="11"/>
      <c r="F154" s="11"/>
      <c r="G154" s="11"/>
      <c r="H154" s="11"/>
      <c r="I154" s="11"/>
      <c r="J154" s="11"/>
      <c r="K154" s="331"/>
      <c r="L154" s="145"/>
    </row>
    <row r="155" spans="1:15" s="147" customFormat="1" ht="18.75" customHeight="1" x14ac:dyDescent="0.2">
      <c r="A155" s="863"/>
      <c r="B155" s="763"/>
      <c r="C155" s="751"/>
      <c r="D155" s="752"/>
      <c r="E155" s="764"/>
      <c r="F155" s="435"/>
      <c r="G155" s="456"/>
      <c r="H155" s="456"/>
      <c r="I155" s="162"/>
      <c r="J155" s="145"/>
      <c r="K155" s="145"/>
      <c r="L155" s="145"/>
    </row>
    <row r="156" spans="1:15" s="147" customFormat="1" ht="18.75" customHeight="1" x14ac:dyDescent="0.2">
      <c r="A156" s="863"/>
      <c r="B156" s="763"/>
      <c r="C156" s="751"/>
      <c r="D156" s="752"/>
      <c r="E156" s="764"/>
      <c r="F156" s="435"/>
      <c r="G156" s="456"/>
      <c r="H156" s="456"/>
      <c r="I156" s="162"/>
      <c r="J156" s="145"/>
      <c r="K156" s="145"/>
      <c r="L156" s="145"/>
    </row>
    <row r="157" spans="1:15" s="147" customFormat="1" ht="18.75" customHeight="1" x14ac:dyDescent="0.2">
      <c r="A157" s="863"/>
      <c r="B157" s="763"/>
      <c r="C157" s="751"/>
      <c r="D157" s="752"/>
      <c r="E157" s="764"/>
      <c r="F157" s="435"/>
      <c r="G157" s="456"/>
      <c r="H157" s="456"/>
      <c r="I157" s="162"/>
      <c r="J157" s="145"/>
      <c r="K157" s="145"/>
      <c r="L157" s="145"/>
    </row>
    <row r="158" spans="1:15" s="147" customFormat="1" ht="18.75" customHeight="1" x14ac:dyDescent="0.2">
      <c r="A158" s="863"/>
      <c r="B158" s="763"/>
      <c r="C158" s="751"/>
      <c r="D158" s="752"/>
      <c r="E158" s="764"/>
      <c r="F158" s="435"/>
      <c r="G158" s="456"/>
      <c r="H158" s="456"/>
      <c r="I158" s="162"/>
      <c r="J158" s="145"/>
      <c r="K158" s="145"/>
      <c r="L158" s="145"/>
    </row>
    <row r="159" spans="1:15" s="147" customFormat="1" ht="18.75" customHeight="1" x14ac:dyDescent="0.2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5" s="147" customFormat="1" ht="18.75" customHeight="1" x14ac:dyDescent="0.2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 x14ac:dyDescent="0.2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 x14ac:dyDescent="0.2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 x14ac:dyDescent="0.2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 x14ac:dyDescent="0.2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 x14ac:dyDescent="0.2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 x14ac:dyDescent="0.2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 x14ac:dyDescent="0.2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 x14ac:dyDescent="0.2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 x14ac:dyDescent="0.2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 x14ac:dyDescent="0.2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 x14ac:dyDescent="0.2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 x14ac:dyDescent="0.2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 x14ac:dyDescent="0.2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 x14ac:dyDescent="0.2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 x14ac:dyDescent="0.2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 x14ac:dyDescent="0.2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 x14ac:dyDescent="0.2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 x14ac:dyDescent="0.2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 x14ac:dyDescent="0.2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 x14ac:dyDescent="0.2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 x14ac:dyDescent="0.2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 x14ac:dyDescent="0.2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 x14ac:dyDescent="0.2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 x14ac:dyDescent="0.2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 x14ac:dyDescent="0.2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 x14ac:dyDescent="0.2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 x14ac:dyDescent="0.2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 x14ac:dyDescent="0.2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 x14ac:dyDescent="0.2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 x14ac:dyDescent="0.2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 x14ac:dyDescent="0.2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 x14ac:dyDescent="0.2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 x14ac:dyDescent="0.2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 x14ac:dyDescent="0.2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 x14ac:dyDescent="0.2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 x14ac:dyDescent="0.2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 x14ac:dyDescent="0.2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 x14ac:dyDescent="0.2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 x14ac:dyDescent="0.2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 x14ac:dyDescent="0.2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 x14ac:dyDescent="0.2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 x14ac:dyDescent="0.2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 x14ac:dyDescent="0.2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 x14ac:dyDescent="0.2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 x14ac:dyDescent="0.2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 x14ac:dyDescent="0.2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 x14ac:dyDescent="0.2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 x14ac:dyDescent="0.2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 x14ac:dyDescent="0.2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 x14ac:dyDescent="0.2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 x14ac:dyDescent="0.2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 x14ac:dyDescent="0.2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 x14ac:dyDescent="0.2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 x14ac:dyDescent="0.2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 x14ac:dyDescent="0.2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 x14ac:dyDescent="0.2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 x14ac:dyDescent="0.2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 x14ac:dyDescent="0.2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 x14ac:dyDescent="0.2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 x14ac:dyDescent="0.2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 x14ac:dyDescent="0.2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 x14ac:dyDescent="0.2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 x14ac:dyDescent="0.2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 x14ac:dyDescent="0.2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 x14ac:dyDescent="0.2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 x14ac:dyDescent="0.2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 x14ac:dyDescent="0.2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 x14ac:dyDescent="0.2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 x14ac:dyDescent="0.2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 x14ac:dyDescent="0.2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 x14ac:dyDescent="0.2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 x14ac:dyDescent="0.2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331"/>
    </row>
    <row r="249" spans="1:12" s="147" customFormat="1" ht="18.75" customHeight="1" x14ac:dyDescent="0.2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331"/>
    </row>
    <row r="250" spans="1:12" s="147" customFormat="1" ht="18.75" customHeight="1" x14ac:dyDescent="0.2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331"/>
    </row>
    <row r="251" spans="1:12" s="147" customFormat="1" ht="18.75" customHeight="1" x14ac:dyDescent="0.2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331"/>
    </row>
    <row r="252" spans="1:12" s="147" customFormat="1" ht="18.75" customHeight="1" x14ac:dyDescent="0.2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331"/>
    </row>
    <row r="253" spans="1:12" s="147" customFormat="1" ht="18.75" customHeight="1" x14ac:dyDescent="0.2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331"/>
    </row>
    <row r="254" spans="1:12" s="147" customFormat="1" ht="18.75" customHeight="1" x14ac:dyDescent="0.2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331"/>
    </row>
    <row r="255" spans="1:12" s="147" customFormat="1" ht="18" customHeight="1" x14ac:dyDescent="0.2">
      <c r="A255" s="863"/>
      <c r="B255" s="756"/>
      <c r="C255" s="155"/>
      <c r="D255" s="162"/>
      <c r="E255" s="155"/>
      <c r="F255" s="155"/>
      <c r="H255" s="430"/>
      <c r="I255" s="162"/>
      <c r="J255" s="145"/>
      <c r="K255" s="145"/>
      <c r="L255" s="331"/>
    </row>
  </sheetData>
  <mergeCells count="8">
    <mergeCell ref="B75:F75"/>
    <mergeCell ref="B77:C77"/>
    <mergeCell ref="D77:D78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43" r:id="rId1" xr:uid="{F94543F1-8264-4253-914A-6CE32B515AEB}"/>
    <hyperlink ref="C143" r:id="rId2" xr:uid="{BD108766-DCD0-48EA-A663-1340480D0BF6}"/>
    <hyperlink ref="H148" r:id="rId3" xr:uid="{E82AF267-BF71-4836-B2C3-0557EAFF5C81}"/>
    <hyperlink ref="H147" r:id="rId4" xr:uid="{05580847-A92B-49A5-B84F-D9B734B00AF6}"/>
    <hyperlink ref="C146" r:id="rId5" xr:uid="{0F5C9DFF-22A1-46EC-9C04-C76DD4E730E9}"/>
    <hyperlink ref="C144" r:id="rId6" xr:uid="{CFB0564B-83FD-46EE-AC38-46D2E3B7E514}"/>
    <hyperlink ref="C150" r:id="rId7" xr:uid="{83558B40-80F4-46C8-8878-5D94381E5355}"/>
    <hyperlink ref="H146" r:id="rId8" xr:uid="{3FAC2E64-55E6-4C4C-A6D8-8581BCB59059}"/>
    <hyperlink ref="H149" r:id="rId9" xr:uid="{E2FEC59F-EE81-4206-AF3A-6927ED06452E}"/>
    <hyperlink ref="F143" r:id="rId10" xr:uid="{19A73DFC-220D-4B18-B963-9E91E2399380}"/>
    <hyperlink ref="F148" r:id="rId11" xr:uid="{F512B736-4B20-4683-AB0E-E46A3825E4DE}"/>
    <hyperlink ref="F144" r:id="rId12" xr:uid="{FC887585-A1DE-4A16-9B36-FEE3181835AF}"/>
    <hyperlink ref="F145" r:id="rId13" xr:uid="{C39CCB7C-5B99-4EE8-B046-E8BD4C632A66}"/>
    <hyperlink ref="F146" r:id="rId14" xr:uid="{F1ED18D0-4132-488D-8B5B-B452805B7EE3}"/>
    <hyperlink ref="F147" r:id="rId15" xr:uid="{9320FD14-24FF-4AFA-9FF0-7B49C97477BF}"/>
    <hyperlink ref="H144" r:id="rId16" xr:uid="{C9422D27-27B5-4B53-93C8-FF34078FF35C}"/>
    <hyperlink ref="H145" r:id="rId17" xr:uid="{A49E59E1-A0A7-4131-8072-9513866C2C17}"/>
    <hyperlink ref="F149" r:id="rId18" xr:uid="{57591D43-7B3C-46C2-9AFF-D296E3598141}"/>
    <hyperlink ref="C145" r:id="rId19" xr:uid="{80D2656B-8049-47EA-BFB4-F1FD090A1A62}"/>
    <hyperlink ref="C147" r:id="rId20" xr:uid="{35B0945D-B81B-4CD1-A69C-8CB932ADA1CC}"/>
    <hyperlink ref="C148" r:id="rId21" xr:uid="{DF7880B0-4CA9-4225-81DF-C47F66C6C852}"/>
    <hyperlink ref="C149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18"/>
  <sheetViews>
    <sheetView showGridLines="0" zoomScale="145" zoomScaleNormal="145" zoomScaleSheetLayoutView="75" workbookViewId="0">
      <selection activeCell="B8" sqref="B8:E86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39" t="s">
        <v>116</v>
      </c>
      <c r="C2" s="1139"/>
      <c r="D2" s="1139"/>
      <c r="E2" s="1139"/>
      <c r="F2" s="1139"/>
      <c r="H2" s="956" t="s">
        <v>346</v>
      </c>
    </row>
    <row r="3" spans="1:10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 x14ac:dyDescent="0.25">
      <c r="A4" s="869"/>
      <c r="B4" s="1140" t="s">
        <v>96</v>
      </c>
      <c r="C4" s="1141"/>
      <c r="D4" s="1141"/>
      <c r="E4" s="1141"/>
      <c r="F4" s="1142"/>
      <c r="G4" s="147"/>
      <c r="H4" s="215"/>
    </row>
    <row r="5" spans="1:10" s="14" customFormat="1" ht="20.25" customHeight="1" x14ac:dyDescent="0.2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 x14ac:dyDescent="0.2">
      <c r="A6" s="870"/>
      <c r="B6" s="425"/>
      <c r="C6" s="487"/>
      <c r="D6" s="9"/>
      <c r="E6" s="9"/>
      <c r="F6" s="9"/>
      <c r="G6" s="723"/>
      <c r="H6" s="407" t="s">
        <v>3138</v>
      </c>
    </row>
    <row r="7" spans="1:10" s="14" customFormat="1" ht="20.25" customHeight="1" x14ac:dyDescent="0.2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 x14ac:dyDescent="0.2">
      <c r="A8" s="806"/>
      <c r="B8" s="1134" t="s">
        <v>96</v>
      </c>
      <c r="C8" s="1135"/>
      <c r="D8" s="1136" t="s">
        <v>349</v>
      </c>
      <c r="E8" s="941" t="s">
        <v>143</v>
      </c>
      <c r="H8" s="881"/>
    </row>
    <row r="9" spans="1:10" s="14" customFormat="1" ht="28.15" customHeight="1" x14ac:dyDescent="0.2">
      <c r="A9" s="806"/>
      <c r="B9" s="944" t="s">
        <v>351</v>
      </c>
      <c r="C9" s="944" t="s">
        <v>352</v>
      </c>
      <c r="D9" s="1137"/>
      <c r="E9" s="949" t="s">
        <v>245</v>
      </c>
      <c r="G9" s="1051" t="s">
        <v>353</v>
      </c>
      <c r="H9" s="985" t="s">
        <v>354</v>
      </c>
    </row>
    <row r="10" spans="1:10" s="14" customFormat="1" ht="27" hidden="1" customHeight="1" x14ac:dyDescent="0.2">
      <c r="A10" s="806"/>
      <c r="B10" s="962" t="s">
        <v>1674</v>
      </c>
      <c r="C10" s="955" t="s">
        <v>2300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</row>
    <row r="11" spans="1:10" s="14" customFormat="1" ht="27" hidden="1" customHeight="1" x14ac:dyDescent="0.2">
      <c r="A11" s="842" t="s">
        <v>1651</v>
      </c>
      <c r="B11" s="880" t="s">
        <v>409</v>
      </c>
      <c r="C11" s="939" t="s">
        <v>2301</v>
      </c>
      <c r="D11" s="853">
        <v>45394</v>
      </c>
      <c r="E11" s="853">
        <f t="shared" si="0"/>
        <v>45401</v>
      </c>
      <c r="F11" s="758"/>
      <c r="G11" s="758" t="e">
        <f t="shared" ref="G11:G49" si="1">G10+7</f>
        <v>#REF!</v>
      </c>
    </row>
    <row r="12" spans="1:10" s="14" customFormat="1" ht="27" hidden="1" customHeight="1" x14ac:dyDescent="0.2">
      <c r="A12" s="842" t="s">
        <v>1826</v>
      </c>
      <c r="B12" s="962" t="s">
        <v>1651</v>
      </c>
      <c r="C12" s="955" t="s">
        <v>2302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</row>
    <row r="13" spans="1:10" s="14" customFormat="1" ht="27" hidden="1" customHeight="1" x14ac:dyDescent="0.2">
      <c r="A13" s="874" t="s">
        <v>1891</v>
      </c>
      <c r="B13" s="962" t="s">
        <v>1826</v>
      </c>
      <c r="C13" s="955" t="s">
        <v>2303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</row>
    <row r="14" spans="1:10" s="14" customFormat="1" ht="27" hidden="1" customHeight="1" x14ac:dyDescent="0.2">
      <c r="A14" s="874" t="s">
        <v>2304</v>
      </c>
      <c r="B14" s="962" t="s">
        <v>1891</v>
      </c>
      <c r="C14" s="955" t="s">
        <v>2305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</row>
    <row r="15" spans="1:10" s="14" customFormat="1" ht="20.100000000000001" hidden="1" customHeight="1" x14ac:dyDescent="0.2">
      <c r="A15" s="874" t="s">
        <v>1674</v>
      </c>
      <c r="B15" s="962" t="s">
        <v>2304</v>
      </c>
      <c r="C15" s="955" t="s">
        <v>2306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</row>
    <row r="16" spans="1:10" s="14" customFormat="1" ht="20.100000000000001" hidden="1" customHeight="1" x14ac:dyDescent="0.2">
      <c r="A16" s="874" t="s">
        <v>2307</v>
      </c>
      <c r="B16" s="955" t="s">
        <v>1674</v>
      </c>
      <c r="C16" s="955" t="s">
        <v>2308</v>
      </c>
      <c r="D16" s="953">
        <v>45434</v>
      </c>
      <c r="E16" s="802">
        <v>45433</v>
      </c>
      <c r="F16" s="758"/>
      <c r="G16" s="758" t="e">
        <f t="shared" si="1"/>
        <v>#REF!</v>
      </c>
    </row>
    <row r="17" spans="1:10" s="14" customFormat="1" ht="20.100000000000001" hidden="1" customHeight="1" x14ac:dyDescent="0.2">
      <c r="A17" s="842" t="s">
        <v>2309</v>
      </c>
      <c r="B17" s="955" t="s">
        <v>2310</v>
      </c>
      <c r="C17" s="955" t="s">
        <v>2311</v>
      </c>
      <c r="D17" s="953">
        <v>45443</v>
      </c>
      <c r="E17" s="802">
        <f>D17+7</f>
        <v>45450</v>
      </c>
      <c r="F17" s="758"/>
      <c r="G17" s="758" t="e">
        <f t="shared" si="1"/>
        <v>#REF!</v>
      </c>
    </row>
    <row r="18" spans="1:10" s="14" customFormat="1" ht="20.100000000000001" hidden="1" customHeight="1" x14ac:dyDescent="0.2">
      <c r="A18" s="842" t="s">
        <v>2312</v>
      </c>
      <c r="B18" s="955" t="s">
        <v>1826</v>
      </c>
      <c r="C18" s="955" t="s">
        <v>2313</v>
      </c>
      <c r="D18" s="953">
        <v>45453</v>
      </c>
      <c r="E18" s="802">
        <f>D18+7</f>
        <v>45460</v>
      </c>
      <c r="F18" s="758"/>
      <c r="G18" s="758" t="e">
        <f t="shared" si="1"/>
        <v>#REF!</v>
      </c>
    </row>
    <row r="19" spans="1:10" s="14" customFormat="1" ht="20.100000000000001" hidden="1" customHeight="1" x14ac:dyDescent="0.2">
      <c r="A19" s="874" t="s">
        <v>1891</v>
      </c>
      <c r="B19" s="880" t="s">
        <v>409</v>
      </c>
      <c r="C19" s="955" t="s">
        <v>2314</v>
      </c>
      <c r="D19" s="853">
        <v>45443</v>
      </c>
      <c r="E19" s="853">
        <f>D19+7</f>
        <v>45450</v>
      </c>
      <c r="F19" s="758"/>
      <c r="G19" s="758" t="e">
        <f t="shared" si="1"/>
        <v>#REF!</v>
      </c>
    </row>
    <row r="20" spans="1:10" s="14" customFormat="1" ht="20.100000000000001" hidden="1" customHeight="1" x14ac:dyDescent="0.2">
      <c r="A20" s="874" t="s">
        <v>2315</v>
      </c>
      <c r="B20" s="955" t="s">
        <v>1891</v>
      </c>
      <c r="C20" s="955" t="s">
        <v>2316</v>
      </c>
      <c r="D20" s="953">
        <v>45458</v>
      </c>
      <c r="E20" s="802">
        <f>D20+7</f>
        <v>45465</v>
      </c>
      <c r="F20" s="758"/>
      <c r="G20" s="758" t="e">
        <f t="shared" si="1"/>
        <v>#REF!</v>
      </c>
    </row>
    <row r="21" spans="1:10" s="14" customFormat="1" ht="20.100000000000001" hidden="1" customHeight="1" x14ac:dyDescent="0.2">
      <c r="A21" s="874" t="s">
        <v>2317</v>
      </c>
      <c r="B21" s="955" t="s">
        <v>2223</v>
      </c>
      <c r="C21" s="955" t="s">
        <v>2318</v>
      </c>
      <c r="D21" s="953">
        <v>45468</v>
      </c>
      <c r="E21" s="802">
        <v>45469</v>
      </c>
      <c r="F21" s="758"/>
      <c r="G21" s="758" t="e">
        <f t="shared" si="1"/>
        <v>#REF!</v>
      </c>
    </row>
    <row r="22" spans="1:10" s="14" customFormat="1" ht="20.100000000000001" hidden="1" customHeight="1" x14ac:dyDescent="0.2">
      <c r="A22" s="842" t="s">
        <v>2307</v>
      </c>
      <c r="B22" s="955" t="s">
        <v>1674</v>
      </c>
      <c r="C22" s="955" t="s">
        <v>2319</v>
      </c>
      <c r="D22" s="953">
        <v>45476</v>
      </c>
      <c r="E22" s="802">
        <f>D22+7</f>
        <v>45483</v>
      </c>
      <c r="F22" s="758"/>
      <c r="G22" s="758" t="e">
        <f t="shared" si="1"/>
        <v>#REF!</v>
      </c>
    </row>
    <row r="23" spans="1:10" s="14" customFormat="1" ht="20.100000000000001" hidden="1" customHeight="1" x14ac:dyDescent="0.2">
      <c r="A23" s="874" t="s">
        <v>2320</v>
      </c>
      <c r="B23" s="955" t="s">
        <v>2310</v>
      </c>
      <c r="C23" s="955" t="s">
        <v>2321</v>
      </c>
      <c r="D23" s="880" t="s">
        <v>385</v>
      </c>
      <c r="E23" s="800">
        <v>45473</v>
      </c>
      <c r="F23" s="758"/>
      <c r="G23" s="758" t="e">
        <f t="shared" si="1"/>
        <v>#REF!</v>
      </c>
    </row>
    <row r="24" spans="1:10" s="14" customFormat="1" ht="20.100000000000001" hidden="1" customHeight="1" x14ac:dyDescent="0.2">
      <c r="A24" s="874" t="s">
        <v>2322</v>
      </c>
      <c r="B24" s="955" t="s">
        <v>1826</v>
      </c>
      <c r="C24" s="955" t="s">
        <v>2323</v>
      </c>
      <c r="D24" s="880" t="s">
        <v>385</v>
      </c>
      <c r="E24" s="853">
        <v>45488</v>
      </c>
      <c r="F24" s="758"/>
      <c r="G24" s="758" t="e">
        <f t="shared" si="1"/>
        <v>#REF!</v>
      </c>
    </row>
    <row r="25" spans="1:10" s="14" customFormat="1" ht="20.100000000000001" hidden="1" customHeight="1" x14ac:dyDescent="0.2">
      <c r="A25" s="842" t="s">
        <v>2324</v>
      </c>
      <c r="B25" s="955" t="s">
        <v>1891</v>
      </c>
      <c r="C25" s="955" t="s">
        <v>2325</v>
      </c>
      <c r="D25" s="953">
        <v>45500</v>
      </c>
      <c r="E25" s="802">
        <v>45497</v>
      </c>
      <c r="F25" s="758"/>
      <c r="G25" s="758" t="e">
        <f t="shared" si="1"/>
        <v>#REF!</v>
      </c>
    </row>
    <row r="26" spans="1:10" s="14" customFormat="1" ht="20.100000000000001" hidden="1" customHeight="1" x14ac:dyDescent="0.2">
      <c r="A26" s="842" t="s">
        <v>2324</v>
      </c>
      <c r="B26" s="955" t="s">
        <v>2223</v>
      </c>
      <c r="C26" s="955" t="s">
        <v>2326</v>
      </c>
      <c r="D26" s="880" t="s">
        <v>385</v>
      </c>
      <c r="E26" s="799" t="s">
        <v>385</v>
      </c>
      <c r="F26" s="758"/>
      <c r="G26" s="758" t="e">
        <f t="shared" si="1"/>
        <v>#REF!</v>
      </c>
    </row>
    <row r="27" spans="1:10" s="14" customFormat="1" ht="20.100000000000001" hidden="1" customHeight="1" x14ac:dyDescent="0.2">
      <c r="A27" s="842" t="s">
        <v>2324</v>
      </c>
      <c r="B27" s="955" t="s">
        <v>1674</v>
      </c>
      <c r="C27" s="955" t="s">
        <v>2327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</row>
    <row r="28" spans="1:10" s="14" customFormat="1" ht="20.100000000000001" hidden="1" customHeight="1" x14ac:dyDescent="0.2">
      <c r="A28" s="842" t="s">
        <v>2324</v>
      </c>
      <c r="B28" s="955" t="s">
        <v>2310</v>
      </c>
      <c r="C28" s="955" t="s">
        <v>2328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</row>
    <row r="29" spans="1:10" s="14" customFormat="1" ht="20.100000000000001" hidden="1" customHeight="1" x14ac:dyDescent="0.2">
      <c r="A29" s="842" t="s">
        <v>2324</v>
      </c>
      <c r="B29" s="955" t="s">
        <v>1826</v>
      </c>
      <c r="C29" s="955" t="s">
        <v>2329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0" s="14" customFormat="1" ht="20.100000000000001" hidden="1" customHeight="1" x14ac:dyDescent="0.2">
      <c r="A30" s="874" t="s">
        <v>1891</v>
      </c>
      <c r="B30" s="955" t="s">
        <v>1883</v>
      </c>
      <c r="C30" s="955" t="s">
        <v>2330</v>
      </c>
      <c r="D30" s="880" t="s">
        <v>385</v>
      </c>
      <c r="E30" s="853" t="e">
        <f t="shared" si="2"/>
        <v>#VALUE!</v>
      </c>
      <c r="F30" s="758"/>
      <c r="G30" s="758" t="e">
        <f t="shared" si="1"/>
        <v>#REF!</v>
      </c>
    </row>
    <row r="31" spans="1:10" s="14" customFormat="1" ht="20.100000000000001" hidden="1" customHeight="1" x14ac:dyDescent="0.2">
      <c r="A31" s="874" t="s">
        <v>2324</v>
      </c>
      <c r="B31" s="955" t="s">
        <v>2223</v>
      </c>
      <c r="C31" s="955" t="s">
        <v>2331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407"/>
      <c r="J31" s="155"/>
    </row>
    <row r="32" spans="1:10" s="14" customFormat="1" ht="20.100000000000001" hidden="1" customHeight="1" x14ac:dyDescent="0.2">
      <c r="A32" s="874"/>
      <c r="B32" s="955" t="s">
        <v>1674</v>
      </c>
      <c r="C32" s="955" t="s">
        <v>2332</v>
      </c>
      <c r="D32" s="953">
        <v>45538</v>
      </c>
      <c r="E32" s="802">
        <f t="shared" si="2"/>
        <v>45545</v>
      </c>
      <c r="G32" s="758" t="e">
        <f t="shared" si="1"/>
        <v>#REF!</v>
      </c>
      <c r="H32" s="407"/>
      <c r="J32" s="155"/>
    </row>
    <row r="33" spans="1:10" s="14" customFormat="1" ht="20.100000000000001" hidden="1" customHeight="1" x14ac:dyDescent="0.2">
      <c r="A33" s="874" t="s">
        <v>2324</v>
      </c>
      <c r="B33" s="955" t="s">
        <v>2310</v>
      </c>
      <c r="C33" s="955" t="s">
        <v>2333</v>
      </c>
      <c r="D33" s="955">
        <v>45559</v>
      </c>
      <c r="E33" s="802">
        <v>45555</v>
      </c>
      <c r="G33" s="758" t="e">
        <f t="shared" si="1"/>
        <v>#REF!</v>
      </c>
      <c r="H33" s="407"/>
      <c r="J33" s="155"/>
    </row>
    <row r="34" spans="1:10" s="14" customFormat="1" ht="20.100000000000001" hidden="1" customHeight="1" x14ac:dyDescent="0.2">
      <c r="A34" s="842" t="s">
        <v>1826</v>
      </c>
      <c r="B34" s="1026" t="s">
        <v>409</v>
      </c>
      <c r="C34" s="955" t="s">
        <v>2334</v>
      </c>
      <c r="D34" s="853">
        <v>45551</v>
      </c>
      <c r="E34" s="853">
        <f>D34+7</f>
        <v>45558</v>
      </c>
      <c r="G34" s="758" t="e">
        <f t="shared" si="1"/>
        <v>#REF!</v>
      </c>
      <c r="H34" s="407"/>
      <c r="J34" s="155"/>
    </row>
    <row r="35" spans="1:10" s="14" customFormat="1" ht="20.100000000000001" hidden="1" customHeight="1" x14ac:dyDescent="0.2">
      <c r="A35" s="874" t="s">
        <v>2335</v>
      </c>
      <c r="B35" s="955" t="s">
        <v>2223</v>
      </c>
      <c r="C35" s="955" t="s">
        <v>2336</v>
      </c>
      <c r="D35" s="953">
        <v>45559</v>
      </c>
      <c r="E35" s="802">
        <f>D35+7</f>
        <v>45566</v>
      </c>
      <c r="G35" s="758">
        <v>45558</v>
      </c>
      <c r="H35" s="407"/>
      <c r="J35" s="155"/>
    </row>
    <row r="36" spans="1:10" s="14" customFormat="1" ht="20.100000000000001" hidden="1" customHeight="1" x14ac:dyDescent="0.2">
      <c r="A36" s="874"/>
      <c r="B36" s="955" t="s">
        <v>1826</v>
      </c>
      <c r="C36" s="955" t="s">
        <v>2337</v>
      </c>
      <c r="D36" s="953">
        <v>45580</v>
      </c>
      <c r="E36" s="802">
        <v>45609</v>
      </c>
      <c r="G36" s="758">
        <f t="shared" si="1"/>
        <v>45565</v>
      </c>
      <c r="H36" s="407"/>
      <c r="J36" s="155"/>
    </row>
    <row r="37" spans="1:10" s="14" customFormat="1" ht="20.100000000000001" hidden="1" customHeight="1" x14ac:dyDescent="0.2">
      <c r="A37" s="874" t="s">
        <v>1674</v>
      </c>
      <c r="B37" s="955" t="s">
        <v>2338</v>
      </c>
      <c r="C37" s="955" t="s">
        <v>2339</v>
      </c>
      <c r="D37" s="880" t="s">
        <v>385</v>
      </c>
      <c r="E37" s="853" t="e">
        <f t="shared" ref="E37:E42" si="3">D37+7</f>
        <v>#VALUE!</v>
      </c>
      <c r="G37" s="758">
        <f t="shared" si="1"/>
        <v>45572</v>
      </c>
      <c r="H37" s="407"/>
      <c r="J37" s="155"/>
    </row>
    <row r="38" spans="1:10" s="14" customFormat="1" ht="20.100000000000001" hidden="1" customHeight="1" x14ac:dyDescent="0.2">
      <c r="A38" s="874" t="s">
        <v>2340</v>
      </c>
      <c r="B38" s="955" t="s">
        <v>656</v>
      </c>
      <c r="C38" s="955" t="s">
        <v>2341</v>
      </c>
      <c r="D38" s="955">
        <v>45586</v>
      </c>
      <c r="E38" s="802">
        <f t="shared" si="3"/>
        <v>45593</v>
      </c>
      <c r="G38" s="758">
        <f t="shared" si="1"/>
        <v>45579</v>
      </c>
      <c r="H38" s="407"/>
      <c r="J38" s="155"/>
    </row>
    <row r="39" spans="1:10" s="14" customFormat="1" ht="20.100000000000001" hidden="1" customHeight="1" x14ac:dyDescent="0.2">
      <c r="A39" s="842" t="s">
        <v>2342</v>
      </c>
      <c r="B39" s="955" t="s">
        <v>658</v>
      </c>
      <c r="C39" s="955" t="s">
        <v>2343</v>
      </c>
      <c r="D39" s="953">
        <v>45592</v>
      </c>
      <c r="E39" s="802">
        <f t="shared" si="3"/>
        <v>45599</v>
      </c>
      <c r="G39" s="758">
        <f t="shared" si="1"/>
        <v>45586</v>
      </c>
      <c r="H39" s="407"/>
      <c r="J39" s="155"/>
    </row>
    <row r="40" spans="1:10" s="14" customFormat="1" ht="20.100000000000001" hidden="1" customHeight="1" x14ac:dyDescent="0.2">
      <c r="A40" s="842" t="s">
        <v>2310</v>
      </c>
      <c r="B40" s="955" t="s">
        <v>2344</v>
      </c>
      <c r="C40" s="955" t="s">
        <v>2345</v>
      </c>
      <c r="D40" s="953">
        <v>45592</v>
      </c>
      <c r="E40" s="802">
        <f t="shared" si="3"/>
        <v>45599</v>
      </c>
      <c r="G40" s="758">
        <f t="shared" si="1"/>
        <v>45593</v>
      </c>
      <c r="H40" s="407"/>
      <c r="J40" s="155"/>
    </row>
    <row r="41" spans="1:10" s="14" customFormat="1" ht="20.100000000000001" hidden="1" customHeight="1" x14ac:dyDescent="0.2">
      <c r="A41" s="874"/>
      <c r="B41" s="955" t="s">
        <v>2223</v>
      </c>
      <c r="C41" s="955" t="s">
        <v>2346</v>
      </c>
      <c r="D41" s="953">
        <v>45602</v>
      </c>
      <c r="E41" s="802">
        <f t="shared" si="3"/>
        <v>45609</v>
      </c>
      <c r="G41" s="758">
        <f t="shared" si="1"/>
        <v>45600</v>
      </c>
      <c r="H41" s="407"/>
      <c r="J41" s="155"/>
    </row>
    <row r="42" spans="1:10" s="14" customFormat="1" ht="20.100000000000001" hidden="1" customHeight="1" x14ac:dyDescent="0.2">
      <c r="A42" s="874" t="s">
        <v>2344</v>
      </c>
      <c r="B42" s="1026" t="s">
        <v>409</v>
      </c>
      <c r="C42" s="955" t="s">
        <v>2347</v>
      </c>
      <c r="D42" s="853">
        <v>45606</v>
      </c>
      <c r="E42" s="853">
        <f t="shared" si="3"/>
        <v>45613</v>
      </c>
      <c r="G42" s="758">
        <f t="shared" si="1"/>
        <v>45607</v>
      </c>
      <c r="H42" s="407"/>
      <c r="J42" s="155"/>
    </row>
    <row r="43" spans="1:10" s="14" customFormat="1" ht="20.100000000000001" hidden="1" customHeight="1" x14ac:dyDescent="0.2">
      <c r="A43" s="874" t="s">
        <v>2324</v>
      </c>
      <c r="B43" s="955" t="s">
        <v>2338</v>
      </c>
      <c r="C43" s="955" t="s">
        <v>2348</v>
      </c>
      <c r="D43" s="953">
        <v>45620</v>
      </c>
      <c r="E43" s="802">
        <v>45624</v>
      </c>
      <c r="G43" s="758">
        <f t="shared" si="1"/>
        <v>45614</v>
      </c>
      <c r="H43" s="407"/>
      <c r="J43" s="155"/>
    </row>
    <row r="44" spans="1:10" s="14" customFormat="1" ht="20.100000000000001" hidden="1" customHeight="1" x14ac:dyDescent="0.2">
      <c r="A44" s="874" t="s">
        <v>2349</v>
      </c>
      <c r="B44" s="955" t="s">
        <v>656</v>
      </c>
      <c r="C44" s="955" t="s">
        <v>2350</v>
      </c>
      <c r="D44" s="955">
        <v>45634</v>
      </c>
      <c r="E44" s="802">
        <v>45636</v>
      </c>
      <c r="G44" s="758">
        <f t="shared" si="1"/>
        <v>45621</v>
      </c>
      <c r="H44" s="407"/>
      <c r="J44" s="155"/>
    </row>
    <row r="45" spans="1:10" s="14" customFormat="1" ht="20.100000000000001" hidden="1" customHeight="1" x14ac:dyDescent="0.2">
      <c r="A45" s="874"/>
      <c r="B45" s="955" t="s">
        <v>658</v>
      </c>
      <c r="C45" s="955" t="s">
        <v>2351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407"/>
      <c r="J45" s="155"/>
    </row>
    <row r="46" spans="1:10" s="14" customFormat="1" ht="20.100000000000001" hidden="1" customHeight="1" x14ac:dyDescent="0.2">
      <c r="A46" s="874"/>
      <c r="B46" s="955" t="s">
        <v>2352</v>
      </c>
      <c r="C46" s="955" t="s">
        <v>2353</v>
      </c>
      <c r="D46" s="953">
        <v>45644</v>
      </c>
      <c r="E46" s="802">
        <f t="shared" si="4"/>
        <v>45646</v>
      </c>
      <c r="G46" s="758">
        <f t="shared" si="1"/>
        <v>45635</v>
      </c>
      <c r="H46" s="407"/>
      <c r="J46" s="155"/>
    </row>
    <row r="47" spans="1:10" s="14" customFormat="1" ht="20.100000000000001" hidden="1" customHeight="1" x14ac:dyDescent="0.2">
      <c r="A47" s="874"/>
      <c r="B47" s="955" t="s">
        <v>2223</v>
      </c>
      <c r="C47" s="955" t="s">
        <v>2354</v>
      </c>
      <c r="D47" s="955">
        <v>45648</v>
      </c>
      <c r="E47" s="802">
        <f t="shared" si="4"/>
        <v>45650</v>
      </c>
      <c r="G47" s="758">
        <f t="shared" si="1"/>
        <v>45642</v>
      </c>
      <c r="H47" s="407"/>
      <c r="J47" s="155"/>
    </row>
    <row r="48" spans="1:10" s="14" customFormat="1" ht="20.100000000000001" hidden="1" customHeight="1" x14ac:dyDescent="0.2">
      <c r="A48" s="874" t="s">
        <v>2355</v>
      </c>
      <c r="B48" s="955" t="s">
        <v>2338</v>
      </c>
      <c r="C48" s="955" t="s">
        <v>2356</v>
      </c>
      <c r="D48" s="955">
        <v>45654</v>
      </c>
      <c r="E48" s="802">
        <f t="shared" si="4"/>
        <v>45656</v>
      </c>
      <c r="G48" s="758">
        <f t="shared" si="1"/>
        <v>45649</v>
      </c>
      <c r="H48" s="407"/>
      <c r="J48" s="155"/>
    </row>
    <row r="49" spans="1:10" s="14" customFormat="1" ht="20.100000000000001" hidden="1" customHeight="1" x14ac:dyDescent="0.2">
      <c r="A49" s="874" t="s">
        <v>2338</v>
      </c>
      <c r="B49" s="955" t="s">
        <v>1826</v>
      </c>
      <c r="C49" s="955" t="s">
        <v>2357</v>
      </c>
      <c r="D49" s="955">
        <v>45293</v>
      </c>
      <c r="E49" s="802">
        <f t="shared" si="4"/>
        <v>45295</v>
      </c>
      <c r="G49" s="758">
        <f t="shared" si="1"/>
        <v>45656</v>
      </c>
      <c r="H49" s="407"/>
      <c r="J49" s="155"/>
    </row>
    <row r="50" spans="1:10" s="14" customFormat="1" ht="20.100000000000001" hidden="1" customHeight="1" x14ac:dyDescent="0.2">
      <c r="A50" s="874"/>
      <c r="B50" s="955" t="s">
        <v>2441</v>
      </c>
      <c r="C50" s="955" t="s">
        <v>3139</v>
      </c>
      <c r="D50" s="955">
        <v>45655</v>
      </c>
      <c r="E50" s="802">
        <f>D50+3</f>
        <v>45658</v>
      </c>
      <c r="G50" s="758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4"/>
      <c r="B51" s="955" t="s">
        <v>2441</v>
      </c>
      <c r="C51" s="955" t="s">
        <v>3140</v>
      </c>
      <c r="D51" s="880" t="s">
        <v>385</v>
      </c>
      <c r="E51" s="802">
        <v>45665</v>
      </c>
      <c r="G51" s="758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4"/>
      <c r="B52" s="955" t="s">
        <v>2441</v>
      </c>
      <c r="C52" s="955" t="s">
        <v>3141</v>
      </c>
      <c r="D52" s="953">
        <v>45669</v>
      </c>
      <c r="E52" s="802">
        <f t="shared" ref="E52:E55" si="6">D52+3</f>
        <v>45672</v>
      </c>
      <c r="G52" s="758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4"/>
      <c r="B53" s="955" t="s">
        <v>2441</v>
      </c>
      <c r="C53" s="955" t="s">
        <v>3142</v>
      </c>
      <c r="D53" s="955">
        <v>45310</v>
      </c>
      <c r="E53" s="802">
        <f t="shared" si="6"/>
        <v>45313</v>
      </c>
      <c r="G53" s="758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4"/>
      <c r="B54" s="955" t="s">
        <v>2441</v>
      </c>
      <c r="C54" s="955" t="s">
        <v>3143</v>
      </c>
      <c r="D54" s="955">
        <v>45317</v>
      </c>
      <c r="E54" s="802">
        <f t="shared" si="6"/>
        <v>45320</v>
      </c>
      <c r="G54" s="758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4"/>
      <c r="B55" s="955" t="s">
        <v>2441</v>
      </c>
      <c r="C55" s="955" t="s">
        <v>3144</v>
      </c>
      <c r="D55" s="953">
        <v>45692</v>
      </c>
      <c r="E55" s="802">
        <f t="shared" si="6"/>
        <v>45695</v>
      </c>
      <c r="G55" s="758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4"/>
      <c r="B56" s="955" t="s">
        <v>2441</v>
      </c>
      <c r="C56" s="955" t="s">
        <v>3145</v>
      </c>
      <c r="D56" s="953">
        <v>45702</v>
      </c>
      <c r="E56" s="880" t="s">
        <v>385</v>
      </c>
      <c r="G56" s="758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4"/>
      <c r="B57" s="955" t="s">
        <v>2441</v>
      </c>
      <c r="C57" s="955" t="s">
        <v>3146</v>
      </c>
      <c r="D57" s="880" t="s">
        <v>385</v>
      </c>
      <c r="E57" s="802">
        <v>45707</v>
      </c>
      <c r="G57" s="758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4"/>
      <c r="B58" s="955" t="s">
        <v>2441</v>
      </c>
      <c r="C58" s="955" t="s">
        <v>3147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4"/>
      <c r="B59" s="1026" t="s">
        <v>409</v>
      </c>
      <c r="C59" s="955" t="s">
        <v>3148</v>
      </c>
      <c r="D59" s="853"/>
      <c r="E59" s="853"/>
      <c r="G59" s="758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4"/>
      <c r="B60" s="955" t="s">
        <v>2441</v>
      </c>
      <c r="C60" s="955" t="s">
        <v>3149</v>
      </c>
      <c r="D60" s="953">
        <v>45727</v>
      </c>
      <c r="E60" s="802">
        <f t="shared" si="9"/>
        <v>45730</v>
      </c>
      <c r="G60" s="758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4"/>
      <c r="B61" s="955" t="s">
        <v>2441</v>
      </c>
      <c r="C61" s="955" t="s">
        <v>3150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4"/>
      <c r="B62" s="1026" t="s">
        <v>409</v>
      </c>
      <c r="C62" s="955" t="s">
        <v>3151</v>
      </c>
      <c r="D62" s="886"/>
      <c r="E62" s="886"/>
      <c r="G62" s="758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4"/>
      <c r="B63" s="955" t="s">
        <v>2441</v>
      </c>
      <c r="C63" s="955" t="s">
        <v>3152</v>
      </c>
      <c r="D63" s="953">
        <v>45747</v>
      </c>
      <c r="E63" s="802">
        <f t="shared" si="10"/>
        <v>45750</v>
      </c>
      <c r="G63" s="758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4"/>
      <c r="B64" s="955" t="s">
        <v>2441</v>
      </c>
      <c r="C64" s="955" t="s">
        <v>3153</v>
      </c>
      <c r="D64" s="955">
        <v>45753</v>
      </c>
      <c r="E64" s="880" t="s">
        <v>385</v>
      </c>
      <c r="G64" s="758">
        <f t="shared" ref="G64:G86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1" t="s">
        <v>3154</v>
      </c>
      <c r="B65" s="955" t="s">
        <v>1938</v>
      </c>
      <c r="C65" s="955" t="s">
        <v>3155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1"/>
      <c r="B66" s="955" t="s">
        <v>1938</v>
      </c>
      <c r="C66" s="955" t="s">
        <v>3156</v>
      </c>
      <c r="D66" s="955">
        <v>45768</v>
      </c>
      <c r="E66" s="758">
        <f t="shared" si="16"/>
        <v>45771</v>
      </c>
      <c r="G66" s="758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1"/>
      <c r="B67" s="955" t="s">
        <v>1938</v>
      </c>
      <c r="C67" s="955" t="s">
        <v>3157</v>
      </c>
      <c r="D67" s="955">
        <v>45775</v>
      </c>
      <c r="E67" s="758">
        <f t="shared" si="16"/>
        <v>45778</v>
      </c>
      <c r="G67" s="758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1"/>
      <c r="B68" s="955" t="s">
        <v>1938</v>
      </c>
      <c r="C68" s="955" t="s">
        <v>3158</v>
      </c>
      <c r="D68" s="955">
        <v>45781</v>
      </c>
      <c r="E68" s="758">
        <f t="shared" si="16"/>
        <v>45784</v>
      </c>
      <c r="G68" s="758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1"/>
      <c r="B69" s="955" t="s">
        <v>1938</v>
      </c>
      <c r="C69" s="955" t="s">
        <v>3159</v>
      </c>
      <c r="D69" s="955">
        <v>45788</v>
      </c>
      <c r="E69" s="758">
        <f t="shared" si="16"/>
        <v>45791</v>
      </c>
      <c r="G69" s="758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1" t="s">
        <v>1938</v>
      </c>
      <c r="B70" s="955" t="s">
        <v>3160</v>
      </c>
      <c r="C70" s="955" t="s">
        <v>3161</v>
      </c>
      <c r="D70" s="955">
        <v>45794</v>
      </c>
      <c r="E70" s="758">
        <f t="shared" si="16"/>
        <v>45797</v>
      </c>
      <c r="G70" s="758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1"/>
      <c r="B71" s="955" t="s">
        <v>3160</v>
      </c>
      <c r="C71" s="955" t="s">
        <v>3162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1"/>
      <c r="B72" s="955" t="s">
        <v>3160</v>
      </c>
      <c r="C72" s="955" t="s">
        <v>3163</v>
      </c>
      <c r="D72" s="955">
        <v>45810</v>
      </c>
      <c r="E72" s="758">
        <f t="shared" si="18"/>
        <v>45813</v>
      </c>
      <c r="G72" s="758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 x14ac:dyDescent="0.2">
      <c r="A73" s="1111"/>
      <c r="B73" s="955" t="s">
        <v>3160</v>
      </c>
      <c r="C73" s="955" t="s">
        <v>3164</v>
      </c>
      <c r="D73" s="955">
        <v>45818</v>
      </c>
      <c r="E73" s="758">
        <f t="shared" si="18"/>
        <v>45821</v>
      </c>
      <c r="G73" s="758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 x14ac:dyDescent="0.2">
      <c r="A74" s="1111"/>
      <c r="B74" s="955" t="s">
        <v>3160</v>
      </c>
      <c r="C74" s="955" t="s">
        <v>3165</v>
      </c>
      <c r="D74" s="955">
        <v>45827</v>
      </c>
      <c r="E74" s="758">
        <f t="shared" si="18"/>
        <v>45830</v>
      </c>
      <c r="G74" s="758">
        <f t="shared" si="14"/>
        <v>45824</v>
      </c>
      <c r="H74" s="332">
        <f t="shared" si="19"/>
        <v>25</v>
      </c>
      <c r="J74" s="155"/>
    </row>
    <row r="75" spans="1:10" s="14" customFormat="1" ht="20.100000000000001" hidden="1" customHeight="1" x14ac:dyDescent="0.2">
      <c r="A75" s="1111"/>
      <c r="B75" s="955" t="s">
        <v>3160</v>
      </c>
      <c r="C75" s="955" t="s">
        <v>3166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hidden="1" customHeight="1" x14ac:dyDescent="0.2">
      <c r="A76" s="1111"/>
      <c r="B76" s="1026" t="s">
        <v>409</v>
      </c>
      <c r="C76" s="955" t="s">
        <v>3167</v>
      </c>
      <c r="D76" s="800"/>
      <c r="E76" s="800"/>
      <c r="G76" s="758">
        <f t="shared" si="14"/>
        <v>45838</v>
      </c>
      <c r="H76" s="332">
        <f t="shared" si="21"/>
        <v>27</v>
      </c>
      <c r="J76" s="155"/>
    </row>
    <row r="77" spans="1:10" s="14" customFormat="1" ht="20.100000000000001" hidden="1" customHeight="1" x14ac:dyDescent="0.2">
      <c r="A77" s="1111"/>
      <c r="B77" s="955" t="s">
        <v>3160</v>
      </c>
      <c r="C77" s="955" t="s">
        <v>3168</v>
      </c>
      <c r="D77" s="955">
        <v>45844</v>
      </c>
      <c r="E77" s="758">
        <f t="shared" si="20"/>
        <v>45847</v>
      </c>
      <c r="G77" s="758">
        <f t="shared" si="14"/>
        <v>45845</v>
      </c>
      <c r="H77" s="332">
        <f t="shared" si="21"/>
        <v>28</v>
      </c>
      <c r="J77" s="155"/>
    </row>
    <row r="78" spans="1:10" s="14" customFormat="1" ht="20.100000000000001" hidden="1" customHeight="1" x14ac:dyDescent="0.2">
      <c r="A78" s="1111"/>
      <c r="B78" s="955" t="s">
        <v>3160</v>
      </c>
      <c r="C78" s="955" t="s">
        <v>3169</v>
      </c>
      <c r="D78" s="955">
        <v>45851</v>
      </c>
      <c r="E78" s="758">
        <f t="shared" si="20"/>
        <v>45854</v>
      </c>
      <c r="G78" s="758">
        <f t="shared" si="14"/>
        <v>45852</v>
      </c>
      <c r="H78" s="332">
        <f t="shared" si="21"/>
        <v>29</v>
      </c>
      <c r="J78" s="155"/>
    </row>
    <row r="79" spans="1:10" s="14" customFormat="1" ht="20.100000000000001" hidden="1" customHeight="1" x14ac:dyDescent="0.2">
      <c r="A79" s="1111"/>
      <c r="B79" s="955" t="s">
        <v>3160</v>
      </c>
      <c r="C79" s="955" t="s">
        <v>3170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hidden="1" customHeight="1" x14ac:dyDescent="0.2">
      <c r="A80" s="1111"/>
      <c r="B80" s="955" t="s">
        <v>3160</v>
      </c>
      <c r="C80" s="955" t="s">
        <v>3171</v>
      </c>
      <c r="D80" s="955">
        <v>45866</v>
      </c>
      <c r="E80" s="758">
        <f t="shared" si="22"/>
        <v>45869</v>
      </c>
      <c r="G80" s="758">
        <f t="shared" si="14"/>
        <v>45866</v>
      </c>
      <c r="H80" s="332">
        <f t="shared" si="23"/>
        <v>31</v>
      </c>
      <c r="J80" s="155"/>
    </row>
    <row r="81" spans="1:10" s="14" customFormat="1" ht="20.100000000000001" hidden="1" customHeight="1" x14ac:dyDescent="0.2">
      <c r="A81" s="1111"/>
      <c r="B81" s="955" t="s">
        <v>3160</v>
      </c>
      <c r="C81" s="955" t="s">
        <v>4857</v>
      </c>
      <c r="D81" s="955">
        <v>45873</v>
      </c>
      <c r="E81" s="758">
        <f t="shared" si="22"/>
        <v>45876</v>
      </c>
      <c r="G81" s="758">
        <f t="shared" si="14"/>
        <v>45873</v>
      </c>
      <c r="H81" s="332">
        <f t="shared" si="23"/>
        <v>32</v>
      </c>
      <c r="J81" s="155"/>
    </row>
    <row r="82" spans="1:10" s="14" customFormat="1" ht="20.100000000000001" customHeight="1" x14ac:dyDescent="0.2">
      <c r="A82" s="1111"/>
      <c r="B82" s="955" t="s">
        <v>3160</v>
      </c>
      <c r="C82" s="955" t="s">
        <v>4858</v>
      </c>
      <c r="D82" s="955">
        <v>45881</v>
      </c>
      <c r="E82" s="758">
        <f t="shared" ref="E82:E84" si="24">D82+3</f>
        <v>45884</v>
      </c>
      <c r="G82" s="758">
        <f t="shared" si="14"/>
        <v>45880</v>
      </c>
      <c r="H82" s="332">
        <f t="shared" ref="H82:H84" si="25">WEEKNUM(G82)</f>
        <v>33</v>
      </c>
      <c r="J82" s="155"/>
    </row>
    <row r="83" spans="1:10" s="14" customFormat="1" ht="20.100000000000001" customHeight="1" x14ac:dyDescent="0.2">
      <c r="A83" s="1111"/>
      <c r="B83" s="955" t="s">
        <v>3160</v>
      </c>
      <c r="C83" s="955" t="s">
        <v>4859</v>
      </c>
      <c r="D83" s="955">
        <v>45886</v>
      </c>
      <c r="E83" s="758">
        <f t="shared" si="24"/>
        <v>45889</v>
      </c>
      <c r="G83" s="758">
        <f t="shared" si="14"/>
        <v>45887</v>
      </c>
      <c r="H83" s="332">
        <f t="shared" si="25"/>
        <v>34</v>
      </c>
      <c r="J83" s="155"/>
    </row>
    <row r="84" spans="1:10" s="14" customFormat="1" ht="20.100000000000001" customHeight="1" x14ac:dyDescent="0.2">
      <c r="A84" s="1111"/>
      <c r="B84" s="955" t="s">
        <v>3160</v>
      </c>
      <c r="C84" s="955" t="s">
        <v>4900</v>
      </c>
      <c r="D84" s="955">
        <v>45893</v>
      </c>
      <c r="E84" s="758">
        <f t="shared" si="24"/>
        <v>45896</v>
      </c>
      <c r="G84" s="758">
        <f t="shared" si="14"/>
        <v>45894</v>
      </c>
      <c r="H84" s="332">
        <f t="shared" si="25"/>
        <v>35</v>
      </c>
      <c r="J84" s="155"/>
    </row>
    <row r="85" spans="1:10" s="14" customFormat="1" ht="20.100000000000001" customHeight="1" x14ac:dyDescent="0.2">
      <c r="A85" s="1111"/>
      <c r="B85" s="955" t="s">
        <v>3160</v>
      </c>
      <c r="C85" s="955" t="s">
        <v>4901</v>
      </c>
      <c r="D85" s="955">
        <v>45900</v>
      </c>
      <c r="E85" s="758">
        <f t="shared" ref="E85:E86" si="26">D85+3</f>
        <v>45903</v>
      </c>
      <c r="G85" s="758">
        <f t="shared" si="14"/>
        <v>45901</v>
      </c>
      <c r="H85" s="332">
        <f t="shared" ref="H85:H86" si="27">WEEKNUM(G85)</f>
        <v>36</v>
      </c>
      <c r="J85" s="155"/>
    </row>
    <row r="86" spans="1:10" s="14" customFormat="1" ht="20.100000000000001" customHeight="1" x14ac:dyDescent="0.2">
      <c r="A86" s="1111"/>
      <c r="B86" s="955" t="s">
        <v>3160</v>
      </c>
      <c r="C86" s="955" t="s">
        <v>4902</v>
      </c>
      <c r="D86" s="955">
        <v>45907</v>
      </c>
      <c r="E86" s="758">
        <f t="shared" si="26"/>
        <v>45910</v>
      </c>
      <c r="G86" s="758">
        <f t="shared" si="14"/>
        <v>45908</v>
      </c>
      <c r="H86" s="332">
        <f t="shared" si="27"/>
        <v>37</v>
      </c>
      <c r="J86" s="155"/>
    </row>
    <row r="87" spans="1:10" s="14" customFormat="1" ht="15.75" x14ac:dyDescent="0.2">
      <c r="A87" s="870"/>
      <c r="B87" s="1107" t="s">
        <v>516</v>
      </c>
      <c r="C87" s="678"/>
      <c r="D87" s="678"/>
      <c r="E87" s="678"/>
      <c r="F87" s="678"/>
      <c r="G87" s="678"/>
      <c r="H87" s="407"/>
      <c r="I87" s="407"/>
      <c r="J87" s="155"/>
    </row>
    <row r="91" spans="1:10" ht="15" thickBot="1" x14ac:dyDescent="0.25"/>
    <row r="92" spans="1:10" s="147" customFormat="1" ht="20.100000000000001" customHeight="1" x14ac:dyDescent="0.2">
      <c r="B92" s="896"/>
      <c r="C92" s="897"/>
      <c r="D92" s="898"/>
      <c r="E92" s="899"/>
      <c r="F92" s="900"/>
      <c r="G92" s="901"/>
      <c r="H92" s="902"/>
    </row>
    <row r="93" spans="1:10" s="147" customFormat="1" ht="18" customHeight="1" x14ac:dyDescent="0.2">
      <c r="B93" s="778" t="s">
        <v>517</v>
      </c>
      <c r="C93" s="145"/>
      <c r="D93" s="147" t="s">
        <v>518</v>
      </c>
      <c r="G93" s="147" t="s">
        <v>519</v>
      </c>
      <c r="H93" s="779"/>
    </row>
    <row r="94" spans="1:10" s="147" customFormat="1" ht="20.100000000000001" customHeight="1" x14ac:dyDescent="0.2">
      <c r="B94" s="780" t="s">
        <v>520</v>
      </c>
      <c r="C94" s="1099" t="s">
        <v>521</v>
      </c>
      <c r="D94" s="133" t="s">
        <v>522</v>
      </c>
      <c r="F94" s="1099" t="s">
        <v>523</v>
      </c>
      <c r="G94" s="145" t="s">
        <v>524</v>
      </c>
      <c r="H94" s="1100" t="s">
        <v>525</v>
      </c>
    </row>
    <row r="95" spans="1:10" s="147" customFormat="1" ht="20.100000000000001" customHeight="1" x14ac:dyDescent="0.2">
      <c r="B95" s="780" t="s">
        <v>526</v>
      </c>
      <c r="C95" s="1099" t="s">
        <v>527</v>
      </c>
      <c r="D95" s="133" t="s">
        <v>528</v>
      </c>
      <c r="E95" s="148" t="s">
        <v>529</v>
      </c>
      <c r="F95" s="1101" t="s">
        <v>530</v>
      </c>
      <c r="G95" s="145" t="s">
        <v>531</v>
      </c>
      <c r="H95" s="1100" t="s">
        <v>532</v>
      </c>
    </row>
    <row r="96" spans="1:10" s="147" customFormat="1" ht="20.100000000000001" customHeight="1" x14ac:dyDescent="0.2">
      <c r="B96" s="783" t="s">
        <v>533</v>
      </c>
      <c r="C96" s="1102" t="s">
        <v>534</v>
      </c>
      <c r="D96" s="133" t="s">
        <v>535</v>
      </c>
      <c r="E96" s="148" t="s">
        <v>536</v>
      </c>
      <c r="F96" s="1101" t="s">
        <v>537</v>
      </c>
      <c r="G96" s="588" t="s">
        <v>538</v>
      </c>
      <c r="H96" s="1103" t="s">
        <v>539</v>
      </c>
    </row>
    <row r="97" spans="1:21" s="147" customFormat="1" ht="20.100000000000001" customHeight="1" x14ac:dyDescent="0.2">
      <c r="B97" s="783" t="s">
        <v>540</v>
      </c>
      <c r="C97" s="1102" t="s">
        <v>541</v>
      </c>
      <c r="D97" s="133" t="s">
        <v>542</v>
      </c>
      <c r="E97" s="148" t="s">
        <v>543</v>
      </c>
      <c r="F97" s="1101" t="s">
        <v>544</v>
      </c>
      <c r="G97" s="588" t="s">
        <v>545</v>
      </c>
      <c r="H97" s="1103" t="s">
        <v>546</v>
      </c>
      <c r="N97" s="149"/>
      <c r="O97" s="149"/>
    </row>
    <row r="98" spans="1:21" s="147" customFormat="1" ht="20.100000000000001" customHeight="1" x14ac:dyDescent="0.2">
      <c r="B98" s="783" t="s">
        <v>760</v>
      </c>
      <c r="C98" s="1102" t="s">
        <v>548</v>
      </c>
      <c r="D98" s="133" t="s">
        <v>549</v>
      </c>
      <c r="E98" s="148" t="s">
        <v>550</v>
      </c>
      <c r="F98" s="1101" t="s">
        <v>551</v>
      </c>
      <c r="G98" s="588" t="s">
        <v>552</v>
      </c>
      <c r="H98" s="1103" t="s">
        <v>553</v>
      </c>
      <c r="N98" s="149"/>
      <c r="O98" s="149"/>
    </row>
    <row r="99" spans="1:21" s="147" customFormat="1" ht="20.100000000000001" customHeight="1" x14ac:dyDescent="0.2">
      <c r="B99" s="783" t="s">
        <v>554</v>
      </c>
      <c r="C99" s="1102" t="s">
        <v>555</v>
      </c>
      <c r="D99" s="133" t="s">
        <v>556</v>
      </c>
      <c r="E99" s="148" t="s">
        <v>557</v>
      </c>
      <c r="F99" s="1101" t="s">
        <v>558</v>
      </c>
      <c r="G99" s="588" t="s">
        <v>559</v>
      </c>
      <c r="H99" s="1103" t="s">
        <v>560</v>
      </c>
      <c r="N99" s="149"/>
      <c r="O99" s="149"/>
    </row>
    <row r="100" spans="1:21" s="147" customFormat="1" ht="20.100000000000001" customHeight="1" x14ac:dyDescent="0.2">
      <c r="B100" s="783" t="s">
        <v>561</v>
      </c>
      <c r="C100" s="1102" t="s">
        <v>562</v>
      </c>
      <c r="D100" s="133" t="s">
        <v>563</v>
      </c>
      <c r="E100" s="148" t="s">
        <v>564</v>
      </c>
      <c r="F100" s="1099" t="s">
        <v>565</v>
      </c>
      <c r="G100" s="588" t="s">
        <v>566</v>
      </c>
      <c r="H100" s="787" t="s">
        <v>567</v>
      </c>
      <c r="N100" s="149"/>
      <c r="O100" s="149"/>
    </row>
    <row r="101" spans="1:21" s="149" customFormat="1" ht="20.100000000000001" customHeight="1" x14ac:dyDescent="0.2">
      <c r="A101" s="1033"/>
      <c r="B101" s="783" t="s">
        <v>568</v>
      </c>
      <c r="C101" s="1102" t="s">
        <v>569</v>
      </c>
      <c r="D101" s="133"/>
      <c r="E101" s="145"/>
      <c r="F101" s="588"/>
      <c r="G101" s="147"/>
      <c r="H101" s="788"/>
      <c r="I101" s="145"/>
      <c r="J101" s="145"/>
      <c r="K101" s="145"/>
    </row>
    <row r="102" spans="1:21" s="149" customFormat="1" ht="20.100000000000001" customHeight="1" thickBot="1" x14ac:dyDescent="0.25">
      <c r="A102" s="1033"/>
      <c r="B102" s="1104"/>
      <c r="C102" s="791"/>
      <c r="D102" s="791"/>
      <c r="E102" s="791"/>
      <c r="F102" s="791"/>
      <c r="G102" s="791"/>
      <c r="H102" s="1105"/>
      <c r="I102" s="145"/>
      <c r="J102" s="145"/>
      <c r="K102" s="145"/>
    </row>
    <row r="108" spans="1:21" s="266" customFormat="1" ht="60" hidden="1" x14ac:dyDescent="0.2">
      <c r="A108" s="873"/>
      <c r="B108" s="369"/>
      <c r="C108" s="1"/>
      <c r="D108" s="395" t="s">
        <v>1554</v>
      </c>
      <c r="E108" s="119" t="s">
        <v>2591</v>
      </c>
      <c r="F108" s="119" t="s">
        <v>2592</v>
      </c>
      <c r="G108" s="119" t="s">
        <v>2593</v>
      </c>
      <c r="H108" s="119" t="s">
        <v>2594</v>
      </c>
      <c r="I108" s="119" t="s">
        <v>2595</v>
      </c>
      <c r="J108" s="119" t="s">
        <v>2596</v>
      </c>
      <c r="K108" s="370" t="s">
        <v>2597</v>
      </c>
      <c r="L108" s="370" t="s">
        <v>2598</v>
      </c>
      <c r="M108" s="119" t="s">
        <v>2599</v>
      </c>
      <c r="N108" s="119" t="s">
        <v>2600</v>
      </c>
      <c r="O108" s="119" t="s">
        <v>2601</v>
      </c>
      <c r="P108" s="370" t="s">
        <v>2602</v>
      </c>
      <c r="Q108" s="119" t="s">
        <v>2603</v>
      </c>
      <c r="R108" s="119" t="s">
        <v>2604</v>
      </c>
      <c r="S108" s="119" t="s">
        <v>2605</v>
      </c>
      <c r="T108" s="119" t="s">
        <v>2606</v>
      </c>
      <c r="U108" s="119" t="s">
        <v>2607</v>
      </c>
    </row>
    <row r="109" spans="1:21" s="266" customFormat="1" ht="20.100000000000001" hidden="1" customHeight="1" x14ac:dyDescent="0.2">
      <c r="A109" s="873"/>
      <c r="B109" s="1"/>
      <c r="C109" s="1" t="s">
        <v>2608</v>
      </c>
      <c r="D109" s="402"/>
      <c r="E109" s="402" t="s">
        <v>144</v>
      </c>
      <c r="F109" s="402" t="s">
        <v>216</v>
      </c>
      <c r="G109" s="402" t="s">
        <v>172</v>
      </c>
      <c r="H109" s="395" t="s">
        <v>300</v>
      </c>
      <c r="I109" s="395" t="s">
        <v>2609</v>
      </c>
      <c r="J109" s="371" t="s">
        <v>2610</v>
      </c>
      <c r="K109" s="370" t="s">
        <v>2610</v>
      </c>
      <c r="L109" s="370" t="s">
        <v>2611</v>
      </c>
      <c r="M109" s="402" t="s">
        <v>260</v>
      </c>
      <c r="N109" s="402" t="s">
        <v>2612</v>
      </c>
      <c r="O109" s="402" t="s">
        <v>2612</v>
      </c>
      <c r="P109" s="372" t="s">
        <v>2612</v>
      </c>
      <c r="Q109" s="372" t="s">
        <v>2613</v>
      </c>
      <c r="R109" s="372" t="s">
        <v>2614</v>
      </c>
      <c r="S109" s="372" t="s">
        <v>2615</v>
      </c>
      <c r="T109" s="372" t="s">
        <v>2616</v>
      </c>
      <c r="U109" s="372" t="s">
        <v>2617</v>
      </c>
    </row>
    <row r="110" spans="1:21" s="266" customFormat="1" ht="20.100000000000001" hidden="1" customHeight="1" x14ac:dyDescent="0.2">
      <c r="A110" s="873"/>
      <c r="B110" s="373" t="s">
        <v>351</v>
      </c>
      <c r="C110" s="373" t="s">
        <v>352</v>
      </c>
      <c r="D110" s="373" t="s">
        <v>1334</v>
      </c>
      <c r="E110" s="373" t="s">
        <v>1334</v>
      </c>
      <c r="F110" s="373" t="s">
        <v>1334</v>
      </c>
      <c r="G110" s="373" t="s">
        <v>1334</v>
      </c>
      <c r="H110" s="373" t="s">
        <v>1334</v>
      </c>
      <c r="I110" s="373" t="s">
        <v>1334</v>
      </c>
      <c r="J110" s="373" t="s">
        <v>1334</v>
      </c>
      <c r="K110" s="374" t="s">
        <v>1334</v>
      </c>
      <c r="L110" s="375" t="s">
        <v>1334</v>
      </c>
      <c r="M110" s="373" t="s">
        <v>1334</v>
      </c>
      <c r="N110" s="373" t="s">
        <v>1334</v>
      </c>
      <c r="O110" s="373" t="s">
        <v>1334</v>
      </c>
      <c r="P110" s="375" t="s">
        <v>1334</v>
      </c>
      <c r="Q110" s="375" t="s">
        <v>1334</v>
      </c>
      <c r="R110" s="375" t="s">
        <v>1334</v>
      </c>
      <c r="S110" s="375" t="s">
        <v>1334</v>
      </c>
      <c r="T110" s="375" t="s">
        <v>1334</v>
      </c>
      <c r="U110" s="375" t="s">
        <v>1334</v>
      </c>
    </row>
    <row r="111" spans="1:21" hidden="1" x14ac:dyDescent="0.2">
      <c r="B111" s="136" t="s">
        <v>2618</v>
      </c>
      <c r="C111" s="137" t="s">
        <v>2619</v>
      </c>
      <c r="D111" s="6">
        <v>44288</v>
      </c>
      <c r="E111" s="6">
        <f t="shared" ref="E111:E115" si="28">D111+4</f>
        <v>44292</v>
      </c>
      <c r="F111" s="6">
        <f t="shared" ref="F111:F118" si="29">D111+6</f>
        <v>44294</v>
      </c>
      <c r="G111" s="6">
        <f t="shared" ref="G111:G118" si="30">D111+11</f>
        <v>44299</v>
      </c>
      <c r="H111" s="376">
        <f t="shared" ref="H111:H118" si="31">G111+15</f>
        <v>44314</v>
      </c>
      <c r="I111" s="6">
        <f t="shared" ref="I111:I118" si="32">D111+24</f>
        <v>44312</v>
      </c>
      <c r="J111" s="6">
        <f t="shared" ref="J111:J118" si="33">D111+21</f>
        <v>44309</v>
      </c>
      <c r="K111" s="6">
        <f t="shared" ref="K111:K118" si="34">D111+21</f>
        <v>44309</v>
      </c>
      <c r="L111" s="6">
        <f t="shared" ref="L111:L118" si="35">D111+38</f>
        <v>44326</v>
      </c>
      <c r="M111" s="6">
        <f t="shared" ref="M111:M118" si="36">D111+5</f>
        <v>44293</v>
      </c>
      <c r="N111" s="6">
        <f t="shared" ref="N111:N118" si="37">D111+21</f>
        <v>44309</v>
      </c>
      <c r="O111" s="6">
        <f t="shared" ref="O111:O118" si="38">D111+21</f>
        <v>44309</v>
      </c>
      <c r="P111" s="6">
        <f t="shared" ref="P111:P118" si="39">D111+21</f>
        <v>44309</v>
      </c>
      <c r="Q111" s="6">
        <f t="shared" ref="Q111:Q118" si="40">D111+20</f>
        <v>44308</v>
      </c>
      <c r="R111" s="6">
        <f t="shared" ref="R111:R118" si="41">D111+25</f>
        <v>44313</v>
      </c>
      <c r="S111" s="6">
        <f t="shared" ref="S111:S118" si="42">D111+22</f>
        <v>44310</v>
      </c>
      <c r="T111" s="6">
        <f t="shared" ref="T111:T118" si="43">D111+19</f>
        <v>44307</v>
      </c>
      <c r="U111" s="6">
        <f t="shared" ref="U111:U118" si="44">D111+18</f>
        <v>44306</v>
      </c>
    </row>
    <row r="112" spans="1:21" hidden="1" x14ac:dyDescent="0.2">
      <c r="A112" s="872" t="s">
        <v>2620</v>
      </c>
      <c r="B112" s="378" t="s">
        <v>693</v>
      </c>
      <c r="C112" s="137" t="s">
        <v>2621</v>
      </c>
      <c r="D112" s="6">
        <f t="shared" ref="D112:D118" si="45">D111+7</f>
        <v>44295</v>
      </c>
      <c r="E112" s="6">
        <f t="shared" si="28"/>
        <v>44299</v>
      </c>
      <c r="F112" s="6">
        <f t="shared" si="29"/>
        <v>44301</v>
      </c>
      <c r="G112" s="6">
        <f t="shared" si="30"/>
        <v>44306</v>
      </c>
      <c r="H112" s="376">
        <f t="shared" si="31"/>
        <v>44321</v>
      </c>
      <c r="I112" s="6">
        <f t="shared" si="32"/>
        <v>44319</v>
      </c>
      <c r="J112" s="6">
        <f t="shared" si="33"/>
        <v>44316</v>
      </c>
      <c r="K112" s="6">
        <f t="shared" si="34"/>
        <v>44316</v>
      </c>
      <c r="L112" s="6">
        <f t="shared" si="35"/>
        <v>44333</v>
      </c>
      <c r="M112" s="6">
        <f t="shared" si="36"/>
        <v>44300</v>
      </c>
      <c r="N112" s="6">
        <f t="shared" si="37"/>
        <v>44316</v>
      </c>
      <c r="O112" s="6">
        <f t="shared" si="38"/>
        <v>44316</v>
      </c>
      <c r="P112" s="6">
        <f t="shared" si="39"/>
        <v>44316</v>
      </c>
      <c r="Q112" s="6">
        <f t="shared" si="40"/>
        <v>44315</v>
      </c>
      <c r="R112" s="6">
        <f t="shared" si="41"/>
        <v>44320</v>
      </c>
      <c r="S112" s="6">
        <f t="shared" si="42"/>
        <v>44317</v>
      </c>
      <c r="T112" s="6">
        <f t="shared" si="43"/>
        <v>44314</v>
      </c>
      <c r="U112" s="6">
        <f t="shared" si="44"/>
        <v>44313</v>
      </c>
    </row>
    <row r="113" spans="1:21" hidden="1" x14ac:dyDescent="0.2">
      <c r="A113" s="872" t="s">
        <v>2622</v>
      </c>
      <c r="B113" s="378" t="s">
        <v>693</v>
      </c>
      <c r="C113" s="137" t="s">
        <v>2623</v>
      </c>
      <c r="D113" s="6">
        <f t="shared" si="45"/>
        <v>44302</v>
      </c>
      <c r="E113" s="6">
        <f t="shared" si="28"/>
        <v>44306</v>
      </c>
      <c r="F113" s="6">
        <f t="shared" si="29"/>
        <v>44308</v>
      </c>
      <c r="G113" s="6">
        <f t="shared" si="30"/>
        <v>44313</v>
      </c>
      <c r="H113" s="376">
        <f t="shared" si="31"/>
        <v>44328</v>
      </c>
      <c r="I113" s="6">
        <f t="shared" si="32"/>
        <v>44326</v>
      </c>
      <c r="J113" s="6">
        <f t="shared" si="33"/>
        <v>44323</v>
      </c>
      <c r="K113" s="6">
        <f t="shared" si="34"/>
        <v>44323</v>
      </c>
      <c r="L113" s="6">
        <f t="shared" si="35"/>
        <v>44340</v>
      </c>
      <c r="M113" s="6">
        <f t="shared" si="36"/>
        <v>44307</v>
      </c>
      <c r="N113" s="6">
        <f t="shared" si="37"/>
        <v>44323</v>
      </c>
      <c r="O113" s="6">
        <f t="shared" si="38"/>
        <v>44323</v>
      </c>
      <c r="P113" s="6">
        <f t="shared" si="39"/>
        <v>44323</v>
      </c>
      <c r="Q113" s="6">
        <f t="shared" si="40"/>
        <v>44322</v>
      </c>
      <c r="R113" s="6">
        <f t="shared" si="41"/>
        <v>44327</v>
      </c>
      <c r="S113" s="6">
        <f t="shared" si="42"/>
        <v>44324</v>
      </c>
      <c r="T113" s="6">
        <f t="shared" si="43"/>
        <v>44321</v>
      </c>
      <c r="U113" s="6">
        <f t="shared" si="44"/>
        <v>44320</v>
      </c>
    </row>
    <row r="114" spans="1:21" hidden="1" x14ac:dyDescent="0.2">
      <c r="A114" s="872" t="s">
        <v>2624</v>
      </c>
      <c r="B114" s="378" t="s">
        <v>693</v>
      </c>
      <c r="C114" s="137" t="s">
        <v>2625</v>
      </c>
      <c r="D114" s="6">
        <f t="shared" si="45"/>
        <v>44309</v>
      </c>
      <c r="E114" s="6">
        <f t="shared" si="28"/>
        <v>44313</v>
      </c>
      <c r="F114" s="6">
        <f t="shared" si="29"/>
        <v>44315</v>
      </c>
      <c r="G114" s="6">
        <f t="shared" si="30"/>
        <v>44320</v>
      </c>
      <c r="H114" s="376">
        <f t="shared" si="31"/>
        <v>44335</v>
      </c>
      <c r="I114" s="6">
        <f t="shared" si="32"/>
        <v>44333</v>
      </c>
      <c r="J114" s="6">
        <f t="shared" si="33"/>
        <v>44330</v>
      </c>
      <c r="K114" s="6">
        <f t="shared" si="34"/>
        <v>44330</v>
      </c>
      <c r="L114" s="6">
        <f t="shared" si="35"/>
        <v>44347</v>
      </c>
      <c r="M114" s="6">
        <f t="shared" si="36"/>
        <v>44314</v>
      </c>
      <c r="N114" s="6">
        <f t="shared" si="37"/>
        <v>44330</v>
      </c>
      <c r="O114" s="6">
        <f t="shared" si="38"/>
        <v>44330</v>
      </c>
      <c r="P114" s="6">
        <f t="shared" si="39"/>
        <v>44330</v>
      </c>
      <c r="Q114" s="6">
        <f t="shared" si="40"/>
        <v>44329</v>
      </c>
      <c r="R114" s="6">
        <f t="shared" si="41"/>
        <v>44334</v>
      </c>
      <c r="S114" s="6">
        <f t="shared" si="42"/>
        <v>44331</v>
      </c>
      <c r="T114" s="6">
        <f t="shared" si="43"/>
        <v>44328</v>
      </c>
      <c r="U114" s="6">
        <f t="shared" si="44"/>
        <v>44327</v>
      </c>
    </row>
    <row r="115" spans="1:21" hidden="1" x14ac:dyDescent="0.2">
      <c r="A115" s="872"/>
      <c r="B115" s="378" t="s">
        <v>693</v>
      </c>
      <c r="C115" s="137" t="s">
        <v>2626</v>
      </c>
      <c r="D115" s="6">
        <f t="shared" si="45"/>
        <v>44316</v>
      </c>
      <c r="E115" s="6">
        <f t="shared" si="28"/>
        <v>44320</v>
      </c>
      <c r="F115" s="6">
        <f t="shared" si="29"/>
        <v>44322</v>
      </c>
      <c r="G115" s="6">
        <f t="shared" si="30"/>
        <v>44327</v>
      </c>
      <c r="H115" s="376">
        <f t="shared" si="31"/>
        <v>44342</v>
      </c>
      <c r="I115" s="6">
        <f t="shared" si="32"/>
        <v>44340</v>
      </c>
      <c r="J115" s="6">
        <f t="shared" si="33"/>
        <v>44337</v>
      </c>
      <c r="K115" s="6">
        <f t="shared" si="34"/>
        <v>44337</v>
      </c>
      <c r="L115" s="6">
        <f t="shared" si="35"/>
        <v>44354</v>
      </c>
      <c r="M115" s="6">
        <f t="shared" si="36"/>
        <v>44321</v>
      </c>
      <c r="N115" s="6">
        <f t="shared" si="37"/>
        <v>44337</v>
      </c>
      <c r="O115" s="6">
        <f t="shared" si="38"/>
        <v>44337</v>
      </c>
      <c r="P115" s="6">
        <f t="shared" si="39"/>
        <v>44337</v>
      </c>
      <c r="Q115" s="6">
        <f t="shared" si="40"/>
        <v>44336</v>
      </c>
      <c r="R115" s="6">
        <f t="shared" si="41"/>
        <v>44341</v>
      </c>
      <c r="S115" s="6">
        <f t="shared" si="42"/>
        <v>44338</v>
      </c>
      <c r="T115" s="6">
        <f t="shared" si="43"/>
        <v>44335</v>
      </c>
      <c r="U115" s="6">
        <f t="shared" si="44"/>
        <v>44334</v>
      </c>
    </row>
    <row r="116" spans="1:21" hidden="1" x14ac:dyDescent="0.2">
      <c r="A116" s="872"/>
      <c r="B116" s="380" t="s">
        <v>693</v>
      </c>
      <c r="C116" s="359" t="s">
        <v>2627</v>
      </c>
      <c r="D116" s="6">
        <f>D115+7</f>
        <v>44323</v>
      </c>
      <c r="E116" s="360">
        <f>D116+4</f>
        <v>44327</v>
      </c>
      <c r="F116" s="360">
        <f t="shared" si="29"/>
        <v>44329</v>
      </c>
      <c r="G116" s="360">
        <f t="shared" si="30"/>
        <v>44334</v>
      </c>
      <c r="H116" s="377">
        <f t="shared" si="31"/>
        <v>44349</v>
      </c>
      <c r="I116" s="360">
        <f t="shared" si="32"/>
        <v>44347</v>
      </c>
      <c r="J116" s="360">
        <f t="shared" si="33"/>
        <v>44344</v>
      </c>
      <c r="K116" s="360">
        <f t="shared" si="34"/>
        <v>44344</v>
      </c>
      <c r="L116" s="360">
        <f t="shared" si="35"/>
        <v>44361</v>
      </c>
      <c r="M116" s="360">
        <f t="shared" si="36"/>
        <v>44328</v>
      </c>
      <c r="N116" s="360">
        <f t="shared" si="37"/>
        <v>44344</v>
      </c>
      <c r="O116" s="360">
        <f t="shared" si="38"/>
        <v>44344</v>
      </c>
      <c r="P116" s="360">
        <f t="shared" si="39"/>
        <v>44344</v>
      </c>
      <c r="Q116" s="360">
        <f t="shared" si="40"/>
        <v>44343</v>
      </c>
      <c r="R116" s="360">
        <f t="shared" si="41"/>
        <v>44348</v>
      </c>
      <c r="S116" s="360">
        <f t="shared" si="42"/>
        <v>44345</v>
      </c>
      <c r="T116" s="360">
        <f t="shared" si="43"/>
        <v>44342</v>
      </c>
      <c r="U116" s="360">
        <f t="shared" si="44"/>
        <v>44341</v>
      </c>
    </row>
    <row r="117" spans="1:21" hidden="1" x14ac:dyDescent="0.2">
      <c r="A117" s="872" t="s">
        <v>2628</v>
      </c>
      <c r="B117" s="380" t="s">
        <v>693</v>
      </c>
      <c r="C117" s="359" t="s">
        <v>2629</v>
      </c>
      <c r="D117" s="360">
        <f t="shared" si="45"/>
        <v>44330</v>
      </c>
      <c r="E117" s="360">
        <f t="shared" ref="E117:E118" si="46">D117+4</f>
        <v>44334</v>
      </c>
      <c r="F117" s="360">
        <f t="shared" si="29"/>
        <v>44336</v>
      </c>
      <c r="G117" s="360">
        <f t="shared" si="30"/>
        <v>44341</v>
      </c>
      <c r="H117" s="377">
        <f t="shared" si="31"/>
        <v>44356</v>
      </c>
      <c r="I117" s="360">
        <f t="shared" si="32"/>
        <v>44354</v>
      </c>
      <c r="J117" s="360">
        <f t="shared" si="33"/>
        <v>44351</v>
      </c>
      <c r="K117" s="360">
        <f t="shared" si="34"/>
        <v>44351</v>
      </c>
      <c r="L117" s="360">
        <f t="shared" si="35"/>
        <v>44368</v>
      </c>
      <c r="M117" s="360">
        <f t="shared" si="36"/>
        <v>44335</v>
      </c>
      <c r="N117" s="360">
        <f t="shared" si="37"/>
        <v>44351</v>
      </c>
      <c r="O117" s="360">
        <f t="shared" si="38"/>
        <v>44351</v>
      </c>
      <c r="P117" s="360">
        <f t="shared" si="39"/>
        <v>44351</v>
      </c>
      <c r="Q117" s="360">
        <f t="shared" si="40"/>
        <v>44350</v>
      </c>
      <c r="R117" s="360">
        <f t="shared" si="41"/>
        <v>44355</v>
      </c>
      <c r="S117" s="360">
        <f t="shared" si="42"/>
        <v>44352</v>
      </c>
      <c r="T117" s="360">
        <f t="shared" si="43"/>
        <v>44349</v>
      </c>
      <c r="U117" s="360">
        <f t="shared" si="44"/>
        <v>44348</v>
      </c>
    </row>
    <row r="118" spans="1:21" hidden="1" x14ac:dyDescent="0.2">
      <c r="A118" s="872"/>
      <c r="B118" s="380" t="s">
        <v>693</v>
      </c>
      <c r="C118" s="359" t="s">
        <v>2630</v>
      </c>
      <c r="D118" s="360">
        <f t="shared" si="45"/>
        <v>44337</v>
      </c>
      <c r="E118" s="360">
        <f t="shared" si="46"/>
        <v>44341</v>
      </c>
      <c r="F118" s="360">
        <f t="shared" si="29"/>
        <v>44343</v>
      </c>
      <c r="G118" s="360">
        <f t="shared" si="30"/>
        <v>44348</v>
      </c>
      <c r="H118" s="377">
        <f t="shared" si="31"/>
        <v>44363</v>
      </c>
      <c r="I118" s="360">
        <f t="shared" si="32"/>
        <v>44361</v>
      </c>
      <c r="J118" s="360">
        <f t="shared" si="33"/>
        <v>44358</v>
      </c>
      <c r="K118" s="360">
        <f t="shared" si="34"/>
        <v>44358</v>
      </c>
      <c r="L118" s="360">
        <f t="shared" si="35"/>
        <v>44375</v>
      </c>
      <c r="M118" s="360">
        <f t="shared" si="36"/>
        <v>44342</v>
      </c>
      <c r="N118" s="360">
        <f t="shared" si="37"/>
        <v>44358</v>
      </c>
      <c r="O118" s="360">
        <f t="shared" si="38"/>
        <v>44358</v>
      </c>
      <c r="P118" s="360">
        <f t="shared" si="39"/>
        <v>44358</v>
      </c>
      <c r="Q118" s="360">
        <f t="shared" si="40"/>
        <v>44357</v>
      </c>
      <c r="R118" s="360">
        <f t="shared" si="41"/>
        <v>44362</v>
      </c>
      <c r="S118" s="360">
        <f t="shared" si="42"/>
        <v>44359</v>
      </c>
      <c r="T118" s="360">
        <f t="shared" si="43"/>
        <v>44356</v>
      </c>
      <c r="U118" s="360">
        <f t="shared" si="44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94" r:id="rId1" xr:uid="{2B2CCB7D-9BE0-4B53-B40F-54369B82FDC7}"/>
    <hyperlink ref="C94" r:id="rId2" xr:uid="{D9D901F1-3E8B-4766-975F-3CE08C273CA9}"/>
    <hyperlink ref="H99" r:id="rId3" xr:uid="{E55715D8-3EF0-4247-B01C-E7565DB9D172}"/>
    <hyperlink ref="H98" r:id="rId4" xr:uid="{A4CAE3A1-2358-4C58-A1C9-D995531BBA34}"/>
    <hyperlink ref="C97" r:id="rId5" xr:uid="{8BF2D1AD-9F9E-4D49-BB8D-81494CE9E988}"/>
    <hyperlink ref="C95" r:id="rId6" xr:uid="{7BAE28A6-7C06-401A-B650-C0622E54647C}"/>
    <hyperlink ref="C101" r:id="rId7" xr:uid="{008D4F0D-C8AD-403C-B399-505813C8F75E}"/>
    <hyperlink ref="H97" r:id="rId8" xr:uid="{69638BB7-62DD-4029-BB80-71271E53BD20}"/>
    <hyperlink ref="H100" r:id="rId9" xr:uid="{499B1FFD-105E-4E9A-8038-60F54C2A262F}"/>
    <hyperlink ref="F94" r:id="rId10" xr:uid="{837DEA61-096C-4258-99B3-B3BA924CC9D8}"/>
    <hyperlink ref="F99" r:id="rId11" xr:uid="{81B82106-B7BF-464D-A3C0-585A7EF329A9}"/>
    <hyperlink ref="F95" r:id="rId12" xr:uid="{F2BF8F4F-8B12-42CA-A272-7B57779109FC}"/>
    <hyperlink ref="F96" r:id="rId13" xr:uid="{8806BB88-2980-498E-94D5-805C37C743A7}"/>
    <hyperlink ref="F97" r:id="rId14" xr:uid="{ABC80173-8F50-4A5E-952C-4F953734A27A}"/>
    <hyperlink ref="F98" r:id="rId15" xr:uid="{9870767D-3B30-4A45-A59A-7F99048D9906}"/>
    <hyperlink ref="H95" r:id="rId16" xr:uid="{1D2BACDE-8AB1-4A59-A5C6-736B62A96533}"/>
    <hyperlink ref="H96" r:id="rId17" xr:uid="{EE9E692D-FE2F-486E-BBB2-C7F3A5E893FC}"/>
    <hyperlink ref="F100" r:id="rId18" xr:uid="{D166D529-69F7-4407-B395-7ACBC9573A1A}"/>
    <hyperlink ref="C96" r:id="rId19" xr:uid="{CBA851BB-63EE-448A-AE94-781A4063C676}"/>
    <hyperlink ref="C98" r:id="rId20" xr:uid="{BF1BA1CB-FE34-422E-B16E-8ED6838B01BA}"/>
    <hyperlink ref="C99" r:id="rId21" xr:uid="{566081FF-B567-461E-8D47-6DC1E9F5A91D}"/>
    <hyperlink ref="C100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14"/>
  <sheetViews>
    <sheetView showGridLines="0" zoomScale="130" zoomScaleNormal="130" zoomScaleSheetLayoutView="75" workbookViewId="0">
      <selection activeCell="B7" sqref="B7:I93"/>
    </sheetView>
  </sheetViews>
  <sheetFormatPr defaultColWidth="9.140625" defaultRowHeight="18.75" customHeight="1" x14ac:dyDescent="0.2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39" t="s">
        <v>116</v>
      </c>
      <c r="C2" s="1139"/>
      <c r="D2" s="1139"/>
      <c r="E2" s="1139"/>
      <c r="F2" s="1139"/>
      <c r="G2" s="121"/>
      <c r="H2" s="956" t="s">
        <v>346</v>
      </c>
      <c r="I2" s="410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 x14ac:dyDescent="0.25">
      <c r="A4" s="1057"/>
      <c r="B4" s="1159" t="s">
        <v>128</v>
      </c>
      <c r="C4" s="1160"/>
      <c r="D4" s="1160"/>
      <c r="E4" s="1160"/>
      <c r="F4" s="1161"/>
      <c r="G4" s="933"/>
      <c r="H4" s="931"/>
      <c r="I4" s="934"/>
      <c r="J4" s="934"/>
      <c r="K4" s="935"/>
    </row>
    <row r="5" spans="1:11" ht="18.75" customHeight="1" x14ac:dyDescent="0.2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 x14ac:dyDescent="0.2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 x14ac:dyDescent="0.2">
      <c r="B7" s="1134" t="s">
        <v>124</v>
      </c>
      <c r="C7" s="1135"/>
      <c r="D7" s="1136" t="s">
        <v>349</v>
      </c>
      <c r="E7" s="941" t="s">
        <v>1555</v>
      </c>
      <c r="F7" s="1136" t="s">
        <v>1556</v>
      </c>
      <c r="G7" s="1174" t="s">
        <v>352</v>
      </c>
      <c r="H7" s="1136" t="s">
        <v>1555</v>
      </c>
      <c r="I7" s="1136" t="s">
        <v>3172</v>
      </c>
      <c r="J7" s="764"/>
      <c r="K7" s="952" t="s">
        <v>3173</v>
      </c>
    </row>
    <row r="8" spans="1:11" s="14" customFormat="1" ht="35.25" customHeight="1" x14ac:dyDescent="0.2">
      <c r="A8" s="805"/>
      <c r="B8" s="944" t="s">
        <v>351</v>
      </c>
      <c r="C8" s="944" t="s">
        <v>352</v>
      </c>
      <c r="D8" s="1137"/>
      <c r="E8" s="940" t="s">
        <v>175</v>
      </c>
      <c r="F8" s="1137"/>
      <c r="G8" s="1175"/>
      <c r="H8" s="1137"/>
      <c r="I8" s="1137"/>
      <c r="J8" s="764"/>
      <c r="K8" s="1048" t="s">
        <v>3174</v>
      </c>
    </row>
    <row r="9" spans="1:11" s="14" customFormat="1" ht="18.75" hidden="1" customHeight="1" x14ac:dyDescent="0.2">
      <c r="A9" s="805"/>
      <c r="B9" s="630" t="s">
        <v>1579</v>
      </c>
      <c r="C9" s="630" t="s">
        <v>3175</v>
      </c>
      <c r="D9" s="809">
        <v>45301</v>
      </c>
      <c r="E9" s="758">
        <f t="shared" ref="E9" si="0">D9+9</f>
        <v>45310</v>
      </c>
      <c r="F9" s="812" t="s">
        <v>716</v>
      </c>
      <c r="G9" s="758" t="s">
        <v>3176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 x14ac:dyDescent="0.2">
      <c r="A10" s="805"/>
      <c r="B10" s="811" t="s">
        <v>3177</v>
      </c>
      <c r="C10" s="630" t="s">
        <v>3178</v>
      </c>
      <c r="D10" s="809">
        <v>45305</v>
      </c>
      <c r="E10" s="758">
        <f t="shared" ref="E10" si="2">D10+9</f>
        <v>45314</v>
      </c>
      <c r="F10" s="812" t="s">
        <v>693</v>
      </c>
      <c r="G10" s="758" t="s">
        <v>693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 x14ac:dyDescent="0.2">
      <c r="A11" s="805"/>
      <c r="B11" s="811" t="s">
        <v>1560</v>
      </c>
      <c r="C11" s="630" t="s">
        <v>1561</v>
      </c>
      <c r="D11" s="809">
        <v>45308</v>
      </c>
      <c r="E11" s="758">
        <f t="shared" ref="E11:E13" si="5">D11+9</f>
        <v>45317</v>
      </c>
      <c r="F11" s="812" t="s">
        <v>693</v>
      </c>
      <c r="G11" s="758" t="s">
        <v>3179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 x14ac:dyDescent="0.2">
      <c r="A12" s="805"/>
      <c r="B12" s="811" t="s">
        <v>3180</v>
      </c>
      <c r="C12" s="630" t="s">
        <v>1565</v>
      </c>
      <c r="D12" s="809">
        <v>45319</v>
      </c>
      <c r="E12" s="758">
        <f t="shared" si="5"/>
        <v>45328</v>
      </c>
      <c r="F12" s="812" t="s">
        <v>727</v>
      </c>
      <c r="G12" s="758" t="s">
        <v>3181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 x14ac:dyDescent="0.2">
      <c r="A13" s="805"/>
      <c r="B13" s="811" t="s">
        <v>3182</v>
      </c>
      <c r="C13" s="630" t="s">
        <v>1569</v>
      </c>
      <c r="D13" s="809">
        <v>45322</v>
      </c>
      <c r="E13" s="758">
        <f t="shared" si="5"/>
        <v>45331</v>
      </c>
      <c r="F13" s="812" t="s">
        <v>716</v>
      </c>
      <c r="G13" s="758" t="s">
        <v>3183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 x14ac:dyDescent="0.2">
      <c r="A14" s="805"/>
      <c r="B14" s="811" t="s">
        <v>1572</v>
      </c>
      <c r="C14" s="630" t="s">
        <v>1573</v>
      </c>
      <c r="D14" s="809">
        <v>45330</v>
      </c>
      <c r="E14" s="758">
        <f t="shared" ref="E14:E15" si="7">D14+9</f>
        <v>45339</v>
      </c>
      <c r="F14" s="812" t="s">
        <v>727</v>
      </c>
      <c r="G14" s="758" t="s">
        <v>3184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 x14ac:dyDescent="0.2">
      <c r="A15" s="805"/>
      <c r="B15" s="811" t="s">
        <v>1575</v>
      </c>
      <c r="C15" s="630" t="s">
        <v>1576</v>
      </c>
      <c r="D15" s="809">
        <v>45342</v>
      </c>
      <c r="E15" s="758">
        <f t="shared" si="7"/>
        <v>45351</v>
      </c>
      <c r="F15" s="812" t="s">
        <v>716</v>
      </c>
      <c r="G15" s="758" t="s">
        <v>3185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 x14ac:dyDescent="0.2">
      <c r="A16" s="805"/>
      <c r="B16" s="811" t="s">
        <v>1579</v>
      </c>
      <c r="C16" s="630" t="s">
        <v>1580</v>
      </c>
      <c r="D16" s="809">
        <v>45343</v>
      </c>
      <c r="E16" s="758">
        <f t="shared" ref="E16" si="8">D16+9</f>
        <v>45352</v>
      </c>
      <c r="F16" s="812" t="s">
        <v>727</v>
      </c>
      <c r="G16" s="758" t="s">
        <v>3186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 x14ac:dyDescent="0.2">
      <c r="A17" s="805"/>
      <c r="B17" s="811" t="s">
        <v>1583</v>
      </c>
      <c r="C17" s="630" t="s">
        <v>1584</v>
      </c>
      <c r="D17" s="809">
        <f t="shared" ref="D17" si="9">D16+7</f>
        <v>45350</v>
      </c>
      <c r="E17" s="758">
        <f>D17+9</f>
        <v>45359</v>
      </c>
      <c r="F17" s="812" t="s">
        <v>716</v>
      </c>
      <c r="G17" s="758" t="s">
        <v>3187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 x14ac:dyDescent="0.2">
      <c r="A18" s="805"/>
      <c r="B18" s="811" t="s">
        <v>1560</v>
      </c>
      <c r="C18" s="630" t="s">
        <v>1586</v>
      </c>
      <c r="D18" s="809">
        <v>45357</v>
      </c>
      <c r="E18" s="758">
        <f>D18+9</f>
        <v>45366</v>
      </c>
      <c r="F18" s="812" t="s">
        <v>727</v>
      </c>
      <c r="G18" s="758" t="s">
        <v>3188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 x14ac:dyDescent="0.2">
      <c r="A19" s="805" t="s">
        <v>2134</v>
      </c>
      <c r="B19" s="868" t="s">
        <v>385</v>
      </c>
      <c r="C19" s="630" t="s">
        <v>1588</v>
      </c>
      <c r="D19" s="809">
        <v>45373</v>
      </c>
      <c r="E19" s="864" t="s">
        <v>385</v>
      </c>
      <c r="F19" s="812" t="s">
        <v>727</v>
      </c>
      <c r="G19" s="758" t="s">
        <v>3189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 x14ac:dyDescent="0.2">
      <c r="A20" s="805"/>
      <c r="B20" s="976" t="s">
        <v>1572</v>
      </c>
      <c r="C20" s="979" t="s">
        <v>1590</v>
      </c>
      <c r="D20" s="979">
        <v>45379</v>
      </c>
      <c r="E20" s="758">
        <f t="shared" ref="E20:E21" si="10">D20+9</f>
        <v>45388</v>
      </c>
      <c r="F20" s="812" t="s">
        <v>727</v>
      </c>
      <c r="G20" s="758" t="s">
        <v>3190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 x14ac:dyDescent="0.2">
      <c r="A21" s="805"/>
      <c r="B21" s="976" t="s">
        <v>1564</v>
      </c>
      <c r="C21" s="979" t="s">
        <v>1593</v>
      </c>
      <c r="D21" s="979">
        <v>45380</v>
      </c>
      <c r="E21" s="758">
        <f t="shared" si="10"/>
        <v>45389</v>
      </c>
      <c r="F21" s="812" t="s">
        <v>727</v>
      </c>
      <c r="G21" s="758" t="s">
        <v>3190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 x14ac:dyDescent="0.2">
      <c r="A22" s="805"/>
      <c r="B22" s="976" t="s">
        <v>1579</v>
      </c>
      <c r="C22" s="979" t="s">
        <v>1595</v>
      </c>
      <c r="D22" s="979">
        <v>45385</v>
      </c>
      <c r="E22" s="758">
        <f t="shared" ref="E22:E27" si="12">D22+9</f>
        <v>45394</v>
      </c>
      <c r="F22" s="812" t="s">
        <v>727</v>
      </c>
      <c r="G22" s="758" t="s">
        <v>3190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 x14ac:dyDescent="0.2">
      <c r="A23" s="805"/>
      <c r="B23" s="976" t="s">
        <v>1583</v>
      </c>
      <c r="C23" s="979" t="s">
        <v>1607</v>
      </c>
      <c r="D23" s="979">
        <v>45393</v>
      </c>
      <c r="E23" s="758">
        <f t="shared" si="12"/>
        <v>45402</v>
      </c>
      <c r="F23" s="812" t="s">
        <v>716</v>
      </c>
      <c r="G23" s="758" t="s">
        <v>3191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 x14ac:dyDescent="0.2">
      <c r="A24" s="805" t="s">
        <v>3192</v>
      </c>
      <c r="B24" s="936" t="s">
        <v>385</v>
      </c>
      <c r="C24" s="974" t="s">
        <v>1609</v>
      </c>
      <c r="D24" s="910">
        <v>45399</v>
      </c>
      <c r="E24" s="853">
        <f t="shared" si="12"/>
        <v>45408</v>
      </c>
      <c r="F24" s="999" t="s">
        <v>716</v>
      </c>
      <c r="G24" s="853" t="s">
        <v>3193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 x14ac:dyDescent="0.2">
      <c r="A25" s="805"/>
      <c r="B25" s="973" t="s">
        <v>1592</v>
      </c>
      <c r="C25" s="974" t="s">
        <v>1611</v>
      </c>
      <c r="D25" s="974">
        <v>45415</v>
      </c>
      <c r="E25" s="758">
        <f t="shared" si="12"/>
        <v>45424</v>
      </c>
      <c r="F25" s="812" t="s">
        <v>716</v>
      </c>
      <c r="G25" s="758" t="s">
        <v>3194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 x14ac:dyDescent="0.2">
      <c r="A26" s="805"/>
      <c r="B26" s="973" t="s">
        <v>1572</v>
      </c>
      <c r="C26" s="974" t="s">
        <v>3195</v>
      </c>
      <c r="D26" s="974">
        <v>45419</v>
      </c>
      <c r="E26" s="758">
        <f t="shared" si="12"/>
        <v>45428</v>
      </c>
      <c r="F26" s="812" t="s">
        <v>716</v>
      </c>
      <c r="G26" s="758" t="s">
        <v>3196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 x14ac:dyDescent="0.2">
      <c r="A27" s="805" t="s">
        <v>1564</v>
      </c>
      <c r="B27" s="975" t="s">
        <v>409</v>
      </c>
      <c r="C27" s="979" t="s">
        <v>3197</v>
      </c>
      <c r="D27" s="910">
        <v>45424</v>
      </c>
      <c r="E27" s="800">
        <f t="shared" si="12"/>
        <v>45433</v>
      </c>
      <c r="F27" s="1052" t="s">
        <v>727</v>
      </c>
      <c r="G27" s="800" t="s">
        <v>3198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 x14ac:dyDescent="0.2">
      <c r="A28" s="805"/>
      <c r="B28" s="979" t="s">
        <v>1579</v>
      </c>
      <c r="C28" s="974" t="s">
        <v>3199</v>
      </c>
      <c r="D28" s="974">
        <v>45429</v>
      </c>
      <c r="E28" s="758">
        <f t="shared" ref="E28:E31" si="15">D28+9</f>
        <v>45438</v>
      </c>
      <c r="F28" s="812" t="s">
        <v>727</v>
      </c>
      <c r="G28" s="758" t="s">
        <v>3196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 x14ac:dyDescent="0.2">
      <c r="A29" s="805"/>
      <c r="B29" s="979" t="s">
        <v>1583</v>
      </c>
      <c r="C29" s="979" t="s">
        <v>3200</v>
      </c>
      <c r="D29" s="974">
        <v>45440</v>
      </c>
      <c r="E29" s="758">
        <f t="shared" si="15"/>
        <v>45449</v>
      </c>
      <c r="F29" s="812" t="s">
        <v>727</v>
      </c>
      <c r="G29" s="758" t="s">
        <v>3201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 x14ac:dyDescent="0.2">
      <c r="A30" s="805"/>
      <c r="B30" s="1061" t="s">
        <v>2172</v>
      </c>
      <c r="C30" s="979" t="s">
        <v>3202</v>
      </c>
      <c r="D30" s="974">
        <v>45451</v>
      </c>
      <c r="E30" s="758">
        <f t="shared" si="15"/>
        <v>45460</v>
      </c>
      <c r="F30" s="812" t="s">
        <v>727</v>
      </c>
      <c r="G30" s="758" t="s">
        <v>3201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 x14ac:dyDescent="0.2">
      <c r="A31" s="805"/>
      <c r="B31" s="979" t="s">
        <v>1560</v>
      </c>
      <c r="C31" s="979" t="s">
        <v>3203</v>
      </c>
      <c r="D31" s="974">
        <v>45454</v>
      </c>
      <c r="E31" s="758">
        <f t="shared" si="15"/>
        <v>45463</v>
      </c>
      <c r="F31" s="812" t="s">
        <v>716</v>
      </c>
      <c r="G31" s="758" t="s">
        <v>3204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 x14ac:dyDescent="0.2">
      <c r="A32" s="805"/>
      <c r="B32" s="979" t="s">
        <v>1592</v>
      </c>
      <c r="C32" s="974" t="s">
        <v>2170</v>
      </c>
      <c r="D32" s="974">
        <v>45454</v>
      </c>
      <c r="E32" s="758">
        <f t="shared" ref="E32:E35" si="18">D32+9</f>
        <v>45463</v>
      </c>
      <c r="F32" s="812" t="s">
        <v>727</v>
      </c>
      <c r="G32" s="758" t="s">
        <v>3205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 x14ac:dyDescent="0.2">
      <c r="A33" s="805"/>
      <c r="B33" s="979" t="s">
        <v>1592</v>
      </c>
      <c r="C33" s="974" t="s">
        <v>3206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 x14ac:dyDescent="0.2">
      <c r="A34" s="805"/>
      <c r="B34" s="979" t="s">
        <v>1572</v>
      </c>
      <c r="C34" s="979" t="s">
        <v>3207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 x14ac:dyDescent="0.2">
      <c r="A35" s="805"/>
      <c r="B35" s="1065" t="s">
        <v>409</v>
      </c>
      <c r="C35" s="974" t="s">
        <v>3208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 x14ac:dyDescent="0.2">
      <c r="A36" s="805"/>
      <c r="B36" s="979" t="s">
        <v>1564</v>
      </c>
      <c r="C36" s="979" t="s">
        <v>2239</v>
      </c>
      <c r="D36" s="974">
        <v>45481</v>
      </c>
      <c r="E36" s="758">
        <f t="shared" ref="E36:E37" si="20">D36+9</f>
        <v>45490</v>
      </c>
      <c r="F36" s="812" t="s">
        <v>727</v>
      </c>
      <c r="G36" s="758" t="s">
        <v>3209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 x14ac:dyDescent="0.2">
      <c r="A37" s="805"/>
      <c r="B37" s="979" t="s">
        <v>2180</v>
      </c>
      <c r="C37" s="979" t="s">
        <v>2240</v>
      </c>
      <c r="D37" s="972" t="s">
        <v>385</v>
      </c>
      <c r="E37" s="800" t="e">
        <f t="shared" si="20"/>
        <v>#VALUE!</v>
      </c>
      <c r="F37" s="1052" t="s">
        <v>727</v>
      </c>
      <c r="G37" s="800" t="s">
        <v>3210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 x14ac:dyDescent="0.2">
      <c r="A38" s="805"/>
      <c r="B38" s="974" t="s">
        <v>2172</v>
      </c>
      <c r="C38" s="979" t="s">
        <v>2241</v>
      </c>
      <c r="D38" s="974">
        <v>45505</v>
      </c>
      <c r="E38" s="758">
        <f t="shared" ref="E38:E39" si="22">D38+9</f>
        <v>45514</v>
      </c>
      <c r="F38" s="812" t="s">
        <v>727</v>
      </c>
      <c r="G38" s="758" t="s">
        <v>3211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 x14ac:dyDescent="0.2">
      <c r="A39" s="805"/>
      <c r="B39" s="1061" t="s">
        <v>409</v>
      </c>
      <c r="C39" s="979" t="s">
        <v>2243</v>
      </c>
      <c r="D39" s="910">
        <v>45507</v>
      </c>
      <c r="E39" s="800">
        <f t="shared" si="22"/>
        <v>45516</v>
      </c>
      <c r="F39" s="1052" t="s">
        <v>727</v>
      </c>
      <c r="G39" s="800" t="s">
        <v>3210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 x14ac:dyDescent="0.2">
      <c r="A40" s="805"/>
      <c r="B40" s="979" t="s">
        <v>1592</v>
      </c>
      <c r="C40" s="974" t="s">
        <v>2244</v>
      </c>
      <c r="D40" s="974">
        <v>45507</v>
      </c>
      <c r="E40" s="758">
        <f t="shared" ref="E40:E43" si="23">D40+9</f>
        <v>45516</v>
      </c>
      <c r="F40" s="812" t="s">
        <v>727</v>
      </c>
      <c r="G40" s="758" t="s">
        <v>3211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 x14ac:dyDescent="0.2">
      <c r="A41" s="805"/>
      <c r="B41" s="979" t="s">
        <v>1572</v>
      </c>
      <c r="C41" s="979" t="s">
        <v>2245</v>
      </c>
      <c r="D41" s="974">
        <v>45512</v>
      </c>
      <c r="E41" s="758">
        <f t="shared" si="23"/>
        <v>45521</v>
      </c>
      <c r="F41" s="812" t="s">
        <v>727</v>
      </c>
      <c r="G41" s="758" t="s">
        <v>3210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 x14ac:dyDescent="0.2">
      <c r="A42" s="805"/>
      <c r="B42" s="974" t="s">
        <v>1560</v>
      </c>
      <c r="C42" s="979" t="s">
        <v>2246</v>
      </c>
      <c r="D42" s="974">
        <v>45518</v>
      </c>
      <c r="E42" s="758">
        <f t="shared" si="23"/>
        <v>45527</v>
      </c>
      <c r="F42" s="812" t="s">
        <v>359</v>
      </c>
      <c r="G42" s="758" t="s">
        <v>3212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 x14ac:dyDescent="0.2">
      <c r="A43" s="805"/>
      <c r="B43" s="979" t="s">
        <v>1579</v>
      </c>
      <c r="C43" s="979" t="s">
        <v>2247</v>
      </c>
      <c r="D43" s="974">
        <v>45533</v>
      </c>
      <c r="E43" s="758">
        <f t="shared" si="23"/>
        <v>45542</v>
      </c>
      <c r="F43" s="812" t="s">
        <v>769</v>
      </c>
      <c r="G43" s="758" t="s">
        <v>3213</v>
      </c>
      <c r="H43" s="758">
        <v>45545</v>
      </c>
      <c r="I43" s="758">
        <f t="shared" ref="I43" si="26">H43+7</f>
        <v>45552</v>
      </c>
      <c r="J43" s="764"/>
      <c r="K43" s="878" t="e">
        <f>PERTIWI!L140</f>
        <v>#REF!</v>
      </c>
    </row>
    <row r="44" spans="1:11" s="14" customFormat="1" ht="18.75" hidden="1" customHeight="1" x14ac:dyDescent="0.2">
      <c r="A44" s="805"/>
      <c r="B44" s="979" t="s">
        <v>2180</v>
      </c>
      <c r="C44" s="979" t="s">
        <v>2248</v>
      </c>
      <c r="D44" s="974">
        <v>45540</v>
      </c>
      <c r="E44" s="758">
        <f t="shared" ref="E44:E48" si="27">D44+9</f>
        <v>45549</v>
      </c>
      <c r="F44" s="812" t="s">
        <v>359</v>
      </c>
      <c r="G44" s="758" t="s">
        <v>3214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 x14ac:dyDescent="0.2">
      <c r="A45" s="805"/>
      <c r="B45" s="974" t="s">
        <v>2182</v>
      </c>
      <c r="C45" s="979" t="s">
        <v>2249</v>
      </c>
      <c r="D45" s="974">
        <v>45545</v>
      </c>
      <c r="E45" s="758">
        <f t="shared" si="27"/>
        <v>45554</v>
      </c>
      <c r="F45" s="812" t="s">
        <v>359</v>
      </c>
      <c r="G45" s="758" t="s">
        <v>3214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 x14ac:dyDescent="0.2">
      <c r="A46" s="805"/>
      <c r="B46" s="979" t="s">
        <v>1592</v>
      </c>
      <c r="C46" s="974" t="s">
        <v>2250</v>
      </c>
      <c r="D46" s="974">
        <v>45549</v>
      </c>
      <c r="E46" s="758">
        <f t="shared" si="27"/>
        <v>45558</v>
      </c>
      <c r="F46" s="1005" t="s">
        <v>727</v>
      </c>
      <c r="G46" s="758" t="s">
        <v>3215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 x14ac:dyDescent="0.2">
      <c r="A47" s="805"/>
      <c r="B47" s="979" t="s">
        <v>1583</v>
      </c>
      <c r="C47" s="979" t="s">
        <v>2251</v>
      </c>
      <c r="D47" s="974">
        <v>45557</v>
      </c>
      <c r="E47" s="758">
        <f t="shared" si="27"/>
        <v>45566</v>
      </c>
      <c r="F47" s="1005" t="s">
        <v>359</v>
      </c>
      <c r="G47" s="758" t="s">
        <v>3216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 x14ac:dyDescent="0.2">
      <c r="A48" s="805"/>
      <c r="B48" s="979" t="s">
        <v>1560</v>
      </c>
      <c r="C48" s="979" t="s">
        <v>3217</v>
      </c>
      <c r="D48" s="974">
        <v>45563</v>
      </c>
      <c r="E48" s="758">
        <f t="shared" si="27"/>
        <v>45572</v>
      </c>
      <c r="F48" s="812" t="s">
        <v>727</v>
      </c>
      <c r="G48" s="758" t="s">
        <v>3218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 x14ac:dyDescent="0.2">
      <c r="A49" s="805"/>
      <c r="B49" s="979" t="s">
        <v>2195</v>
      </c>
      <c r="C49" s="979" t="s">
        <v>2253</v>
      </c>
      <c r="D49" s="974">
        <v>45571</v>
      </c>
      <c r="E49" s="758">
        <f t="shared" ref="E49:E53" si="31">D49+9</f>
        <v>45580</v>
      </c>
      <c r="F49" s="812" t="s">
        <v>359</v>
      </c>
      <c r="G49" s="758" t="s">
        <v>3219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 x14ac:dyDescent="0.2">
      <c r="A50" s="805"/>
      <c r="B50" s="979" t="s">
        <v>1579</v>
      </c>
      <c r="C50" s="979" t="s">
        <v>2254</v>
      </c>
      <c r="D50" s="974">
        <v>45578</v>
      </c>
      <c r="E50" s="758">
        <f t="shared" si="31"/>
        <v>45587</v>
      </c>
      <c r="F50" s="812" t="s">
        <v>359</v>
      </c>
      <c r="G50" s="758" t="s">
        <v>3219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 x14ac:dyDescent="0.2">
      <c r="A51" s="805"/>
      <c r="B51" s="979" t="s">
        <v>2180</v>
      </c>
      <c r="C51" s="979" t="s">
        <v>2255</v>
      </c>
      <c r="D51" s="974">
        <v>45580</v>
      </c>
      <c r="E51" s="758">
        <f t="shared" si="31"/>
        <v>45589</v>
      </c>
      <c r="F51" s="812" t="s">
        <v>359</v>
      </c>
      <c r="G51" s="758" t="s">
        <v>3219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 x14ac:dyDescent="0.2">
      <c r="A52" s="805"/>
      <c r="B52" s="979" t="s">
        <v>1592</v>
      </c>
      <c r="C52" s="979" t="s">
        <v>2256</v>
      </c>
      <c r="D52" s="974">
        <v>45587</v>
      </c>
      <c r="E52" s="758">
        <f t="shared" si="31"/>
        <v>45596</v>
      </c>
      <c r="F52" s="812" t="s">
        <v>572</v>
      </c>
      <c r="G52" s="758" t="s">
        <v>3220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 x14ac:dyDescent="0.2">
      <c r="A53" s="805"/>
      <c r="B53" s="979" t="s">
        <v>2096</v>
      </c>
      <c r="C53" s="979" t="s">
        <v>2257</v>
      </c>
      <c r="D53" s="974">
        <v>45595</v>
      </c>
      <c r="E53" s="758">
        <f t="shared" si="31"/>
        <v>45604</v>
      </c>
      <c r="F53" s="812" t="s">
        <v>572</v>
      </c>
      <c r="G53" s="758" t="s">
        <v>3220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 x14ac:dyDescent="0.2">
      <c r="A54" s="805"/>
      <c r="B54" s="979" t="s">
        <v>1583</v>
      </c>
      <c r="C54" s="979" t="s">
        <v>2258</v>
      </c>
      <c r="D54" s="974">
        <v>45605</v>
      </c>
      <c r="E54" s="758">
        <f t="shared" ref="E54:E56" si="34">D54+9</f>
        <v>45614</v>
      </c>
      <c r="F54" s="812" t="s">
        <v>359</v>
      </c>
      <c r="G54" s="758" t="s">
        <v>3221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 x14ac:dyDescent="0.2">
      <c r="A55" s="805"/>
      <c r="B55" s="979" t="s">
        <v>1560</v>
      </c>
      <c r="C55" s="979" t="s">
        <v>2259</v>
      </c>
      <c r="D55" s="974">
        <v>45609</v>
      </c>
      <c r="E55" s="758">
        <f t="shared" si="34"/>
        <v>45618</v>
      </c>
      <c r="F55" s="812" t="s">
        <v>359</v>
      </c>
      <c r="G55" s="758" t="s">
        <v>3221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 x14ac:dyDescent="0.2">
      <c r="A56" s="805"/>
      <c r="B56" s="979" t="s">
        <v>2195</v>
      </c>
      <c r="C56" s="979" t="s">
        <v>2260</v>
      </c>
      <c r="D56" s="974">
        <v>45623</v>
      </c>
      <c r="E56" s="758">
        <f t="shared" si="34"/>
        <v>45632</v>
      </c>
      <c r="F56" s="812" t="s">
        <v>359</v>
      </c>
      <c r="G56" s="758" t="s">
        <v>3222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 x14ac:dyDescent="0.2">
      <c r="A57" s="805"/>
      <c r="B57" s="979" t="s">
        <v>1579</v>
      </c>
      <c r="C57" s="979" t="s">
        <v>2261</v>
      </c>
      <c r="D57" s="974">
        <v>45625</v>
      </c>
      <c r="E57" s="758">
        <f t="shared" ref="E57:E60" si="37">D57+9</f>
        <v>45634</v>
      </c>
      <c r="F57" s="812" t="s">
        <v>359</v>
      </c>
      <c r="G57" s="758" t="s">
        <v>3222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 x14ac:dyDescent="0.2">
      <c r="A58" s="805"/>
      <c r="B58" s="979" t="s">
        <v>2198</v>
      </c>
      <c r="C58" s="979" t="s">
        <v>2262</v>
      </c>
      <c r="D58" s="974">
        <v>45633</v>
      </c>
      <c r="E58" s="758">
        <f t="shared" si="37"/>
        <v>45642</v>
      </c>
      <c r="F58" s="812" t="s">
        <v>572</v>
      </c>
      <c r="G58" s="758" t="s">
        <v>3223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 x14ac:dyDescent="0.2">
      <c r="A59" s="805"/>
      <c r="B59" s="979" t="s">
        <v>2096</v>
      </c>
      <c r="C59" s="979" t="s">
        <v>2263</v>
      </c>
      <c r="D59" s="974">
        <v>45637</v>
      </c>
      <c r="E59" s="758">
        <f t="shared" si="37"/>
        <v>45646</v>
      </c>
      <c r="F59" s="812" t="s">
        <v>716</v>
      </c>
      <c r="G59" s="758" t="s">
        <v>3224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 x14ac:dyDescent="0.2">
      <c r="A60" s="805"/>
      <c r="B60" s="979" t="s">
        <v>1583</v>
      </c>
      <c r="C60" s="979" t="s">
        <v>2264</v>
      </c>
      <c r="D60" s="974">
        <v>45644</v>
      </c>
      <c r="E60" s="758">
        <f t="shared" si="37"/>
        <v>45653</v>
      </c>
      <c r="F60" s="812" t="s">
        <v>359</v>
      </c>
      <c r="G60" s="758" t="s">
        <v>3225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 x14ac:dyDescent="0.2">
      <c r="A61" s="805"/>
      <c r="B61" s="979" t="s">
        <v>1560</v>
      </c>
      <c r="C61" s="979" t="s">
        <v>2265</v>
      </c>
      <c r="D61" s="974">
        <v>45651</v>
      </c>
      <c r="E61" s="758">
        <f t="shared" ref="E61:E66" si="39">D61+9</f>
        <v>45660</v>
      </c>
      <c r="F61" s="812" t="s">
        <v>572</v>
      </c>
      <c r="G61" s="758" t="s">
        <v>3226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 x14ac:dyDescent="0.2">
      <c r="A62" s="805"/>
      <c r="B62" s="979" t="s">
        <v>2195</v>
      </c>
      <c r="C62" s="979" t="s">
        <v>2266</v>
      </c>
      <c r="D62" s="974">
        <v>45668</v>
      </c>
      <c r="E62" s="758">
        <f t="shared" si="39"/>
        <v>45677</v>
      </c>
      <c r="F62" s="812" t="s">
        <v>359</v>
      </c>
      <c r="G62" s="758" t="s">
        <v>3227</v>
      </c>
      <c r="H62" s="758">
        <v>45684</v>
      </c>
      <c r="I62" s="758">
        <f t="shared" si="38"/>
        <v>45694</v>
      </c>
      <c r="J62" s="764"/>
      <c r="K62" s="758">
        <f>PERTIWI!L159</f>
        <v>45669</v>
      </c>
    </row>
    <row r="63" spans="1:11" s="14" customFormat="1" ht="18.75" hidden="1" customHeight="1" x14ac:dyDescent="0.2">
      <c r="A63" s="805"/>
      <c r="B63" s="979" t="s">
        <v>1579</v>
      </c>
      <c r="C63" s="979" t="s">
        <v>2267</v>
      </c>
      <c r="D63" s="974">
        <v>45670</v>
      </c>
      <c r="E63" s="758">
        <f t="shared" si="39"/>
        <v>45679</v>
      </c>
      <c r="F63" s="812" t="s">
        <v>359</v>
      </c>
      <c r="G63" s="758" t="s">
        <v>3227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 x14ac:dyDescent="0.2">
      <c r="A64" s="805"/>
      <c r="B64" s="979" t="s">
        <v>2198</v>
      </c>
      <c r="C64" s="979" t="s">
        <v>2268</v>
      </c>
      <c r="D64" s="974">
        <v>45678</v>
      </c>
      <c r="E64" s="758">
        <f t="shared" si="39"/>
        <v>45687</v>
      </c>
      <c r="F64" s="812" t="s">
        <v>572</v>
      </c>
      <c r="G64" s="758" t="s">
        <v>3228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 x14ac:dyDescent="0.2">
      <c r="A65" s="805"/>
      <c r="B65" s="979" t="s">
        <v>2096</v>
      </c>
      <c r="C65" s="979" t="s">
        <v>2269</v>
      </c>
      <c r="D65" s="974">
        <v>45679</v>
      </c>
      <c r="E65" s="758">
        <f t="shared" si="39"/>
        <v>45688</v>
      </c>
      <c r="F65" s="812" t="s">
        <v>572</v>
      </c>
      <c r="G65" s="758" t="s">
        <v>3228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 x14ac:dyDescent="0.2">
      <c r="A66" s="805"/>
      <c r="B66" s="979" t="s">
        <v>2195</v>
      </c>
      <c r="C66" s="979" t="s">
        <v>2270</v>
      </c>
      <c r="D66" s="974">
        <v>45690</v>
      </c>
      <c r="E66" s="758">
        <f t="shared" si="39"/>
        <v>45699</v>
      </c>
      <c r="F66" s="812" t="s">
        <v>3229</v>
      </c>
      <c r="G66" s="758" t="s">
        <v>3230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 x14ac:dyDescent="0.2">
      <c r="A67" s="805"/>
      <c r="B67" s="979" t="s">
        <v>1583</v>
      </c>
      <c r="C67" s="979" t="s">
        <v>2271</v>
      </c>
      <c r="D67" s="974">
        <v>45327</v>
      </c>
      <c r="E67" s="758">
        <f t="shared" ref="E67:E68" si="43">D67+9</f>
        <v>45336</v>
      </c>
      <c r="F67" s="812" t="s">
        <v>3229</v>
      </c>
      <c r="G67" s="758" t="s">
        <v>3231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 x14ac:dyDescent="0.2">
      <c r="A68" s="805"/>
      <c r="B68" s="979" t="s">
        <v>1560</v>
      </c>
      <c r="C68" s="979" t="s">
        <v>2272</v>
      </c>
      <c r="D68" s="974">
        <v>45701</v>
      </c>
      <c r="E68" s="758">
        <f t="shared" si="43"/>
        <v>45710</v>
      </c>
      <c r="F68" s="812" t="s">
        <v>3229</v>
      </c>
      <c r="G68" s="758" t="s">
        <v>3231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 x14ac:dyDescent="0.2">
      <c r="A69" s="805"/>
      <c r="B69" s="979" t="s">
        <v>2198</v>
      </c>
      <c r="C69" s="979" t="s">
        <v>2273</v>
      </c>
      <c r="D69" s="974">
        <v>45715</v>
      </c>
      <c r="E69" s="809">
        <f>D69+6</f>
        <v>45721</v>
      </c>
      <c r="F69" s="812" t="s">
        <v>572</v>
      </c>
      <c r="G69" s="758" t="s">
        <v>3231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 x14ac:dyDescent="0.2">
      <c r="A70" s="805"/>
      <c r="B70" s="979" t="s">
        <v>1579</v>
      </c>
      <c r="C70" s="979" t="s">
        <v>2274</v>
      </c>
      <c r="D70" s="974">
        <v>45722</v>
      </c>
      <c r="E70" s="809">
        <f>D70+6</f>
        <v>45728</v>
      </c>
      <c r="F70" s="812" t="s">
        <v>824</v>
      </c>
      <c r="G70" s="758" t="s">
        <v>3232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 x14ac:dyDescent="0.2">
      <c r="A71" s="805"/>
      <c r="B71" s="979" t="s">
        <v>2096</v>
      </c>
      <c r="C71" s="979" t="s">
        <v>2275</v>
      </c>
      <c r="D71" s="974">
        <v>45728</v>
      </c>
      <c r="E71" s="809">
        <f>D71+6</f>
        <v>45734</v>
      </c>
      <c r="F71" s="812" t="s">
        <v>824</v>
      </c>
      <c r="G71" s="758" t="s">
        <v>3232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 x14ac:dyDescent="0.2">
      <c r="A72" s="805"/>
      <c r="B72" s="979" t="s">
        <v>2221</v>
      </c>
      <c r="C72" s="979" t="s">
        <v>2276</v>
      </c>
      <c r="D72" s="979">
        <v>45733</v>
      </c>
      <c r="E72" s="758">
        <f t="shared" ref="E72:E77" si="46">D72+14</f>
        <v>45747</v>
      </c>
      <c r="F72" s="812" t="s">
        <v>3229</v>
      </c>
      <c r="G72" s="758" t="s">
        <v>3233</v>
      </c>
      <c r="H72" s="758">
        <v>45751</v>
      </c>
      <c r="I72" s="758">
        <f>H72+10</f>
        <v>45761</v>
      </c>
      <c r="J72" s="764"/>
      <c r="K72" s="758">
        <f>PERTIWI!N176</f>
        <v>45729</v>
      </c>
    </row>
    <row r="73" spans="1:11" s="14" customFormat="1" ht="18" hidden="1" customHeight="1" x14ac:dyDescent="0.2">
      <c r="A73" s="805"/>
      <c r="B73" s="979" t="s">
        <v>1583</v>
      </c>
      <c r="C73" s="979" t="s">
        <v>2277</v>
      </c>
      <c r="D73" s="974">
        <v>45736</v>
      </c>
      <c r="E73" s="758">
        <f t="shared" si="46"/>
        <v>45750</v>
      </c>
      <c r="F73" s="812" t="s">
        <v>359</v>
      </c>
      <c r="G73" s="758" t="s">
        <v>3234</v>
      </c>
      <c r="H73" s="758">
        <v>45758</v>
      </c>
      <c r="I73" s="758">
        <f t="shared" si="45"/>
        <v>45768</v>
      </c>
      <c r="J73" s="764"/>
      <c r="K73" s="758">
        <f>PERTIWI!N177</f>
        <v>45736</v>
      </c>
    </row>
    <row r="74" spans="1:11" s="14" customFormat="1" ht="18" hidden="1" customHeight="1" x14ac:dyDescent="0.2">
      <c r="A74" s="805"/>
      <c r="B74" s="979" t="s">
        <v>1560</v>
      </c>
      <c r="C74" s="979" t="s">
        <v>2278</v>
      </c>
      <c r="D74" s="974">
        <v>45749</v>
      </c>
      <c r="E74" s="758">
        <f t="shared" si="46"/>
        <v>45763</v>
      </c>
      <c r="F74" s="812" t="s">
        <v>572</v>
      </c>
      <c r="G74" s="758" t="s">
        <v>3235</v>
      </c>
      <c r="H74" s="758">
        <v>45765</v>
      </c>
      <c r="I74" s="758">
        <f t="shared" si="45"/>
        <v>45775</v>
      </c>
      <c r="J74" s="764"/>
      <c r="K74" s="758">
        <f>PERTIWI!N178</f>
        <v>45743</v>
      </c>
    </row>
    <row r="75" spans="1:11" s="14" customFormat="1" ht="18" hidden="1" customHeight="1" x14ac:dyDescent="0.2">
      <c r="A75" s="805"/>
      <c r="B75" s="979" t="s">
        <v>2180</v>
      </c>
      <c r="C75" s="979" t="s">
        <v>2279</v>
      </c>
      <c r="D75" s="974">
        <v>45752</v>
      </c>
      <c r="E75" s="758">
        <f t="shared" si="46"/>
        <v>45766</v>
      </c>
      <c r="F75" s="812" t="s">
        <v>3229</v>
      </c>
      <c r="G75" s="758" t="s">
        <v>3236</v>
      </c>
      <c r="H75" s="758">
        <v>45772</v>
      </c>
      <c r="I75" s="758">
        <f t="shared" ref="I75:I76" si="47">H75+10</f>
        <v>45782</v>
      </c>
      <c r="J75" s="764"/>
      <c r="K75" s="758">
        <f>PERTIWI!N179</f>
        <v>45750</v>
      </c>
    </row>
    <row r="76" spans="1:11" s="14" customFormat="1" ht="18" hidden="1" customHeight="1" x14ac:dyDescent="0.2">
      <c r="A76" s="805"/>
      <c r="B76" s="979" t="s">
        <v>2195</v>
      </c>
      <c r="C76" s="979" t="s">
        <v>2280</v>
      </c>
      <c r="D76" s="974">
        <v>45764</v>
      </c>
      <c r="E76" s="758">
        <f t="shared" si="46"/>
        <v>45778</v>
      </c>
      <c r="F76" s="812" t="s">
        <v>572</v>
      </c>
      <c r="G76" s="758" t="s">
        <v>3237</v>
      </c>
      <c r="H76" s="758">
        <v>45786</v>
      </c>
      <c r="I76" s="758">
        <f t="shared" si="47"/>
        <v>45796</v>
      </c>
      <c r="J76" s="764"/>
      <c r="K76" s="758">
        <f>PERTIWI!N180</f>
        <v>45756</v>
      </c>
    </row>
    <row r="77" spans="1:11" s="14" customFormat="1" ht="18" hidden="1" customHeight="1" x14ac:dyDescent="0.2">
      <c r="A77" s="805"/>
      <c r="B77" s="979" t="s">
        <v>1579</v>
      </c>
      <c r="C77" s="979" t="s">
        <v>2281</v>
      </c>
      <c r="D77" s="974">
        <v>45774</v>
      </c>
      <c r="E77" s="758">
        <f t="shared" si="46"/>
        <v>45788</v>
      </c>
      <c r="F77" s="812" t="s">
        <v>766</v>
      </c>
      <c r="G77" s="758" t="s">
        <v>3238</v>
      </c>
      <c r="H77" s="758">
        <v>45799</v>
      </c>
      <c r="I77" s="758">
        <f t="shared" ref="I77:I83" si="48">H77+4</f>
        <v>45803</v>
      </c>
      <c r="J77" s="764"/>
      <c r="K77" s="758">
        <f>PERTIWI!N181</f>
        <v>45763</v>
      </c>
    </row>
    <row r="78" spans="1:11" s="14" customFormat="1" ht="18" hidden="1" customHeight="1" x14ac:dyDescent="0.2">
      <c r="A78" s="805"/>
      <c r="B78" s="979" t="s">
        <v>1883</v>
      </c>
      <c r="C78" s="1112" t="s">
        <v>2283</v>
      </c>
      <c r="D78" s="974">
        <v>45783</v>
      </c>
      <c r="E78" s="758">
        <f>D78+14</f>
        <v>45797</v>
      </c>
      <c r="F78" s="812" t="s">
        <v>766</v>
      </c>
      <c r="G78" s="758" t="s">
        <v>3238</v>
      </c>
      <c r="H78" s="758">
        <v>45799</v>
      </c>
      <c r="I78" s="758">
        <f t="shared" si="48"/>
        <v>45803</v>
      </c>
      <c r="J78" s="764"/>
      <c r="K78" s="758">
        <f>PERTIWI!N182</f>
        <v>45770</v>
      </c>
    </row>
    <row r="79" spans="1:11" s="14" customFormat="1" ht="18" hidden="1" customHeight="1" x14ac:dyDescent="0.2">
      <c r="A79" s="805"/>
      <c r="B79" s="979" t="s">
        <v>2221</v>
      </c>
      <c r="C79" s="1112" t="s">
        <v>2284</v>
      </c>
      <c r="D79" s="974">
        <v>45789</v>
      </c>
      <c r="E79" s="758">
        <f t="shared" ref="E79:E84" si="49">D79+14</f>
        <v>45803</v>
      </c>
      <c r="F79" s="812" t="s">
        <v>766</v>
      </c>
      <c r="G79" s="758" t="s">
        <v>3239</v>
      </c>
      <c r="H79" s="758">
        <v>45813</v>
      </c>
      <c r="I79" s="758">
        <f t="shared" si="48"/>
        <v>45817</v>
      </c>
      <c r="J79" s="764"/>
      <c r="K79" s="758">
        <f>PERTIWI!N183</f>
        <v>45777</v>
      </c>
    </row>
    <row r="80" spans="1:11" s="14" customFormat="1" ht="18" hidden="1" customHeight="1" x14ac:dyDescent="0.2">
      <c r="A80" s="805"/>
      <c r="B80" s="979" t="s">
        <v>2223</v>
      </c>
      <c r="C80" s="1112" t="s">
        <v>2285</v>
      </c>
      <c r="D80" s="974">
        <v>45796</v>
      </c>
      <c r="E80" s="758">
        <f t="shared" si="49"/>
        <v>45810</v>
      </c>
      <c r="F80" s="812" t="s">
        <v>766</v>
      </c>
      <c r="G80" s="758" t="s">
        <v>3239</v>
      </c>
      <c r="H80" s="758">
        <v>45813</v>
      </c>
      <c r="I80" s="758">
        <f t="shared" si="48"/>
        <v>45817</v>
      </c>
      <c r="J80" s="764"/>
      <c r="K80" s="758">
        <f>PERTIWI!N184</f>
        <v>45784</v>
      </c>
    </row>
    <row r="81" spans="1:11" s="14" customFormat="1" ht="18" hidden="1" customHeight="1" x14ac:dyDescent="0.2">
      <c r="A81" s="805"/>
      <c r="B81" s="979" t="s">
        <v>1560</v>
      </c>
      <c r="C81" s="979" t="s">
        <v>2286</v>
      </c>
      <c r="D81" s="974">
        <v>45797</v>
      </c>
      <c r="E81" s="758">
        <f t="shared" si="49"/>
        <v>45811</v>
      </c>
      <c r="F81" s="812" t="s">
        <v>766</v>
      </c>
      <c r="G81" s="758" t="s">
        <v>3239</v>
      </c>
      <c r="H81" s="758">
        <v>45813</v>
      </c>
      <c r="I81" s="758">
        <f t="shared" si="48"/>
        <v>45817</v>
      </c>
      <c r="J81" s="764"/>
      <c r="K81" s="758">
        <f>PERTIWI!N185</f>
        <v>45791</v>
      </c>
    </row>
    <row r="82" spans="1:11" s="14" customFormat="1" ht="18" hidden="1" customHeight="1" x14ac:dyDescent="0.2">
      <c r="A82" s="805"/>
      <c r="B82" s="979" t="s">
        <v>2180</v>
      </c>
      <c r="C82" s="979" t="s">
        <v>2287</v>
      </c>
      <c r="D82" s="974">
        <v>45803</v>
      </c>
      <c r="E82" s="758">
        <f t="shared" si="49"/>
        <v>45817</v>
      </c>
      <c r="F82" s="812" t="s">
        <v>766</v>
      </c>
      <c r="G82" s="758" t="s">
        <v>3240</v>
      </c>
      <c r="H82" s="758">
        <v>45827</v>
      </c>
      <c r="I82" s="758">
        <f t="shared" si="48"/>
        <v>45831</v>
      </c>
      <c r="J82" s="764"/>
      <c r="K82" s="758">
        <f>PERTIWI!N186</f>
        <v>45798</v>
      </c>
    </row>
    <row r="83" spans="1:11" s="14" customFormat="1" ht="18" hidden="1" customHeight="1" x14ac:dyDescent="0.2">
      <c r="A83" s="805"/>
      <c r="B83" s="979" t="s">
        <v>2195</v>
      </c>
      <c r="C83" s="979" t="s">
        <v>2288</v>
      </c>
      <c r="D83" s="974">
        <v>45813</v>
      </c>
      <c r="E83" s="758">
        <f t="shared" si="49"/>
        <v>45827</v>
      </c>
      <c r="F83" s="812" t="s">
        <v>766</v>
      </c>
      <c r="G83" s="758" t="s">
        <v>3241</v>
      </c>
      <c r="H83" s="758">
        <v>45841</v>
      </c>
      <c r="I83" s="758">
        <f t="shared" si="48"/>
        <v>45845</v>
      </c>
      <c r="J83" s="764"/>
      <c r="K83" s="758">
        <f>PERTIWI!N187</f>
        <v>45805</v>
      </c>
    </row>
    <row r="84" spans="1:11" s="14" customFormat="1" ht="18" hidden="1" customHeight="1" x14ac:dyDescent="0.2">
      <c r="A84" s="805"/>
      <c r="B84" s="979" t="s">
        <v>1848</v>
      </c>
      <c r="C84" s="979" t="s">
        <v>2289</v>
      </c>
      <c r="D84" s="974">
        <v>45818</v>
      </c>
      <c r="E84" s="758">
        <f t="shared" si="49"/>
        <v>45832</v>
      </c>
      <c r="F84" s="812" t="s">
        <v>766</v>
      </c>
      <c r="G84" s="758" t="s">
        <v>3241</v>
      </c>
      <c r="H84" s="758">
        <v>45841</v>
      </c>
      <c r="I84" s="758">
        <f t="shared" ref="I84:I85" si="50">H84+4</f>
        <v>45845</v>
      </c>
      <c r="J84" s="764"/>
      <c r="K84" s="758">
        <f>PERTIWI!N188</f>
        <v>45812</v>
      </c>
    </row>
    <row r="85" spans="1:11" s="14" customFormat="1" ht="18" hidden="1" customHeight="1" x14ac:dyDescent="0.2">
      <c r="A85" s="805"/>
      <c r="B85" s="979" t="s">
        <v>1579</v>
      </c>
      <c r="C85" s="979" t="s">
        <v>2290</v>
      </c>
      <c r="D85" s="974">
        <v>45827</v>
      </c>
      <c r="E85" s="758">
        <f t="shared" ref="E85" si="51">D85+14</f>
        <v>45841</v>
      </c>
      <c r="F85" s="812" t="s">
        <v>766</v>
      </c>
      <c r="G85" s="758" t="s">
        <v>4802</v>
      </c>
      <c r="H85" s="758">
        <v>45855</v>
      </c>
      <c r="I85" s="758">
        <f t="shared" si="50"/>
        <v>45859</v>
      </c>
      <c r="J85" s="764"/>
      <c r="K85" s="758">
        <f>PERTIWI!N189</f>
        <v>45819</v>
      </c>
    </row>
    <row r="86" spans="1:11" s="14" customFormat="1" ht="18" hidden="1" customHeight="1" x14ac:dyDescent="0.2">
      <c r="A86" s="805"/>
      <c r="B86" s="979" t="s">
        <v>1883</v>
      </c>
      <c r="C86" s="979" t="s">
        <v>2291</v>
      </c>
      <c r="D86" s="972" t="s">
        <v>385</v>
      </c>
      <c r="E86" s="800"/>
      <c r="F86" s="1121"/>
      <c r="G86" s="800"/>
      <c r="H86" s="800"/>
      <c r="I86" s="800"/>
      <c r="J86" s="764"/>
      <c r="K86" s="758">
        <f>PERTIWI!N190</f>
        <v>45826</v>
      </c>
    </row>
    <row r="87" spans="1:11" s="14" customFormat="1" ht="18" hidden="1" customHeight="1" x14ac:dyDescent="0.2">
      <c r="A87" s="805"/>
      <c r="B87" s="979" t="s">
        <v>2221</v>
      </c>
      <c r="C87" s="979" t="s">
        <v>2292</v>
      </c>
      <c r="D87" s="974">
        <v>45835</v>
      </c>
      <c r="E87" s="758">
        <f t="shared" ref="E87:E90" si="52">D87+14</f>
        <v>45849</v>
      </c>
      <c r="F87" s="812" t="s">
        <v>766</v>
      </c>
      <c r="G87" s="758" t="s">
        <v>4802</v>
      </c>
      <c r="H87" s="758">
        <v>45855</v>
      </c>
      <c r="I87" s="758">
        <f t="shared" ref="I87" si="53">H87+4</f>
        <v>45859</v>
      </c>
      <c r="J87" s="764"/>
      <c r="K87" s="758">
        <f>PERTIWI!N191</f>
        <v>45833</v>
      </c>
    </row>
    <row r="88" spans="1:11" s="14" customFormat="1" ht="18" hidden="1" customHeight="1" x14ac:dyDescent="0.2">
      <c r="A88" s="805"/>
      <c r="B88" s="979" t="s">
        <v>1560</v>
      </c>
      <c r="C88" s="979" t="s">
        <v>2293</v>
      </c>
      <c r="D88" s="974">
        <v>45840</v>
      </c>
      <c r="E88" s="758">
        <f t="shared" si="52"/>
        <v>45854</v>
      </c>
      <c r="F88" s="812" t="s">
        <v>766</v>
      </c>
      <c r="G88" s="758" t="s">
        <v>4809</v>
      </c>
      <c r="H88" s="758">
        <v>45869</v>
      </c>
      <c r="I88" s="758">
        <f t="shared" ref="I88" si="54">H88+4</f>
        <v>45873</v>
      </c>
      <c r="J88" s="764"/>
      <c r="K88" s="758">
        <f>PERTIWI!N192</f>
        <v>45840</v>
      </c>
    </row>
    <row r="89" spans="1:11" s="14" customFormat="1" ht="18" hidden="1" customHeight="1" x14ac:dyDescent="0.2">
      <c r="A89" s="805"/>
      <c r="B89" s="979" t="s">
        <v>2223</v>
      </c>
      <c r="C89" s="979" t="s">
        <v>2294</v>
      </c>
      <c r="D89" s="974">
        <v>45847</v>
      </c>
      <c r="E89" s="758">
        <f t="shared" si="52"/>
        <v>45861</v>
      </c>
      <c r="F89" s="812" t="s">
        <v>766</v>
      </c>
      <c r="G89" s="758" t="s">
        <v>4809</v>
      </c>
      <c r="H89" s="758">
        <v>45869</v>
      </c>
      <c r="I89" s="758">
        <f t="shared" ref="I89:I90" si="55">H89+4</f>
        <v>45873</v>
      </c>
      <c r="J89" s="764"/>
      <c r="K89" s="758">
        <f>PERTIWI!N193</f>
        <v>45847</v>
      </c>
    </row>
    <row r="90" spans="1:11" s="14" customFormat="1" ht="18" hidden="1" customHeight="1" x14ac:dyDescent="0.2">
      <c r="A90" s="805"/>
      <c r="B90" s="979" t="s">
        <v>2180</v>
      </c>
      <c r="C90" s="979" t="s">
        <v>2295</v>
      </c>
      <c r="D90" s="974">
        <v>45857</v>
      </c>
      <c r="E90" s="758">
        <f t="shared" si="52"/>
        <v>45871</v>
      </c>
      <c r="F90" s="812" t="s">
        <v>766</v>
      </c>
      <c r="G90" s="758" t="s">
        <v>4974</v>
      </c>
      <c r="H90" s="758">
        <v>45876</v>
      </c>
      <c r="I90" s="758">
        <f t="shared" si="55"/>
        <v>45880</v>
      </c>
      <c r="J90" s="764"/>
      <c r="K90" s="758">
        <f>PERTIWI!N194</f>
        <v>45854</v>
      </c>
    </row>
    <row r="91" spans="1:11" s="14" customFormat="1" ht="18" hidden="1" customHeight="1" x14ac:dyDescent="0.2">
      <c r="A91" s="805"/>
      <c r="B91" s="979" t="s">
        <v>2195</v>
      </c>
      <c r="C91" s="979" t="s">
        <v>2296</v>
      </c>
      <c r="D91" s="972" t="s">
        <v>385</v>
      </c>
      <c r="E91" s="800"/>
      <c r="F91" s="1052"/>
      <c r="G91" s="800"/>
      <c r="H91" s="800"/>
      <c r="I91" s="800"/>
      <c r="J91" s="764"/>
      <c r="K91" s="758">
        <f>PERTIWI!N195</f>
        <v>45861</v>
      </c>
    </row>
    <row r="92" spans="1:11" s="14" customFormat="1" ht="18" hidden="1" customHeight="1" x14ac:dyDescent="0.2">
      <c r="A92" s="805"/>
      <c r="B92" s="1061" t="s">
        <v>409</v>
      </c>
      <c r="C92" s="979" t="s">
        <v>2297</v>
      </c>
      <c r="D92" s="910"/>
      <c r="E92" s="800"/>
      <c r="F92" s="1052"/>
      <c r="G92" s="800"/>
      <c r="H92" s="800"/>
      <c r="I92" s="800"/>
      <c r="J92" s="764"/>
      <c r="K92" s="758">
        <f>PERTIWI!N196</f>
        <v>45868</v>
      </c>
    </row>
    <row r="93" spans="1:11" s="14" customFormat="1" ht="18" customHeight="1" x14ac:dyDescent="0.2">
      <c r="A93" s="805"/>
      <c r="B93" s="979" t="s">
        <v>1579</v>
      </c>
      <c r="C93" s="979" t="s">
        <v>4874</v>
      </c>
      <c r="D93" s="974">
        <v>45875</v>
      </c>
      <c r="E93" s="758">
        <f t="shared" ref="E93:E97" si="56">D93+14</f>
        <v>45889</v>
      </c>
      <c r="F93" s="812" t="s">
        <v>766</v>
      </c>
      <c r="G93" s="758" t="s">
        <v>4980</v>
      </c>
      <c r="H93" s="758">
        <v>45897</v>
      </c>
      <c r="I93" s="758">
        <f t="shared" ref="I93" si="57">H93+4</f>
        <v>45901</v>
      </c>
      <c r="J93" s="764"/>
      <c r="K93" s="758">
        <f>PERTIWI!N197</f>
        <v>45875</v>
      </c>
    </row>
    <row r="94" spans="1:11" s="14" customFormat="1" ht="18" customHeight="1" x14ac:dyDescent="0.2">
      <c r="A94" s="805"/>
      <c r="B94" s="979" t="s">
        <v>2221</v>
      </c>
      <c r="C94" s="979" t="s">
        <v>4875</v>
      </c>
      <c r="D94" s="974">
        <v>45882</v>
      </c>
      <c r="E94" s="758">
        <f t="shared" si="56"/>
        <v>45896</v>
      </c>
      <c r="F94" s="812" t="s">
        <v>766</v>
      </c>
      <c r="G94" s="758" t="s">
        <v>4981</v>
      </c>
      <c r="H94" s="758">
        <v>45911</v>
      </c>
      <c r="I94" s="758">
        <f t="shared" ref="I94" si="58">H94+4</f>
        <v>45915</v>
      </c>
      <c r="J94" s="764"/>
      <c r="K94" s="758">
        <f>PERTIWI!N198</f>
        <v>45882</v>
      </c>
    </row>
    <row r="95" spans="1:11" s="14" customFormat="1" ht="18" customHeight="1" x14ac:dyDescent="0.2">
      <c r="A95" s="805"/>
      <c r="B95" s="979" t="s">
        <v>1421</v>
      </c>
      <c r="C95" s="979" t="s">
        <v>4876</v>
      </c>
      <c r="D95" s="974">
        <v>45889</v>
      </c>
      <c r="E95" s="758">
        <f t="shared" si="56"/>
        <v>45903</v>
      </c>
      <c r="F95" s="812" t="s">
        <v>766</v>
      </c>
      <c r="G95" s="758" t="s">
        <v>4981</v>
      </c>
      <c r="H95" s="758">
        <v>45911</v>
      </c>
      <c r="I95" s="758">
        <f t="shared" ref="I95" si="59">H95+4</f>
        <v>45915</v>
      </c>
      <c r="J95" s="764"/>
      <c r="K95" s="758">
        <f>PERTIWI!N199</f>
        <v>45889</v>
      </c>
    </row>
    <row r="96" spans="1:11" s="14" customFormat="1" ht="18" hidden="1" customHeight="1" x14ac:dyDescent="0.2">
      <c r="A96" s="805"/>
      <c r="B96" s="979" t="s">
        <v>2223</v>
      </c>
      <c r="C96" s="979" t="s">
        <v>4877</v>
      </c>
      <c r="D96" s="974">
        <v>45896</v>
      </c>
      <c r="E96" s="758">
        <f t="shared" si="56"/>
        <v>45910</v>
      </c>
      <c r="F96" s="812"/>
      <c r="G96" s="758"/>
      <c r="H96" s="758"/>
      <c r="I96" s="758"/>
      <c r="J96" s="764"/>
      <c r="K96" s="758">
        <f>PERTIWI!N200</f>
        <v>45896</v>
      </c>
    </row>
    <row r="97" spans="1:15" s="14" customFormat="1" ht="18" hidden="1" customHeight="1" x14ac:dyDescent="0.2">
      <c r="A97" s="805"/>
      <c r="B97" s="979" t="s">
        <v>4895</v>
      </c>
      <c r="C97" s="979" t="s">
        <v>4957</v>
      </c>
      <c r="D97" s="974">
        <v>45903</v>
      </c>
      <c r="E97" s="758">
        <f t="shared" si="56"/>
        <v>45917</v>
      </c>
      <c r="F97" s="812"/>
      <c r="G97" s="758"/>
      <c r="H97" s="758"/>
      <c r="I97" s="758"/>
      <c r="J97" s="764"/>
      <c r="K97" s="758">
        <f>PERTIWI!N201</f>
        <v>45903</v>
      </c>
    </row>
    <row r="98" spans="1:15" s="14" customFormat="1" ht="18" hidden="1" customHeight="1" x14ac:dyDescent="0.2">
      <c r="A98" s="805"/>
      <c r="B98" s="979" t="s">
        <v>2180</v>
      </c>
      <c r="C98" s="979" t="s">
        <v>4958</v>
      </c>
      <c r="D98" s="974">
        <v>45910</v>
      </c>
      <c r="E98" s="758">
        <f t="shared" ref="E98:E99" si="60">D98+14</f>
        <v>45924</v>
      </c>
      <c r="F98" s="812"/>
      <c r="G98" s="758"/>
      <c r="H98" s="758"/>
      <c r="I98" s="758"/>
      <c r="J98" s="764"/>
      <c r="K98" s="758">
        <f>PERTIWI!N202</f>
        <v>45910</v>
      </c>
    </row>
    <row r="99" spans="1:15" s="14" customFormat="1" ht="18" hidden="1" customHeight="1" x14ac:dyDescent="0.2">
      <c r="A99" s="805"/>
      <c r="B99" s="979" t="s">
        <v>4952</v>
      </c>
      <c r="C99" s="979" t="s">
        <v>4959</v>
      </c>
      <c r="D99" s="974">
        <v>45917</v>
      </c>
      <c r="E99" s="758">
        <f t="shared" si="60"/>
        <v>45931</v>
      </c>
      <c r="F99" s="812"/>
      <c r="G99" s="758"/>
      <c r="H99" s="758"/>
      <c r="I99" s="758"/>
      <c r="J99" s="764"/>
      <c r="K99" s="758">
        <f>PERTIWI!N203</f>
        <v>45917</v>
      </c>
    </row>
    <row r="100" spans="1:15" s="14" customFormat="1" ht="18" hidden="1" customHeight="1" x14ac:dyDescent="0.2">
      <c r="A100" s="805"/>
      <c r="B100" s="979" t="s">
        <v>1579</v>
      </c>
      <c r="C100" s="979" t="s">
        <v>4960</v>
      </c>
      <c r="D100" s="974">
        <v>45924</v>
      </c>
      <c r="E100" s="758">
        <f t="shared" ref="E100" si="61">D100+14</f>
        <v>45938</v>
      </c>
      <c r="F100" s="812"/>
      <c r="G100" s="758"/>
      <c r="H100" s="758"/>
      <c r="I100" s="758"/>
      <c r="J100" s="764"/>
      <c r="K100" s="758">
        <f>PERTIWI!N204</f>
        <v>45924</v>
      </c>
    </row>
    <row r="101" spans="1:15" s="14" customFormat="1" ht="18" customHeight="1" x14ac:dyDescent="0.2">
      <c r="A101" s="870"/>
      <c r="B101" s="1107" t="s">
        <v>516</v>
      </c>
      <c r="C101" s="678"/>
      <c r="D101" s="678"/>
      <c r="E101" s="678"/>
      <c r="F101" s="678"/>
      <c r="G101" s="678"/>
      <c r="H101" s="407"/>
      <c r="I101" s="407"/>
      <c r="J101" s="155"/>
    </row>
    <row r="103" spans="1:15" ht="18.75" customHeight="1" thickBot="1" x14ac:dyDescent="0.25"/>
    <row r="104" spans="1:15" s="147" customFormat="1" ht="18.75" customHeight="1" x14ac:dyDescent="0.2">
      <c r="B104" s="896"/>
      <c r="C104" s="897"/>
      <c r="D104" s="898"/>
      <c r="E104" s="899"/>
      <c r="F104" s="900"/>
      <c r="G104" s="901"/>
      <c r="H104" s="902"/>
    </row>
    <row r="105" spans="1:15" s="147" customFormat="1" ht="18" customHeight="1" x14ac:dyDescent="0.2">
      <c r="B105" s="778" t="s">
        <v>517</v>
      </c>
      <c r="C105" s="145"/>
      <c r="D105" s="147" t="s">
        <v>518</v>
      </c>
      <c r="G105" s="147" t="s">
        <v>519</v>
      </c>
      <c r="H105" s="779"/>
    </row>
    <row r="106" spans="1:15" s="147" customFormat="1" ht="18" customHeight="1" x14ac:dyDescent="0.2">
      <c r="B106" s="780" t="s">
        <v>520</v>
      </c>
      <c r="C106" s="1099" t="s">
        <v>521</v>
      </c>
      <c r="D106" s="133" t="s">
        <v>522</v>
      </c>
      <c r="F106" s="1099" t="s">
        <v>523</v>
      </c>
      <c r="G106" s="145" t="s">
        <v>524</v>
      </c>
      <c r="H106" s="1100" t="s">
        <v>525</v>
      </c>
    </row>
    <row r="107" spans="1:15" s="147" customFormat="1" ht="18" customHeight="1" x14ac:dyDescent="0.2">
      <c r="B107" s="780" t="s">
        <v>526</v>
      </c>
      <c r="C107" s="1099" t="s">
        <v>527</v>
      </c>
      <c r="D107" s="133" t="s">
        <v>528</v>
      </c>
      <c r="E107" s="148" t="s">
        <v>529</v>
      </c>
      <c r="F107" s="1101" t="s">
        <v>530</v>
      </c>
      <c r="G107" s="145" t="s">
        <v>531</v>
      </c>
      <c r="H107" s="1100" t="s">
        <v>532</v>
      </c>
    </row>
    <row r="108" spans="1:15" s="147" customFormat="1" ht="18" customHeight="1" x14ac:dyDescent="0.2">
      <c r="B108" s="783" t="s">
        <v>533</v>
      </c>
      <c r="C108" s="1102" t="s">
        <v>534</v>
      </c>
      <c r="D108" s="133" t="s">
        <v>535</v>
      </c>
      <c r="E108" s="148" t="s">
        <v>536</v>
      </c>
      <c r="F108" s="1101" t="s">
        <v>537</v>
      </c>
      <c r="G108" s="588" t="s">
        <v>538</v>
      </c>
      <c r="H108" s="1103" t="s">
        <v>539</v>
      </c>
    </row>
    <row r="109" spans="1:15" s="147" customFormat="1" ht="18.75" customHeight="1" x14ac:dyDescent="0.2">
      <c r="B109" s="783" t="s">
        <v>540</v>
      </c>
      <c r="C109" s="1102" t="s">
        <v>541</v>
      </c>
      <c r="D109" s="133" t="s">
        <v>542</v>
      </c>
      <c r="E109" s="148" t="s">
        <v>543</v>
      </c>
      <c r="F109" s="1101" t="s">
        <v>544</v>
      </c>
      <c r="G109" s="588" t="s">
        <v>545</v>
      </c>
      <c r="H109" s="1103" t="s">
        <v>546</v>
      </c>
      <c r="N109" s="149"/>
      <c r="O109" s="149"/>
    </row>
    <row r="110" spans="1:15" s="147" customFormat="1" ht="18.75" customHeight="1" x14ac:dyDescent="0.2">
      <c r="B110" s="783" t="s">
        <v>760</v>
      </c>
      <c r="C110" s="1102" t="s">
        <v>548</v>
      </c>
      <c r="D110" s="133" t="s">
        <v>549</v>
      </c>
      <c r="E110" s="148" t="s">
        <v>550</v>
      </c>
      <c r="F110" s="1101" t="s">
        <v>551</v>
      </c>
      <c r="G110" s="588" t="s">
        <v>552</v>
      </c>
      <c r="H110" s="1103" t="s">
        <v>553</v>
      </c>
      <c r="N110" s="149"/>
      <c r="O110" s="149"/>
    </row>
    <row r="111" spans="1:15" s="147" customFormat="1" ht="18.75" customHeight="1" x14ac:dyDescent="0.2">
      <c r="B111" s="783" t="s">
        <v>554</v>
      </c>
      <c r="C111" s="1102" t="s">
        <v>555</v>
      </c>
      <c r="D111" s="133" t="s">
        <v>556</v>
      </c>
      <c r="E111" s="148" t="s">
        <v>557</v>
      </c>
      <c r="F111" s="1101" t="s">
        <v>558</v>
      </c>
      <c r="G111" s="588" t="s">
        <v>559</v>
      </c>
      <c r="H111" s="1103" t="s">
        <v>560</v>
      </c>
      <c r="N111" s="149"/>
      <c r="O111" s="149"/>
    </row>
    <row r="112" spans="1:15" s="147" customFormat="1" ht="18.75" customHeight="1" x14ac:dyDescent="0.2">
      <c r="B112" s="783" t="s">
        <v>561</v>
      </c>
      <c r="C112" s="1102" t="s">
        <v>562</v>
      </c>
      <c r="D112" s="133" t="s">
        <v>563</v>
      </c>
      <c r="E112" s="148" t="s">
        <v>564</v>
      </c>
      <c r="F112" s="1099" t="s">
        <v>565</v>
      </c>
      <c r="G112" s="588" t="s">
        <v>566</v>
      </c>
      <c r="H112" s="787" t="s">
        <v>567</v>
      </c>
      <c r="N112" s="149"/>
      <c r="O112" s="149"/>
    </row>
    <row r="113" spans="1:11" s="149" customFormat="1" ht="18.75" customHeight="1" x14ac:dyDescent="0.2">
      <c r="A113" s="1033"/>
      <c r="B113" s="783" t="s">
        <v>568</v>
      </c>
      <c r="C113" s="1102" t="s">
        <v>569</v>
      </c>
      <c r="D113" s="133"/>
      <c r="E113" s="145"/>
      <c r="F113" s="588"/>
      <c r="G113" s="147"/>
      <c r="H113" s="788"/>
      <c r="I113" s="145"/>
      <c r="J113" s="145"/>
      <c r="K113" s="145"/>
    </row>
    <row r="114" spans="1:11" s="149" customFormat="1" ht="18.75" customHeight="1" thickBot="1" x14ac:dyDescent="0.25">
      <c r="A114" s="1033"/>
      <c r="B114" s="1104"/>
      <c r="C114" s="791"/>
      <c r="D114" s="791"/>
      <c r="E114" s="791"/>
      <c r="F114" s="791"/>
      <c r="G114" s="791"/>
      <c r="H114" s="1105"/>
      <c r="I114" s="145"/>
      <c r="J114" s="145"/>
      <c r="K114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06" r:id="rId1" xr:uid="{240452DD-8613-4C12-AF94-293CEB08B1C6}"/>
    <hyperlink ref="C106" r:id="rId2" xr:uid="{2AEB3D88-011D-452D-A65E-DCCED32A6BAB}"/>
    <hyperlink ref="H111" r:id="rId3" xr:uid="{6B3349ED-BDBF-4CF7-8E98-DEED6ACE8529}"/>
    <hyperlink ref="H110" r:id="rId4" xr:uid="{02B167F6-CB7D-4A7A-B0EB-9591947C5FA4}"/>
    <hyperlink ref="C109" r:id="rId5" xr:uid="{0DB9FBF3-E40E-43F1-9EB3-390207349AFC}"/>
    <hyperlink ref="C107" r:id="rId6" xr:uid="{4C90F8D3-D1D5-4136-861D-266B7985A7FD}"/>
    <hyperlink ref="C113" r:id="rId7" xr:uid="{D6FE1873-E927-42AF-9780-C54153D54540}"/>
    <hyperlink ref="H109" r:id="rId8" xr:uid="{8ADDD718-0F77-4E47-8E89-FD24A342D30B}"/>
    <hyperlink ref="H112" r:id="rId9" xr:uid="{6E55A3FF-CB86-47A1-B5AF-B7E12871E4C2}"/>
    <hyperlink ref="F106" r:id="rId10" xr:uid="{7F992109-27A2-4D6C-849E-C9BC55CC8400}"/>
    <hyperlink ref="F111" r:id="rId11" xr:uid="{0F6F1162-5012-4380-92EA-2737615477C6}"/>
    <hyperlink ref="F107" r:id="rId12" xr:uid="{8E8D8E33-275A-4D98-B8CB-6B889F11BBA5}"/>
    <hyperlink ref="F108" r:id="rId13" xr:uid="{E4117C21-9530-4303-B173-E590437DB152}"/>
    <hyperlink ref="F109" r:id="rId14" xr:uid="{14451DC8-B38E-43DA-9C0E-7F3706928D1A}"/>
    <hyperlink ref="F110" r:id="rId15" xr:uid="{B68137CC-AF10-4991-B3FD-5B65E7FB39FD}"/>
    <hyperlink ref="H107" r:id="rId16" xr:uid="{3061FAF6-554D-4D43-BA8F-A96E3C9B2EBB}"/>
    <hyperlink ref="H108" r:id="rId17" xr:uid="{FB566BB6-2010-4CEA-A90C-8923089164CB}"/>
    <hyperlink ref="F112" r:id="rId18" xr:uid="{84E46D8A-B3A1-4E88-BF2E-FFDDF3BE2D75}"/>
    <hyperlink ref="C108" r:id="rId19" xr:uid="{596819ED-DD39-47DE-9A5D-35A958E538AC}"/>
    <hyperlink ref="C110" r:id="rId20" xr:uid="{5AD6479A-F879-4DC5-8363-501ED48481A8}"/>
    <hyperlink ref="C111" r:id="rId21" xr:uid="{36ECE32A-4F03-4977-B0CC-0856588ABABC}"/>
    <hyperlink ref="C112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J2" s="956" t="s">
        <v>346</v>
      </c>
    </row>
    <row r="3" spans="2:10" ht="14.25" thickBot="1" x14ac:dyDescent="0.25">
      <c r="B3" s="165"/>
      <c r="J3" s="992"/>
    </row>
    <row r="4" spans="2:10" ht="30" customHeight="1" thickBot="1" x14ac:dyDescent="0.25">
      <c r="B4" s="1140" t="s">
        <v>3242</v>
      </c>
      <c r="C4" s="1141"/>
      <c r="D4" s="1141"/>
      <c r="E4" s="1141"/>
      <c r="F4" s="1141"/>
      <c r="G4" s="1141"/>
      <c r="H4" s="1142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5"/>
      <c r="D6" s="1174" t="s">
        <v>349</v>
      </c>
      <c r="E6" s="941" t="s">
        <v>3243</v>
      </c>
      <c r="F6" s="944" t="s">
        <v>190</v>
      </c>
      <c r="G6" s="944" t="s">
        <v>315</v>
      </c>
      <c r="H6" s="944" t="s">
        <v>3244</v>
      </c>
      <c r="I6" s="765"/>
      <c r="J6" s="883" t="s">
        <v>2781</v>
      </c>
    </row>
    <row r="7" spans="2:10" s="331" customFormat="1" ht="17.25" customHeight="1" x14ac:dyDescent="0.2">
      <c r="B7" s="944" t="s">
        <v>351</v>
      </c>
      <c r="C7" s="944" t="s">
        <v>352</v>
      </c>
      <c r="D7" s="1175"/>
      <c r="E7" s="940" t="s">
        <v>184</v>
      </c>
      <c r="F7" s="940" t="s">
        <v>160</v>
      </c>
      <c r="G7" s="940" t="s">
        <v>241</v>
      </c>
      <c r="H7" s="940" t="s">
        <v>176</v>
      </c>
      <c r="J7" s="1053" t="s">
        <v>353</v>
      </c>
    </row>
    <row r="8" spans="2:10" s="331" customFormat="1" ht="17.25" hidden="1" customHeight="1" x14ac:dyDescent="0.2">
      <c r="B8" s="728" t="s">
        <v>3245</v>
      </c>
      <c r="C8" s="1012" t="s">
        <v>3246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 x14ac:dyDescent="0.2">
      <c r="B9" s="728" t="s">
        <v>3247</v>
      </c>
      <c r="C9" s="1012" t="s">
        <v>3248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 x14ac:dyDescent="0.2">
      <c r="B10" s="728" t="s">
        <v>3249</v>
      </c>
      <c r="C10" s="1012" t="s">
        <v>3250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 x14ac:dyDescent="0.2">
      <c r="B11" s="728" t="s">
        <v>3251</v>
      </c>
      <c r="C11" s="1012" t="s">
        <v>3252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 x14ac:dyDescent="0.2">
      <c r="B12" s="728" t="s">
        <v>3253</v>
      </c>
      <c r="C12" s="1012" t="s">
        <v>3254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 x14ac:dyDescent="0.2">
      <c r="B13" s="719" t="s">
        <v>3255</v>
      </c>
      <c r="C13" s="1005" t="s">
        <v>3256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 x14ac:dyDescent="0.2">
      <c r="B14" s="719" t="s">
        <v>3257</v>
      </c>
      <c r="C14" s="1005" t="s">
        <v>3258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 x14ac:dyDescent="0.2">
      <c r="B15" s="719" t="s">
        <v>3259</v>
      </c>
      <c r="C15" s="1005" t="s">
        <v>3260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 x14ac:dyDescent="0.2">
      <c r="B16" s="719" t="s">
        <v>3261</v>
      </c>
      <c r="C16" s="1005" t="s">
        <v>3262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 x14ac:dyDescent="0.2">
      <c r="B17" s="728" t="s">
        <v>3263</v>
      </c>
      <c r="C17" s="1012" t="s">
        <v>3264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 x14ac:dyDescent="0.2">
      <c r="B18" s="728" t="s">
        <v>3265</v>
      </c>
      <c r="C18" s="1012" t="s">
        <v>3266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 x14ac:dyDescent="0.2">
      <c r="B19" s="728" t="s">
        <v>3267</v>
      </c>
      <c r="C19" s="1012" t="s">
        <v>3268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 x14ac:dyDescent="0.2">
      <c r="B20" s="728" t="s">
        <v>3269</v>
      </c>
      <c r="C20" s="1012" t="s">
        <v>3270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 x14ac:dyDescent="0.2">
      <c r="B21" s="728" t="s">
        <v>3271</v>
      </c>
      <c r="C21" s="1012" t="s">
        <v>3272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 x14ac:dyDescent="0.2">
      <c r="B22" s="719" t="s">
        <v>3245</v>
      </c>
      <c r="C22" s="1005" t="s">
        <v>3273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 x14ac:dyDescent="0.2">
      <c r="B23" s="719" t="s">
        <v>3247</v>
      </c>
      <c r="C23" s="1005" t="s">
        <v>3274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 x14ac:dyDescent="0.2">
      <c r="B24" s="719" t="s">
        <v>3249</v>
      </c>
      <c r="C24" s="1005" t="s">
        <v>3275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 x14ac:dyDescent="0.2">
      <c r="B25" s="719" t="s">
        <v>3251</v>
      </c>
      <c r="C25" s="1005" t="s">
        <v>3276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 x14ac:dyDescent="0.2">
      <c r="B26" s="728" t="s">
        <v>3253</v>
      </c>
      <c r="C26" s="1012" t="s">
        <v>3277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 x14ac:dyDescent="0.2">
      <c r="B27" s="728" t="s">
        <v>3255</v>
      </c>
      <c r="C27" s="1012" t="s">
        <v>3278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 x14ac:dyDescent="0.2">
      <c r="B28" s="728" t="s">
        <v>3257</v>
      </c>
      <c r="C28" s="1012" t="s">
        <v>3279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 x14ac:dyDescent="0.2">
      <c r="B29" s="728" t="s">
        <v>3259</v>
      </c>
      <c r="C29" s="1012" t="s">
        <v>3280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 x14ac:dyDescent="0.2">
      <c r="B30" s="719" t="s">
        <v>3281</v>
      </c>
      <c r="C30" s="1005" t="s">
        <v>3282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 x14ac:dyDescent="0.2">
      <c r="B31" s="719" t="s">
        <v>3263</v>
      </c>
      <c r="C31" s="1005" t="s">
        <v>3283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 x14ac:dyDescent="0.2">
      <c r="B32" s="719" t="s">
        <v>3265</v>
      </c>
      <c r="C32" s="1005" t="s">
        <v>3284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 x14ac:dyDescent="0.2">
      <c r="B33" s="719" t="s">
        <v>3267</v>
      </c>
      <c r="C33" s="1005" t="s">
        <v>3285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 x14ac:dyDescent="0.2">
      <c r="B34" s="719" t="s">
        <v>3269</v>
      </c>
      <c r="C34" s="1005" t="s">
        <v>3286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 x14ac:dyDescent="0.2">
      <c r="B35" s="997" t="s">
        <v>3271</v>
      </c>
      <c r="C35" s="976" t="s">
        <v>3287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 x14ac:dyDescent="0.2">
      <c r="B36" s="997" t="s">
        <v>3261</v>
      </c>
      <c r="C36" s="976" t="s">
        <v>3288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 x14ac:dyDescent="0.2">
      <c r="B37" s="997" t="s">
        <v>3245</v>
      </c>
      <c r="C37" s="976" t="s">
        <v>3289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 x14ac:dyDescent="0.2">
      <c r="B38" s="997" t="s">
        <v>3247</v>
      </c>
      <c r="C38" s="976" t="s">
        <v>3290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 x14ac:dyDescent="0.2">
      <c r="B39" s="1022" t="s">
        <v>409</v>
      </c>
      <c r="C39" s="976" t="s">
        <v>3291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 x14ac:dyDescent="0.2">
      <c r="B40" s="997" t="s">
        <v>3249</v>
      </c>
      <c r="C40" s="976" t="s">
        <v>3292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 x14ac:dyDescent="0.2">
      <c r="B41" s="997" t="s">
        <v>3293</v>
      </c>
      <c r="C41" s="976" t="s">
        <v>3294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 x14ac:dyDescent="0.2">
      <c r="B42" s="997" t="s">
        <v>3251</v>
      </c>
      <c r="C42" s="976" t="s">
        <v>3294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 x14ac:dyDescent="0.2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 x14ac:dyDescent="0.2">
      <c r="B44" s="147" t="s">
        <v>516</v>
      </c>
      <c r="C44" s="764"/>
    </row>
    <row r="45" spans="2:10" s="331" customFormat="1" ht="17.25" customHeight="1" x14ac:dyDescent="0.2">
      <c r="B45" s="1021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 x14ac:dyDescent="0.2">
      <c r="B48" s="778" t="s">
        <v>517</v>
      </c>
      <c r="C48" s="145"/>
      <c r="D48" s="147" t="s">
        <v>518</v>
      </c>
      <c r="E48" s="147"/>
      <c r="F48" s="147"/>
      <c r="G48" s="147" t="s">
        <v>519</v>
      </c>
      <c r="H48" s="779"/>
      <c r="J48" s="765"/>
    </row>
    <row r="49" spans="2:8" s="331" customFormat="1" ht="17.25" customHeight="1" x14ac:dyDescent="0.2">
      <c r="B49" s="780" t="s">
        <v>520</v>
      </c>
      <c r="C49" s="781" t="s">
        <v>521</v>
      </c>
      <c r="D49" s="133" t="s">
        <v>522</v>
      </c>
      <c r="E49" s="147"/>
      <c r="F49" s="781" t="s">
        <v>523</v>
      </c>
      <c r="G49" s="145" t="s">
        <v>524</v>
      </c>
      <c r="H49" s="782" t="s">
        <v>525</v>
      </c>
    </row>
    <row r="50" spans="2:8" s="331" customFormat="1" ht="17.25" customHeight="1" x14ac:dyDescent="0.2">
      <c r="B50" s="783" t="s">
        <v>526</v>
      </c>
      <c r="C50" s="784" t="s">
        <v>527</v>
      </c>
      <c r="D50" s="133" t="s">
        <v>528</v>
      </c>
      <c r="E50" s="148" t="s">
        <v>529</v>
      </c>
      <c r="F50" s="785" t="s">
        <v>530</v>
      </c>
      <c r="G50" s="588" t="s">
        <v>531</v>
      </c>
      <c r="H50" s="786" t="s">
        <v>532</v>
      </c>
    </row>
    <row r="51" spans="2:8" s="331" customFormat="1" ht="17.25" customHeight="1" x14ac:dyDescent="0.2">
      <c r="B51" s="783" t="s">
        <v>540</v>
      </c>
      <c r="C51" s="784" t="s">
        <v>541</v>
      </c>
      <c r="D51" s="133" t="s">
        <v>535</v>
      </c>
      <c r="E51" s="148" t="s">
        <v>536</v>
      </c>
      <c r="F51" s="785" t="s">
        <v>537</v>
      </c>
      <c r="G51" s="588" t="s">
        <v>538</v>
      </c>
      <c r="H51" s="786" t="s">
        <v>539</v>
      </c>
    </row>
    <row r="52" spans="2:8" s="331" customFormat="1" ht="17.25" customHeight="1" x14ac:dyDescent="0.2">
      <c r="B52" s="783" t="s">
        <v>1626</v>
      </c>
      <c r="C52" s="784" t="s">
        <v>1627</v>
      </c>
      <c r="D52" s="133" t="s">
        <v>542</v>
      </c>
      <c r="E52" s="148" t="s">
        <v>543</v>
      </c>
      <c r="F52" s="785" t="s">
        <v>544</v>
      </c>
      <c r="G52" s="588" t="s">
        <v>545</v>
      </c>
      <c r="H52" s="786" t="s">
        <v>546</v>
      </c>
    </row>
    <row r="53" spans="2:8" s="331" customFormat="1" ht="17.25" customHeight="1" x14ac:dyDescent="0.2">
      <c r="B53" s="783" t="s">
        <v>533</v>
      </c>
      <c r="C53" s="784" t="s">
        <v>534</v>
      </c>
      <c r="D53" s="133" t="s">
        <v>549</v>
      </c>
      <c r="E53" s="148" t="s">
        <v>550</v>
      </c>
      <c r="F53" s="785" t="s">
        <v>551</v>
      </c>
      <c r="G53" s="588" t="s">
        <v>552</v>
      </c>
      <c r="H53" s="786" t="s">
        <v>553</v>
      </c>
    </row>
    <row r="54" spans="2:8" s="331" customFormat="1" ht="17.25" customHeight="1" x14ac:dyDescent="0.2">
      <c r="B54" s="783" t="s">
        <v>760</v>
      </c>
      <c r="C54" s="784" t="s">
        <v>548</v>
      </c>
      <c r="D54" s="133" t="s">
        <v>556</v>
      </c>
      <c r="E54" s="148" t="s">
        <v>557</v>
      </c>
      <c r="F54" s="785" t="s">
        <v>558</v>
      </c>
      <c r="G54" s="588" t="s">
        <v>559</v>
      </c>
      <c r="H54" s="786" t="s">
        <v>560</v>
      </c>
    </row>
    <row r="55" spans="2:8" s="331" customFormat="1" ht="17.25" customHeight="1" x14ac:dyDescent="0.2">
      <c r="B55" s="783" t="s">
        <v>1472</v>
      </c>
      <c r="C55" s="784" t="s">
        <v>1473</v>
      </c>
      <c r="D55" s="133" t="s">
        <v>563</v>
      </c>
      <c r="E55" s="148" t="s">
        <v>564</v>
      </c>
      <c r="F55" s="739" t="s">
        <v>565</v>
      </c>
      <c r="G55" s="588" t="s">
        <v>1474</v>
      </c>
      <c r="H55" s="786" t="s">
        <v>1476</v>
      </c>
    </row>
    <row r="56" spans="2:8" s="331" customFormat="1" ht="17.25" customHeight="1" x14ac:dyDescent="0.2">
      <c r="B56" s="783" t="s">
        <v>1628</v>
      </c>
      <c r="C56" s="784" t="s">
        <v>1629</v>
      </c>
      <c r="D56" s="133"/>
      <c r="E56" s="145"/>
      <c r="F56" s="588"/>
      <c r="G56" s="588" t="s">
        <v>566</v>
      </c>
      <c r="H56" s="787" t="s">
        <v>567</v>
      </c>
    </row>
    <row r="57" spans="2:8" s="331" customFormat="1" ht="17.25" customHeight="1" x14ac:dyDescent="0.2">
      <c r="B57" s="783" t="s">
        <v>554</v>
      </c>
      <c r="C57" s="784" t="s">
        <v>555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5" t="s">
        <v>116</v>
      </c>
      <c r="C2" s="1145"/>
      <c r="D2" s="1145"/>
      <c r="E2" s="1145"/>
      <c r="F2" s="1145"/>
      <c r="H2" s="956" t="s">
        <v>346</v>
      </c>
    </row>
    <row r="3" spans="1:9" ht="17.25" customHeight="1" x14ac:dyDescent="0.2">
      <c r="B3" s="1"/>
      <c r="C3" s="753"/>
      <c r="D3" s="753"/>
      <c r="E3" s="753"/>
      <c r="F3" s="122"/>
      <c r="G3" s="169"/>
      <c r="H3" s="122"/>
    </row>
    <row r="4" spans="1:9" ht="30" customHeight="1" x14ac:dyDescent="0.2">
      <c r="B4" s="1185" t="s">
        <v>129</v>
      </c>
      <c r="C4" s="1186"/>
      <c r="D4" s="1186"/>
      <c r="E4" s="1186"/>
      <c r="F4" s="1187"/>
      <c r="G4" s="313"/>
      <c r="H4" s="313"/>
      <c r="I4" s="147"/>
    </row>
    <row r="5" spans="1:9" ht="17.25" customHeight="1" x14ac:dyDescent="0.2">
      <c r="B5" s="754"/>
      <c r="C5" s="754"/>
      <c r="D5" s="754"/>
      <c r="E5" s="754"/>
      <c r="F5" s="755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1"/>
      <c r="B7" s="1134" t="s">
        <v>129</v>
      </c>
      <c r="C7" s="1135"/>
      <c r="D7" s="1188" t="s">
        <v>3295</v>
      </c>
      <c r="E7" s="941" t="s">
        <v>3296</v>
      </c>
      <c r="F7" s="941" t="s">
        <v>337</v>
      </c>
      <c r="G7" s="839"/>
      <c r="H7" s="883"/>
      <c r="I7" s="885"/>
    </row>
    <row r="8" spans="1:9" s="331" customFormat="1" ht="17.25" customHeight="1" x14ac:dyDescent="0.2">
      <c r="A8" s="1031"/>
      <c r="B8" s="985" t="s">
        <v>351</v>
      </c>
      <c r="C8" s="985" t="s">
        <v>352</v>
      </c>
      <c r="D8" s="1189"/>
      <c r="E8" s="1001" t="s">
        <v>216</v>
      </c>
      <c r="F8" s="1001" t="s">
        <v>160</v>
      </c>
      <c r="G8" s="615"/>
      <c r="H8" s="1049" t="s">
        <v>353</v>
      </c>
      <c r="I8" s="885"/>
    </row>
    <row r="9" spans="1:9" s="331" customFormat="1" ht="15" hidden="1" customHeight="1" x14ac:dyDescent="0.2">
      <c r="A9" s="1031"/>
      <c r="B9" s="893" t="s">
        <v>3297</v>
      </c>
      <c r="C9" s="892" t="s">
        <v>3298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 x14ac:dyDescent="0.2">
      <c r="A10" s="1031"/>
      <c r="B10" s="887" t="s">
        <v>3299</v>
      </c>
      <c r="C10" s="888" t="s">
        <v>3300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 x14ac:dyDescent="0.2">
      <c r="A11" s="1031"/>
      <c r="B11" s="887" t="s">
        <v>3301</v>
      </c>
      <c r="C11" s="888" t="s">
        <v>3302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 x14ac:dyDescent="0.2">
      <c r="A12" s="1031"/>
      <c r="B12" s="887" t="s">
        <v>3303</v>
      </c>
      <c r="C12" s="888" t="s">
        <v>3304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 x14ac:dyDescent="0.2">
      <c r="A13" s="1031"/>
      <c r="B13" s="887" t="s">
        <v>3305</v>
      </c>
      <c r="C13" s="888" t="s">
        <v>3306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 x14ac:dyDescent="0.2">
      <c r="A14" s="1031"/>
      <c r="B14" s="887" t="s">
        <v>3307</v>
      </c>
      <c r="C14" s="888" t="s">
        <v>3308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 x14ac:dyDescent="0.2">
      <c r="A15" s="1031"/>
      <c r="B15" s="887" t="s">
        <v>3309</v>
      </c>
      <c r="C15" s="888" t="s">
        <v>3310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 x14ac:dyDescent="0.2">
      <c r="A16" s="1031"/>
      <c r="B16" s="887" t="s">
        <v>3311</v>
      </c>
      <c r="C16" s="888" t="s">
        <v>3312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 x14ac:dyDescent="0.2">
      <c r="A17" s="1031"/>
      <c r="B17" s="887" t="s">
        <v>3313</v>
      </c>
      <c r="C17" s="888" t="s">
        <v>3314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 x14ac:dyDescent="0.2">
      <c r="A18" s="1031"/>
      <c r="B18" s="887" t="s">
        <v>3315</v>
      </c>
      <c r="C18" s="888" t="s">
        <v>3316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 x14ac:dyDescent="0.2">
      <c r="A19" s="1031"/>
      <c r="B19" s="887" t="s">
        <v>3317</v>
      </c>
      <c r="C19" s="888" t="s">
        <v>3318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 x14ac:dyDescent="0.2">
      <c r="A20" s="1031"/>
      <c r="B20" s="887" t="s">
        <v>3319</v>
      </c>
      <c r="C20" s="888" t="s">
        <v>3320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 x14ac:dyDescent="0.2">
      <c r="A21" s="1031"/>
      <c r="B21" s="887" t="s">
        <v>3321</v>
      </c>
      <c r="C21" s="888" t="s">
        <v>3322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 x14ac:dyDescent="0.2">
      <c r="A22" s="1031"/>
      <c r="B22" s="887" t="s">
        <v>3299</v>
      </c>
      <c r="C22" s="888" t="s">
        <v>3323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 x14ac:dyDescent="0.2">
      <c r="A23" s="1031"/>
      <c r="B23" s="1002" t="s">
        <v>3301</v>
      </c>
      <c r="C23" s="1003" t="s">
        <v>3324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 x14ac:dyDescent="0.2">
      <c r="A24" s="1031" t="s">
        <v>3325</v>
      </c>
      <c r="B24" s="1002" t="s">
        <v>3303</v>
      </c>
      <c r="C24" s="1003" t="s">
        <v>3326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 x14ac:dyDescent="0.2">
      <c r="A25" s="1031"/>
      <c r="B25" s="1002" t="s">
        <v>3305</v>
      </c>
      <c r="C25" s="1003" t="s">
        <v>3327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 x14ac:dyDescent="0.2">
      <c r="A26" s="1031"/>
      <c r="B26" s="918" t="s">
        <v>409</v>
      </c>
      <c r="C26" s="1003" t="s">
        <v>3328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 x14ac:dyDescent="0.2">
      <c r="A27" s="1031"/>
      <c r="B27" s="1002" t="s">
        <v>3309</v>
      </c>
      <c r="C27" s="1003" t="s">
        <v>3329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 x14ac:dyDescent="0.2">
      <c r="A28" s="1031"/>
      <c r="B28" s="918" t="s">
        <v>409</v>
      </c>
      <c r="C28" s="1003" t="s">
        <v>3330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 x14ac:dyDescent="0.2">
      <c r="A29" s="1031"/>
      <c r="B29" s="1003" t="s">
        <v>3311</v>
      </c>
      <c r="C29" s="1003" t="s">
        <v>3331</v>
      </c>
      <c r="D29" s="1003">
        <v>45431</v>
      </c>
      <c r="E29" s="758">
        <f t="shared" ref="E29:E31" si="15">D29+6</f>
        <v>45437</v>
      </c>
      <c r="F29" s="880" t="s">
        <v>385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 x14ac:dyDescent="0.2">
      <c r="A30" s="1031"/>
      <c r="B30" s="880" t="s">
        <v>385</v>
      </c>
      <c r="C30" s="1003" t="s">
        <v>3332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 x14ac:dyDescent="0.2">
      <c r="A31" s="1031"/>
      <c r="B31" s="1003" t="s">
        <v>3315</v>
      </c>
      <c r="C31" s="1003" t="s">
        <v>3333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 x14ac:dyDescent="0.2">
      <c r="A32" s="1031" t="s">
        <v>3334</v>
      </c>
      <c r="B32" s="880" t="s">
        <v>385</v>
      </c>
      <c r="C32" s="1003" t="s">
        <v>3335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 x14ac:dyDescent="0.2">
      <c r="A33" s="1031"/>
      <c r="B33" s="1003" t="s">
        <v>3336</v>
      </c>
      <c r="C33" s="1003" t="s">
        <v>3337</v>
      </c>
      <c r="D33" s="1003">
        <v>45473</v>
      </c>
      <c r="E33" s="758">
        <f t="shared" si="17"/>
        <v>45479</v>
      </c>
      <c r="F33" s="880" t="s">
        <v>385</v>
      </c>
      <c r="G33" s="764"/>
      <c r="H33" s="758">
        <f t="shared" si="16"/>
        <v>45458</v>
      </c>
      <c r="I33" s="885"/>
    </row>
    <row r="34" spans="1:9" s="331" customFormat="1" ht="17.25" hidden="1" customHeight="1" x14ac:dyDescent="0.2">
      <c r="A34" s="1031"/>
      <c r="B34" s="1003" t="s">
        <v>3299</v>
      </c>
      <c r="C34" s="1003" t="s">
        <v>3338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 x14ac:dyDescent="0.2">
      <c r="A35" s="1031"/>
      <c r="B35" s="1003" t="s">
        <v>3339</v>
      </c>
      <c r="C35" s="1003" t="s">
        <v>3340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 x14ac:dyDescent="0.2">
      <c r="A36" s="1031" t="s">
        <v>3341</v>
      </c>
      <c r="B36" s="1003" t="s">
        <v>3301</v>
      </c>
      <c r="C36" s="1003" t="s">
        <v>3342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 x14ac:dyDescent="0.2">
      <c r="A37" s="1031"/>
      <c r="B37" s="880" t="s">
        <v>409</v>
      </c>
      <c r="C37" s="1003" t="s">
        <v>3343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 x14ac:dyDescent="0.2">
      <c r="A38" s="1031"/>
      <c r="B38" s="1003" t="s">
        <v>3303</v>
      </c>
      <c r="C38" s="1003" t="s">
        <v>3344</v>
      </c>
      <c r="D38" s="1003">
        <v>45498</v>
      </c>
      <c r="E38" s="880" t="s">
        <v>385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 x14ac:dyDescent="0.2">
      <c r="A39" s="1031"/>
      <c r="B39" s="1003" t="s">
        <v>3305</v>
      </c>
      <c r="C39" s="1003" t="s">
        <v>3345</v>
      </c>
      <c r="D39" s="1003">
        <v>45506</v>
      </c>
      <c r="E39" s="880" t="s">
        <v>385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 x14ac:dyDescent="0.2">
      <c r="A40" s="1031"/>
      <c r="B40" s="1003" t="s">
        <v>3309</v>
      </c>
      <c r="C40" s="1003" t="s">
        <v>3346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 x14ac:dyDescent="0.2">
      <c r="A41" s="1031"/>
      <c r="B41" s="1003" t="s">
        <v>3311</v>
      </c>
      <c r="C41" s="1003" t="s">
        <v>3347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 x14ac:dyDescent="0.2">
      <c r="A42" s="1031"/>
      <c r="B42" s="1003" t="s">
        <v>3307</v>
      </c>
      <c r="C42" s="1003" t="s">
        <v>3348</v>
      </c>
      <c r="D42" s="880" t="s">
        <v>385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 x14ac:dyDescent="0.2">
      <c r="A43" s="1031"/>
      <c r="B43" s="1026" t="s">
        <v>409</v>
      </c>
      <c r="C43" s="1003" t="s">
        <v>3349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 x14ac:dyDescent="0.2">
      <c r="A44" s="1031"/>
      <c r="B44" s="1003" t="s">
        <v>3334</v>
      </c>
      <c r="C44" s="1003" t="s">
        <v>3350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 x14ac:dyDescent="0.2">
      <c r="A45" s="1031"/>
      <c r="B45" s="1003" t="s">
        <v>3351</v>
      </c>
      <c r="C45" s="1003" t="s">
        <v>3352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 x14ac:dyDescent="0.2">
      <c r="A46" s="1031"/>
      <c r="B46" s="1026" t="s">
        <v>409</v>
      </c>
      <c r="C46" s="1003" t="s">
        <v>3353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 x14ac:dyDescent="0.2">
      <c r="A47" s="1031"/>
      <c r="B47" s="1003" t="s">
        <v>3299</v>
      </c>
      <c r="C47" s="1003" t="s">
        <v>3354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 x14ac:dyDescent="0.2">
      <c r="A48" s="1031"/>
      <c r="B48" s="1003" t="s">
        <v>3339</v>
      </c>
      <c r="C48" s="1003" t="s">
        <v>3355</v>
      </c>
      <c r="D48" s="1003">
        <v>45566</v>
      </c>
      <c r="E48" s="880" t="s">
        <v>385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 x14ac:dyDescent="0.2">
      <c r="A49" s="1031"/>
      <c r="B49" s="1003" t="s">
        <v>3301</v>
      </c>
      <c r="C49" s="1003" t="s">
        <v>3356</v>
      </c>
      <c r="D49" s="1003">
        <v>45619</v>
      </c>
      <c r="E49" s="880" t="s">
        <v>385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 x14ac:dyDescent="0.2">
      <c r="A50" s="1031"/>
      <c r="B50" s="1003" t="s">
        <v>3303</v>
      </c>
      <c r="C50" s="1003" t="s">
        <v>3357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 x14ac:dyDescent="0.2">
      <c r="A51" s="1031" t="s">
        <v>3358</v>
      </c>
      <c r="B51" s="1003" t="s">
        <v>3305</v>
      </c>
      <c r="C51" s="1003" t="s">
        <v>3359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 x14ac:dyDescent="0.2">
      <c r="A52" s="1031"/>
      <c r="B52" s="1003" t="s">
        <v>3309</v>
      </c>
      <c r="C52" s="1003" t="s">
        <v>3360</v>
      </c>
      <c r="D52" s="880" t="s">
        <v>385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 x14ac:dyDescent="0.2">
      <c r="A53" s="1031"/>
      <c r="B53" s="1003" t="s">
        <v>3311</v>
      </c>
      <c r="C53" s="1003" t="s">
        <v>3361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 x14ac:dyDescent="0.2">
      <c r="A54" s="1031"/>
      <c r="B54" s="955" t="s">
        <v>3307</v>
      </c>
      <c r="C54" s="1003" t="s">
        <v>3362</v>
      </c>
      <c r="D54" s="1003">
        <v>45621</v>
      </c>
      <c r="E54" s="758">
        <f t="shared" ref="E54" si="33">D54+6</f>
        <v>45627</v>
      </c>
      <c r="F54" s="880" t="s">
        <v>385</v>
      </c>
      <c r="G54" s="764"/>
      <c r="H54" s="758">
        <f t="shared" si="16"/>
        <v>45605</v>
      </c>
      <c r="I54" s="885"/>
    </row>
    <row r="55" spans="1:9" s="331" customFormat="1" ht="17.25" hidden="1" customHeight="1" x14ac:dyDescent="0.2">
      <c r="A55" s="1031"/>
      <c r="B55" s="1003" t="s">
        <v>3363</v>
      </c>
      <c r="C55" s="1003" t="s">
        <v>3364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 x14ac:dyDescent="0.2">
      <c r="A56" s="1031"/>
      <c r="B56" s="1026" t="s">
        <v>409</v>
      </c>
      <c r="C56" s="1003" t="s">
        <v>3365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 x14ac:dyDescent="0.2">
      <c r="A57" s="1031"/>
      <c r="B57" s="1003" t="s">
        <v>3334</v>
      </c>
      <c r="C57" s="1003" t="s">
        <v>3366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 x14ac:dyDescent="0.2">
      <c r="A58" s="1031"/>
      <c r="B58" s="1003" t="s">
        <v>3367</v>
      </c>
      <c r="C58" s="1003" t="s">
        <v>3368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 x14ac:dyDescent="0.2">
      <c r="A59" s="1031"/>
      <c r="B59" s="1003" t="s">
        <v>3299</v>
      </c>
      <c r="C59" s="1003" t="s">
        <v>3369</v>
      </c>
      <c r="D59" s="1003">
        <v>45655</v>
      </c>
      <c r="E59" s="880" t="s">
        <v>385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 x14ac:dyDescent="0.2">
      <c r="A60" s="1031"/>
      <c r="B60" s="1003" t="s">
        <v>3339</v>
      </c>
      <c r="C60" s="1003" t="s">
        <v>3370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 x14ac:dyDescent="0.2">
      <c r="A61" s="1031"/>
      <c r="B61" s="1026" t="s">
        <v>409</v>
      </c>
      <c r="C61" s="1003" t="s">
        <v>3371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 x14ac:dyDescent="0.2">
      <c r="A62" s="1031"/>
      <c r="B62" s="1003" t="s">
        <v>3372</v>
      </c>
      <c r="C62" s="1003" t="s">
        <v>3373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 x14ac:dyDescent="0.2">
      <c r="A63" s="1031"/>
      <c r="B63" s="1003" t="s">
        <v>3303</v>
      </c>
      <c r="C63" s="1003" t="s">
        <v>3374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 x14ac:dyDescent="0.2">
      <c r="A64" s="1031"/>
      <c r="B64" s="1026" t="s">
        <v>409</v>
      </c>
      <c r="C64" s="1003" t="s">
        <v>3375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 x14ac:dyDescent="0.2">
      <c r="A65" s="1031"/>
      <c r="B65" s="1003" t="s">
        <v>3376</v>
      </c>
      <c r="C65" s="1003" t="s">
        <v>3377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 x14ac:dyDescent="0.2">
      <c r="A66" s="1031"/>
      <c r="B66" s="1003" t="s">
        <v>3378</v>
      </c>
      <c r="C66" s="1003" t="s">
        <v>3379</v>
      </c>
      <c r="D66" s="1003">
        <v>45700</v>
      </c>
      <c r="E66" s="880" t="s">
        <v>385</v>
      </c>
      <c r="F66" s="880" t="s">
        <v>385</v>
      </c>
      <c r="G66" s="764"/>
      <c r="H66" s="758">
        <f t="shared" si="16"/>
        <v>45689</v>
      </c>
      <c r="I66" s="885"/>
    </row>
    <row r="67" spans="1:9" s="331" customFormat="1" ht="17.25" hidden="1" customHeight="1" x14ac:dyDescent="0.2">
      <c r="A67" s="1031"/>
      <c r="B67" s="1003" t="s">
        <v>3301</v>
      </c>
      <c r="C67" s="1003" t="s">
        <v>3380</v>
      </c>
      <c r="D67" s="1003">
        <v>45704</v>
      </c>
      <c r="E67" s="880" t="s">
        <v>385</v>
      </c>
      <c r="F67" s="880" t="s">
        <v>385</v>
      </c>
      <c r="G67" s="764"/>
      <c r="H67" s="758">
        <f t="shared" si="16"/>
        <v>45696</v>
      </c>
      <c r="I67" s="885"/>
    </row>
    <row r="68" spans="1:9" s="331" customFormat="1" ht="17.25" hidden="1" customHeight="1" x14ac:dyDescent="0.2">
      <c r="A68" s="1031"/>
      <c r="B68" s="1003" t="s">
        <v>3311</v>
      </c>
      <c r="C68" s="1003" t="s">
        <v>3381</v>
      </c>
      <c r="D68" s="1003">
        <v>45707</v>
      </c>
      <c r="E68" s="758">
        <f t="shared" ref="E68" si="44">D68+6</f>
        <v>45713</v>
      </c>
      <c r="F68" s="880" t="s">
        <v>385</v>
      </c>
      <c r="G68" s="764"/>
      <c r="H68" s="758">
        <f t="shared" si="16"/>
        <v>45703</v>
      </c>
      <c r="I68" s="885"/>
    </row>
    <row r="69" spans="1:9" s="331" customFormat="1" ht="17.25" hidden="1" customHeight="1" x14ac:dyDescent="0.2">
      <c r="A69" s="1031"/>
      <c r="B69" s="1003" t="s">
        <v>3363</v>
      </c>
      <c r="C69" s="1003" t="s">
        <v>3382</v>
      </c>
      <c r="D69" s="1003">
        <v>45730</v>
      </c>
      <c r="E69" s="880" t="s">
        <v>385</v>
      </c>
      <c r="F69" s="880" t="s">
        <v>385</v>
      </c>
      <c r="G69" s="764"/>
      <c r="H69" s="758">
        <f>H68+7</f>
        <v>45710</v>
      </c>
      <c r="I69" s="885"/>
    </row>
    <row r="70" spans="1:9" s="331" customFormat="1" ht="17.25" customHeight="1" x14ac:dyDescent="0.2">
      <c r="A70" s="1031"/>
      <c r="B70" s="1026" t="s">
        <v>409</v>
      </c>
      <c r="C70" s="1003" t="s">
        <v>3383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 x14ac:dyDescent="0.2">
      <c r="A71" s="1031"/>
      <c r="B71" s="1026" t="s">
        <v>409</v>
      </c>
      <c r="C71" s="1003" t="s">
        <v>3384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 x14ac:dyDescent="0.2">
      <c r="A72" s="1031"/>
      <c r="B72" s="1026" t="s">
        <v>409</v>
      </c>
      <c r="C72" s="1003" t="s">
        <v>3385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 x14ac:dyDescent="0.2">
      <c r="A73" s="1031"/>
      <c r="B73" s="1003" t="s">
        <v>3299</v>
      </c>
      <c r="C73" s="1003" t="s">
        <v>3386</v>
      </c>
      <c r="D73" s="1003">
        <v>45748</v>
      </c>
      <c r="E73" s="758">
        <f>D73+6</f>
        <v>45754</v>
      </c>
      <c r="F73" s="880" t="s">
        <v>385</v>
      </c>
      <c r="G73" s="764"/>
      <c r="H73" s="758">
        <f>H72+7</f>
        <v>45738</v>
      </c>
      <c r="I73" s="885"/>
    </row>
    <row r="74" spans="1:9" s="331" customFormat="1" ht="17.25" customHeight="1" x14ac:dyDescent="0.2">
      <c r="A74" s="1031"/>
      <c r="B74" s="1003" t="s">
        <v>3339</v>
      </c>
      <c r="C74" s="1003" t="s">
        <v>3387</v>
      </c>
      <c r="D74" s="1003">
        <v>45744</v>
      </c>
      <c r="E74" s="758">
        <f t="shared" ref="E74" si="45">D74+6</f>
        <v>45750</v>
      </c>
      <c r="F74" s="880" t="s">
        <v>385</v>
      </c>
      <c r="G74" s="764"/>
      <c r="H74" s="758">
        <f>H73+7</f>
        <v>45745</v>
      </c>
      <c r="I74" s="885"/>
    </row>
    <row r="75" spans="1:9" s="331" customFormat="1" ht="17.25" customHeight="1" x14ac:dyDescent="0.2">
      <c r="A75" s="1031"/>
      <c r="B75" s="955" t="s">
        <v>3372</v>
      </c>
      <c r="C75" s="1003" t="s">
        <v>3388</v>
      </c>
      <c r="D75" s="1003">
        <v>45751</v>
      </c>
      <c r="E75" s="880" t="s">
        <v>385</v>
      </c>
      <c r="F75" s="880" t="s">
        <v>385</v>
      </c>
      <c r="G75" s="764"/>
      <c r="H75" s="758">
        <f>H74+7</f>
        <v>45752</v>
      </c>
      <c r="I75" s="885"/>
    </row>
    <row r="76" spans="1:9" s="331" customFormat="1" ht="17.25" customHeight="1" x14ac:dyDescent="0.2">
      <c r="A76" s="1031"/>
      <c r="B76" s="1003" t="s">
        <v>3303</v>
      </c>
      <c r="C76" s="1003" t="s">
        <v>3389</v>
      </c>
      <c r="D76" s="880" t="s">
        <v>385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 x14ac:dyDescent="0.2">
      <c r="A77" s="1031"/>
      <c r="B77" s="1058" t="s">
        <v>3390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 x14ac:dyDescent="0.2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 x14ac:dyDescent="0.2">
      <c r="A79" s="842"/>
      <c r="B79" s="1107" t="s">
        <v>516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 x14ac:dyDescent="0.2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 x14ac:dyDescent="0.2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 x14ac:dyDescent="0.2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 x14ac:dyDescent="0.25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 x14ac:dyDescent="0.2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 x14ac:dyDescent="0.2">
      <c r="B85" s="778" t="s">
        <v>517</v>
      </c>
      <c r="C85" s="145"/>
      <c r="D85" s="147" t="s">
        <v>518</v>
      </c>
      <c r="G85" s="147" t="s">
        <v>519</v>
      </c>
      <c r="H85" s="779"/>
    </row>
    <row r="86" spans="1:15" s="147" customFormat="1" ht="18.75" customHeight="1" x14ac:dyDescent="0.2">
      <c r="B86" s="780" t="s">
        <v>520</v>
      </c>
      <c r="C86" s="1099" t="s">
        <v>521</v>
      </c>
      <c r="D86" s="133" t="s">
        <v>522</v>
      </c>
      <c r="F86" s="1099" t="s">
        <v>523</v>
      </c>
      <c r="G86" s="145" t="s">
        <v>524</v>
      </c>
      <c r="H86" s="1100" t="s">
        <v>525</v>
      </c>
    </row>
    <row r="87" spans="1:15" s="147" customFormat="1" ht="18.75" customHeight="1" x14ac:dyDescent="0.2">
      <c r="B87" s="780" t="s">
        <v>526</v>
      </c>
      <c r="C87" s="1099" t="s">
        <v>527</v>
      </c>
      <c r="D87" s="133" t="s">
        <v>528</v>
      </c>
      <c r="E87" s="148" t="s">
        <v>529</v>
      </c>
      <c r="F87" s="1101" t="s">
        <v>530</v>
      </c>
      <c r="G87" s="145" t="s">
        <v>531</v>
      </c>
      <c r="H87" s="1100" t="s">
        <v>532</v>
      </c>
    </row>
    <row r="88" spans="1:15" s="147" customFormat="1" ht="18.75" customHeight="1" x14ac:dyDescent="0.2">
      <c r="B88" s="783" t="s">
        <v>533</v>
      </c>
      <c r="C88" s="1102" t="s">
        <v>534</v>
      </c>
      <c r="D88" s="133" t="s">
        <v>535</v>
      </c>
      <c r="E88" s="148" t="s">
        <v>536</v>
      </c>
      <c r="F88" s="1101" t="s">
        <v>537</v>
      </c>
      <c r="G88" s="588" t="s">
        <v>538</v>
      </c>
      <c r="H88" s="1103" t="s">
        <v>539</v>
      </c>
    </row>
    <row r="89" spans="1:15" s="147" customFormat="1" ht="18.75" customHeight="1" x14ac:dyDescent="0.2">
      <c r="B89" s="783" t="s">
        <v>540</v>
      </c>
      <c r="C89" s="1102" t="s">
        <v>541</v>
      </c>
      <c r="D89" s="133" t="s">
        <v>542</v>
      </c>
      <c r="E89" s="148" t="s">
        <v>543</v>
      </c>
      <c r="F89" s="1101" t="s">
        <v>544</v>
      </c>
      <c r="G89" s="588" t="s">
        <v>545</v>
      </c>
      <c r="H89" s="1103" t="s">
        <v>546</v>
      </c>
      <c r="N89" s="149"/>
      <c r="O89" s="149"/>
    </row>
    <row r="90" spans="1:15" s="147" customFormat="1" ht="18.75" customHeight="1" x14ac:dyDescent="0.2">
      <c r="B90" s="783" t="s">
        <v>760</v>
      </c>
      <c r="C90" s="1102" t="s">
        <v>548</v>
      </c>
      <c r="D90" s="133" t="s">
        <v>549</v>
      </c>
      <c r="E90" s="148" t="s">
        <v>550</v>
      </c>
      <c r="F90" s="1101" t="s">
        <v>551</v>
      </c>
      <c r="G90" s="588" t="s">
        <v>552</v>
      </c>
      <c r="H90" s="1103" t="s">
        <v>553</v>
      </c>
      <c r="N90" s="149"/>
      <c r="O90" s="149"/>
    </row>
    <row r="91" spans="1:15" s="147" customFormat="1" ht="18.75" customHeight="1" x14ac:dyDescent="0.2">
      <c r="B91" s="783" t="s">
        <v>554</v>
      </c>
      <c r="C91" s="1102" t="s">
        <v>555</v>
      </c>
      <c r="D91" s="133" t="s">
        <v>556</v>
      </c>
      <c r="E91" s="148" t="s">
        <v>557</v>
      </c>
      <c r="F91" s="1101" t="s">
        <v>558</v>
      </c>
      <c r="G91" s="588" t="s">
        <v>559</v>
      </c>
      <c r="H91" s="1103" t="s">
        <v>560</v>
      </c>
      <c r="N91" s="149"/>
      <c r="O91" s="149"/>
    </row>
    <row r="92" spans="1:15" s="147" customFormat="1" ht="18.75" customHeight="1" x14ac:dyDescent="0.2">
      <c r="B92" s="783" t="s">
        <v>561</v>
      </c>
      <c r="C92" s="1102" t="s">
        <v>562</v>
      </c>
      <c r="D92" s="133" t="s">
        <v>563</v>
      </c>
      <c r="E92" s="148" t="s">
        <v>564</v>
      </c>
      <c r="F92" s="1099" t="s">
        <v>565</v>
      </c>
      <c r="G92" s="588" t="s">
        <v>566</v>
      </c>
      <c r="H92" s="787" t="s">
        <v>567</v>
      </c>
      <c r="N92" s="149"/>
      <c r="O92" s="149"/>
    </row>
    <row r="93" spans="1:15" ht="18.75" customHeight="1" x14ac:dyDescent="0.2">
      <c r="A93" s="1033"/>
      <c r="B93" s="783" t="s">
        <v>568</v>
      </c>
      <c r="C93" s="1102" t="s">
        <v>569</v>
      </c>
      <c r="D93" s="133"/>
      <c r="F93" s="588"/>
      <c r="G93" s="147"/>
      <c r="H93" s="788"/>
      <c r="J93" s="145"/>
      <c r="K93" s="145"/>
    </row>
    <row r="94" spans="1:15" ht="14.25" thickBot="1" x14ac:dyDescent="0.25">
      <c r="A94" s="1033"/>
      <c r="B94" s="1104"/>
      <c r="C94" s="791"/>
      <c r="D94" s="791"/>
      <c r="E94" s="791"/>
      <c r="F94" s="791"/>
      <c r="G94" s="791"/>
      <c r="H94" s="1105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0"/>
      <c r="B2" s="1145" t="s">
        <v>116</v>
      </c>
      <c r="C2" s="1145"/>
      <c r="D2" s="1145"/>
      <c r="E2" s="1145"/>
      <c r="F2" s="1145"/>
      <c r="G2" s="1145"/>
      <c r="I2" s="956" t="s">
        <v>346</v>
      </c>
    </row>
    <row r="3" spans="1:9" ht="17.25" customHeight="1" thickBot="1" x14ac:dyDescent="0.25">
      <c r="B3" s="165"/>
    </row>
    <row r="4" spans="1:9" ht="30" customHeight="1" thickBot="1" x14ac:dyDescent="0.25">
      <c r="B4" s="1140" t="s">
        <v>3391</v>
      </c>
      <c r="C4" s="1141"/>
      <c r="D4" s="1141"/>
      <c r="E4" s="1141"/>
      <c r="F4" s="1141"/>
      <c r="G4" s="1142"/>
    </row>
    <row r="5" spans="1:9" ht="17.25" customHeight="1" x14ac:dyDescent="0.2">
      <c r="B5" s="350"/>
      <c r="C5" s="148"/>
      <c r="D5" s="148"/>
      <c r="E5" s="148"/>
      <c r="F5" s="148"/>
      <c r="G5" s="148"/>
    </row>
    <row r="6" spans="1:9" ht="56.25" customHeight="1" x14ac:dyDescent="0.2">
      <c r="A6" s="342"/>
      <c r="C6" s="615"/>
      <c r="D6" s="1193" t="s">
        <v>349</v>
      </c>
      <c r="E6" s="941" t="s">
        <v>3392</v>
      </c>
      <c r="F6" s="941" t="s">
        <v>3393</v>
      </c>
      <c r="G6" s="941" t="s">
        <v>329</v>
      </c>
      <c r="H6" s="839"/>
      <c r="I6" s="881" t="s">
        <v>3394</v>
      </c>
    </row>
    <row r="7" spans="1:9" ht="17.25" customHeight="1" x14ac:dyDescent="0.2">
      <c r="A7" s="342"/>
      <c r="B7" s="944" t="s">
        <v>351</v>
      </c>
      <c r="C7" s="944" t="s">
        <v>352</v>
      </c>
      <c r="D7" s="1193"/>
      <c r="E7" s="940" t="s">
        <v>252</v>
      </c>
      <c r="F7" s="940" t="s">
        <v>193</v>
      </c>
      <c r="G7" s="940" t="s">
        <v>210</v>
      </c>
      <c r="H7" s="1004"/>
      <c r="I7" s="1048" t="s">
        <v>353</v>
      </c>
    </row>
    <row r="8" spans="1:9" ht="17.25" hidden="1" customHeight="1" x14ac:dyDescent="0.2">
      <c r="B8" s="1005" t="s">
        <v>3395</v>
      </c>
      <c r="C8" s="1005" t="s">
        <v>3396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 x14ac:dyDescent="0.2">
      <c r="B9" s="1005" t="s">
        <v>3397</v>
      </c>
      <c r="C9" s="1005" t="s">
        <v>3398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 x14ac:dyDescent="0.2">
      <c r="B10" s="616" t="s">
        <v>3399</v>
      </c>
      <c r="C10" s="616" t="s">
        <v>3400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 x14ac:dyDescent="0.2">
      <c r="B11" s="1006" t="s">
        <v>409</v>
      </c>
      <c r="C11" s="1005" t="s">
        <v>3401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 x14ac:dyDescent="0.2">
      <c r="B12" s="1006" t="s">
        <v>409</v>
      </c>
      <c r="C12" s="1005" t="s">
        <v>3402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 x14ac:dyDescent="0.2">
      <c r="B13" s="1005" t="s">
        <v>3403</v>
      </c>
      <c r="C13" s="1005" t="s">
        <v>3404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 x14ac:dyDescent="0.2">
      <c r="B14" s="1005" t="s">
        <v>3405</v>
      </c>
      <c r="C14" s="1005" t="s">
        <v>3406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 x14ac:dyDescent="0.2">
      <c r="B15" s="1005" t="s">
        <v>3407</v>
      </c>
      <c r="C15" s="1005" t="s">
        <v>3408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 x14ac:dyDescent="0.2">
      <c r="B16" s="1005" t="s">
        <v>3409</v>
      </c>
      <c r="C16" s="1005" t="s">
        <v>3410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 x14ac:dyDescent="0.2">
      <c r="B17" s="1005" t="s">
        <v>3411</v>
      </c>
      <c r="C17" s="1005" t="s">
        <v>3412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 x14ac:dyDescent="0.2">
      <c r="B18" s="1005" t="s">
        <v>3413</v>
      </c>
      <c r="C18" s="1005" t="s">
        <v>3414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 x14ac:dyDescent="0.2">
      <c r="B19" s="1005" t="s">
        <v>3415</v>
      </c>
      <c r="C19" s="1005" t="s">
        <v>3416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 x14ac:dyDescent="0.2">
      <c r="B20" s="1005" t="s">
        <v>3395</v>
      </c>
      <c r="C20" s="1005" t="s">
        <v>3417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 x14ac:dyDescent="0.2">
      <c r="B21" s="1006" t="s">
        <v>409</v>
      </c>
      <c r="C21" s="1005" t="s">
        <v>3418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 x14ac:dyDescent="0.2">
      <c r="B22" s="1005" t="s">
        <v>3397</v>
      </c>
      <c r="C22" s="1005" t="s">
        <v>3419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 x14ac:dyDescent="0.2">
      <c r="B23" s="616" t="s">
        <v>3399</v>
      </c>
      <c r="C23" s="616" t="s">
        <v>3420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 x14ac:dyDescent="0.2">
      <c r="B24" s="1005" t="s">
        <v>3403</v>
      </c>
      <c r="C24" s="1005" t="s">
        <v>3421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 x14ac:dyDescent="0.2">
      <c r="B25" s="1005" t="s">
        <v>3422</v>
      </c>
      <c r="C25" s="1005" t="s">
        <v>3423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 x14ac:dyDescent="0.2">
      <c r="B26" s="1005" t="s">
        <v>3405</v>
      </c>
      <c r="C26" s="1005" t="s">
        <v>3424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 x14ac:dyDescent="0.2">
      <c r="B27" s="1005" t="s">
        <v>3407</v>
      </c>
      <c r="C27" s="1005" t="s">
        <v>3425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 x14ac:dyDescent="0.2">
      <c r="B28" s="1005" t="s">
        <v>3409</v>
      </c>
      <c r="C28" s="1005" t="s">
        <v>3426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 x14ac:dyDescent="0.2">
      <c r="B29" s="1005" t="s">
        <v>3411</v>
      </c>
      <c r="C29" s="1005" t="s">
        <v>3427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 x14ac:dyDescent="0.2">
      <c r="B30" s="1005" t="s">
        <v>3413</v>
      </c>
      <c r="C30" s="1005" t="s">
        <v>3428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 x14ac:dyDescent="0.2">
      <c r="B31" s="1005" t="s">
        <v>3415</v>
      </c>
      <c r="C31" s="1005" t="s">
        <v>3429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 x14ac:dyDescent="0.2">
      <c r="B32" s="1005" t="s">
        <v>3395</v>
      </c>
      <c r="C32" s="1005" t="s">
        <v>3430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 x14ac:dyDescent="0.2">
      <c r="B33" s="1005" t="s">
        <v>3397</v>
      </c>
      <c r="C33" s="1005" t="s">
        <v>3431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 x14ac:dyDescent="0.2">
      <c r="B34" s="1005" t="s">
        <v>3403</v>
      </c>
      <c r="C34" s="1005" t="s">
        <v>3432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 x14ac:dyDescent="0.2">
      <c r="B35" s="1005" t="s">
        <v>3422</v>
      </c>
      <c r="C35" s="1005" t="s">
        <v>3433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 x14ac:dyDescent="0.2">
      <c r="B36" s="1006" t="s">
        <v>409</v>
      </c>
      <c r="C36" s="1006" t="s">
        <v>3434</v>
      </c>
      <c r="D36" s="760"/>
      <c r="E36" s="760"/>
      <c r="F36" s="760"/>
      <c r="G36" s="760"/>
    </row>
    <row r="37" spans="2:7" ht="15.6" hidden="1" customHeight="1" x14ac:dyDescent="0.2">
      <c r="B37" s="1005" t="s">
        <v>3405</v>
      </c>
      <c r="C37" s="1005" t="s">
        <v>3435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 x14ac:dyDescent="0.2">
      <c r="B38" s="1005" t="s">
        <v>3407</v>
      </c>
      <c r="C38" s="1005" t="s">
        <v>3436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 x14ac:dyDescent="0.2">
      <c r="B39" s="1005" t="s">
        <v>3437</v>
      </c>
      <c r="C39" s="1005" t="s">
        <v>3438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 x14ac:dyDescent="0.2">
      <c r="B40" s="1005" t="s">
        <v>3411</v>
      </c>
      <c r="C40" s="1005" t="s">
        <v>3439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 x14ac:dyDescent="0.2">
      <c r="B41" s="1006" t="s">
        <v>409</v>
      </c>
      <c r="C41" s="1006" t="s">
        <v>3440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 x14ac:dyDescent="0.2">
      <c r="B42" s="1005" t="s">
        <v>3415</v>
      </c>
      <c r="C42" s="1005" t="s">
        <v>3441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 x14ac:dyDescent="0.2">
      <c r="B43" s="1005" t="s">
        <v>3407</v>
      </c>
      <c r="C43" s="1005" t="s">
        <v>3442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 x14ac:dyDescent="0.2">
      <c r="B44" s="1005" t="s">
        <v>3411</v>
      </c>
      <c r="C44" s="1005" t="s">
        <v>3443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 x14ac:dyDescent="0.2">
      <c r="B45" s="616" t="s">
        <v>3444</v>
      </c>
      <c r="C45" s="1005" t="s">
        <v>3445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 x14ac:dyDescent="0.2">
      <c r="B46" s="1005" t="s">
        <v>3446</v>
      </c>
      <c r="C46" s="1005" t="s">
        <v>3447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 x14ac:dyDescent="0.2">
      <c r="B47" s="616" t="s">
        <v>3448</v>
      </c>
      <c r="C47" s="1005" t="s">
        <v>3449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 x14ac:dyDescent="0.2">
      <c r="B48" s="1005" t="s">
        <v>3450</v>
      </c>
      <c r="C48" s="1005" t="s">
        <v>3451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 x14ac:dyDescent="0.2">
      <c r="B49" s="1005" t="s">
        <v>3415</v>
      </c>
      <c r="C49" s="1005" t="s">
        <v>3452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 x14ac:dyDescent="0.2">
      <c r="B50" s="616" t="s">
        <v>3453</v>
      </c>
      <c r="C50" s="1005" t="s">
        <v>3454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 x14ac:dyDescent="0.2">
      <c r="B51" s="1005" t="s">
        <v>3395</v>
      </c>
      <c r="C51" s="1005" t="s">
        <v>3455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 x14ac:dyDescent="0.2">
      <c r="B52" s="1005" t="s">
        <v>3456</v>
      </c>
      <c r="C52" s="1005" t="s">
        <v>3457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 x14ac:dyDescent="0.2">
      <c r="B53" s="1005" t="s">
        <v>3458</v>
      </c>
      <c r="C53" s="1005" t="s">
        <v>3459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 x14ac:dyDescent="0.2">
      <c r="B54" s="1005" t="s">
        <v>3437</v>
      </c>
      <c r="C54" s="1005" t="s">
        <v>3460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 x14ac:dyDescent="0.2">
      <c r="B55" s="1005" t="s">
        <v>3407</v>
      </c>
      <c r="C55" s="1005" t="s">
        <v>3461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 x14ac:dyDescent="0.2">
      <c r="B56" s="1005" t="s">
        <v>3462</v>
      </c>
      <c r="C56" s="1005" t="s">
        <v>3463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 x14ac:dyDescent="0.2">
      <c r="B57" s="1005" t="s">
        <v>3446</v>
      </c>
      <c r="C57" s="1005" t="s">
        <v>3464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 x14ac:dyDescent="0.2">
      <c r="B58" s="1005" t="s">
        <v>3465</v>
      </c>
      <c r="C58" s="1005" t="s">
        <v>3466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 x14ac:dyDescent="0.2">
      <c r="B59" s="1005" t="s">
        <v>3467</v>
      </c>
      <c r="C59" s="1005" t="s">
        <v>3468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 x14ac:dyDescent="0.2">
      <c r="B60" s="1005" t="s">
        <v>3469</v>
      </c>
      <c r="C60" s="1005" t="s">
        <v>3470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 x14ac:dyDescent="0.2">
      <c r="B61" s="1005" t="s">
        <v>3471</v>
      </c>
      <c r="C61" s="1005" t="s">
        <v>3472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 x14ac:dyDescent="0.2">
      <c r="B62" s="1005" t="s">
        <v>3473</v>
      </c>
      <c r="C62" s="1005" t="s">
        <v>3474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 x14ac:dyDescent="0.2">
      <c r="B63" s="1005" t="s">
        <v>3395</v>
      </c>
      <c r="C63" s="1005" t="s">
        <v>3475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 x14ac:dyDescent="0.2">
      <c r="B64" s="1005" t="s">
        <v>3476</v>
      </c>
      <c r="C64" s="1005" t="s">
        <v>3477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 x14ac:dyDescent="0.2">
      <c r="B65" s="1005" t="s">
        <v>3478</v>
      </c>
      <c r="C65" s="1005" t="s">
        <v>3479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 x14ac:dyDescent="0.2">
      <c r="B66" s="1005" t="s">
        <v>3480</v>
      </c>
      <c r="C66" s="1005" t="s">
        <v>3481</v>
      </c>
      <c r="D66" s="818"/>
      <c r="E66" s="818"/>
      <c r="F66" s="818"/>
      <c r="G66" s="818"/>
    </row>
    <row r="67" spans="1:7" ht="17.25" hidden="1" customHeight="1" x14ac:dyDescent="0.2">
      <c r="B67" s="1005" t="s">
        <v>3437</v>
      </c>
      <c r="C67" s="1005" t="s">
        <v>3482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 x14ac:dyDescent="0.2">
      <c r="B68" s="1005" t="s">
        <v>3483</v>
      </c>
      <c r="C68" s="1005" t="s">
        <v>3484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 x14ac:dyDescent="0.2">
      <c r="B69" s="1005" t="s">
        <v>3485</v>
      </c>
      <c r="C69" s="1005" t="s">
        <v>3486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 x14ac:dyDescent="0.2">
      <c r="B70" s="1005" t="s">
        <v>3487</v>
      </c>
      <c r="C70" s="1005" t="s">
        <v>3488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 x14ac:dyDescent="0.2">
      <c r="B71" s="1005" t="s">
        <v>3489</v>
      </c>
      <c r="C71" s="1005" t="s">
        <v>3490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 x14ac:dyDescent="0.2">
      <c r="A72" s="341" t="s">
        <v>3491</v>
      </c>
      <c r="B72" s="1005" t="s">
        <v>3492</v>
      </c>
      <c r="C72" s="1005" t="s">
        <v>3493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 x14ac:dyDescent="0.2">
      <c r="B73" s="1005" t="s">
        <v>3494</v>
      </c>
      <c r="C73" s="1005" t="s">
        <v>3495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 x14ac:dyDescent="0.2">
      <c r="B74" s="1005" t="s">
        <v>3473</v>
      </c>
      <c r="C74" s="1005" t="s">
        <v>3496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 x14ac:dyDescent="0.2">
      <c r="B75" s="1006" t="s">
        <v>3497</v>
      </c>
      <c r="C75" s="1005" t="s">
        <v>3498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 x14ac:dyDescent="0.2">
      <c r="B76" s="1006" t="s">
        <v>3499</v>
      </c>
      <c r="C76" s="1005" t="s">
        <v>3500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 x14ac:dyDescent="0.2">
      <c r="B77" s="1006" t="s">
        <v>3501</v>
      </c>
      <c r="C77" s="1005" t="s">
        <v>3502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 x14ac:dyDescent="0.2">
      <c r="B78" s="1006" t="s">
        <v>3503</v>
      </c>
      <c r="C78" s="1005" t="s">
        <v>3504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 x14ac:dyDescent="0.2">
      <c r="B79" s="1006" t="s">
        <v>3505</v>
      </c>
      <c r="C79" s="1005" t="s">
        <v>3506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 x14ac:dyDescent="0.2">
      <c r="B80" s="1005" t="s">
        <v>3462</v>
      </c>
      <c r="C80" s="1011" t="s">
        <v>3507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 x14ac:dyDescent="0.2">
      <c r="B81" s="1005" t="s">
        <v>3467</v>
      </c>
      <c r="C81" s="1005" t="s">
        <v>3508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 x14ac:dyDescent="0.2">
      <c r="B82" s="1005" t="s">
        <v>3509</v>
      </c>
      <c r="C82" s="1005" t="s">
        <v>3510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 x14ac:dyDescent="0.2">
      <c r="B83" s="1005" t="s">
        <v>3511</v>
      </c>
      <c r="C83" s="1005" t="s">
        <v>3512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 x14ac:dyDescent="0.2">
      <c r="B84" s="1005" t="s">
        <v>3513</v>
      </c>
      <c r="C84" s="1005" t="s">
        <v>3514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 x14ac:dyDescent="0.2">
      <c r="B85" s="1005" t="s">
        <v>3494</v>
      </c>
      <c r="C85" s="1005" t="s">
        <v>3515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 x14ac:dyDescent="0.2">
      <c r="B86" s="1005" t="s">
        <v>3516</v>
      </c>
      <c r="C86" s="1005" t="s">
        <v>3517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 x14ac:dyDescent="0.2">
      <c r="B87" s="1005" t="s">
        <v>3518</v>
      </c>
      <c r="C87" s="1005" t="s">
        <v>3519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 x14ac:dyDescent="0.2">
      <c r="B88" s="1005" t="s">
        <v>3397</v>
      </c>
      <c r="C88" s="1005" t="s">
        <v>3520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 x14ac:dyDescent="0.2">
      <c r="B89" s="1005" t="s">
        <v>3521</v>
      </c>
      <c r="C89" s="1005" t="s">
        <v>3522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 x14ac:dyDescent="0.2">
      <c r="B90" s="1005" t="s">
        <v>3523</v>
      </c>
      <c r="C90" s="1005" t="s">
        <v>3524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 x14ac:dyDescent="0.2">
      <c r="B91" s="1005" t="s">
        <v>3462</v>
      </c>
      <c r="C91" s="1005" t="s">
        <v>3525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 x14ac:dyDescent="0.2">
      <c r="B92" s="1005" t="s">
        <v>3526</v>
      </c>
      <c r="C92" s="1005" t="s">
        <v>3527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 x14ac:dyDescent="0.2">
      <c r="B93" s="1012" t="s">
        <v>3509</v>
      </c>
      <c r="C93" s="1012" t="s">
        <v>3528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 x14ac:dyDescent="0.2">
      <c r="B94" s="1012" t="s">
        <v>3529</v>
      </c>
      <c r="C94" s="1012" t="s">
        <v>3530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 x14ac:dyDescent="0.2">
      <c r="B95" s="1012" t="s">
        <v>3511</v>
      </c>
      <c r="C95" s="1012" t="s">
        <v>3531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 x14ac:dyDescent="0.2">
      <c r="B96" s="1012" t="s">
        <v>3513</v>
      </c>
      <c r="C96" s="1012" t="s">
        <v>3532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 x14ac:dyDescent="0.2">
      <c r="B97" s="1005" t="s">
        <v>3494</v>
      </c>
      <c r="C97" s="1005" t="s">
        <v>3533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 x14ac:dyDescent="0.2">
      <c r="B98" s="1005" t="s">
        <v>3516</v>
      </c>
      <c r="C98" s="1005" t="s">
        <v>3534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 x14ac:dyDescent="0.2">
      <c r="B99" s="761" t="s">
        <v>409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 x14ac:dyDescent="0.2">
      <c r="B100" s="1005" t="s">
        <v>3535</v>
      </c>
      <c r="C100" s="1005" t="s">
        <v>3536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 x14ac:dyDescent="0.2">
      <c r="B101" s="1005" t="s">
        <v>3521</v>
      </c>
      <c r="C101" s="1005" t="s">
        <v>3537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 x14ac:dyDescent="0.2">
      <c r="B102" s="761" t="s">
        <v>409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 x14ac:dyDescent="0.2">
      <c r="B103" s="1005" t="s">
        <v>3462</v>
      </c>
      <c r="C103" s="1005" t="s">
        <v>3538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 x14ac:dyDescent="0.2">
      <c r="B104" s="1005" t="s">
        <v>3523</v>
      </c>
      <c r="C104" s="1005" t="s">
        <v>3539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 x14ac:dyDescent="0.2">
      <c r="B105" s="1005" t="s">
        <v>3509</v>
      </c>
      <c r="C105" s="1005" t="s">
        <v>3540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 x14ac:dyDescent="0.2">
      <c r="B106" s="1005" t="s">
        <v>3541</v>
      </c>
      <c r="C106" s="1005" t="s">
        <v>3542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 x14ac:dyDescent="0.2">
      <c r="B107" s="1005" t="s">
        <v>3511</v>
      </c>
      <c r="C107" s="1005" t="s">
        <v>3543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 x14ac:dyDescent="0.2">
      <c r="B108" s="1005" t="s">
        <v>3513</v>
      </c>
      <c r="C108" s="1005" t="s">
        <v>3544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 x14ac:dyDescent="0.2">
      <c r="A109" s="341" t="s">
        <v>3545</v>
      </c>
      <c r="B109" s="1005" t="s">
        <v>3546</v>
      </c>
      <c r="C109" s="1005" t="s">
        <v>3547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 x14ac:dyDescent="0.2">
      <c r="B110" s="1005" t="s">
        <v>3548</v>
      </c>
      <c r="C110" s="1005" t="s">
        <v>3549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 x14ac:dyDescent="0.2">
      <c r="B111" s="616" t="s">
        <v>3550</v>
      </c>
      <c r="C111" s="1005" t="s">
        <v>3551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 x14ac:dyDescent="0.2">
      <c r="B112" s="1005" t="s">
        <v>3535</v>
      </c>
      <c r="C112" s="1005" t="s">
        <v>3552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 x14ac:dyDescent="0.2">
      <c r="B113" s="616" t="s">
        <v>3550</v>
      </c>
      <c r="C113" s="1005" t="s">
        <v>3553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 x14ac:dyDescent="0.2">
      <c r="B114" s="1005" t="s">
        <v>3554</v>
      </c>
      <c r="C114" s="1005" t="s">
        <v>3555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 x14ac:dyDescent="0.2">
      <c r="B115" s="616" t="s">
        <v>3550</v>
      </c>
      <c r="C115" s="1005" t="s">
        <v>3556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 x14ac:dyDescent="0.2">
      <c r="B116" s="1005" t="s">
        <v>3557</v>
      </c>
      <c r="C116" s="1005" t="s">
        <v>3558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 x14ac:dyDescent="0.2">
      <c r="B117" s="616" t="s">
        <v>3550</v>
      </c>
      <c r="C117" s="1005" t="s">
        <v>3559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 x14ac:dyDescent="0.2">
      <c r="B118" s="1005" t="s">
        <v>3560</v>
      </c>
      <c r="C118" s="1005" t="s">
        <v>3561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 x14ac:dyDescent="0.2">
      <c r="B119" s="1005" t="s">
        <v>3529</v>
      </c>
      <c r="C119" s="1005" t="s">
        <v>3562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 x14ac:dyDescent="0.2">
      <c r="B120" s="616" t="s">
        <v>3550</v>
      </c>
      <c r="C120" s="1005" t="s">
        <v>3563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 x14ac:dyDescent="0.2">
      <c r="B121" s="1005" t="s">
        <v>3564</v>
      </c>
      <c r="C121" s="1005" t="s">
        <v>3565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 x14ac:dyDescent="0.2">
      <c r="B122" s="1005" t="s">
        <v>3509</v>
      </c>
      <c r="C122" s="1005" t="s">
        <v>3566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 x14ac:dyDescent="0.2">
      <c r="B123" s="1005" t="s">
        <v>3567</v>
      </c>
      <c r="C123" s="1005" t="s">
        <v>3568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 x14ac:dyDescent="0.2">
      <c r="B124" s="1005" t="s">
        <v>3569</v>
      </c>
      <c r="C124" s="1005" t="s">
        <v>3570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 x14ac:dyDescent="0.2">
      <c r="B125" s="1005" t="s">
        <v>3462</v>
      </c>
      <c r="C125" s="1005" t="s">
        <v>3571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 x14ac:dyDescent="0.2">
      <c r="B126" s="976" t="s">
        <v>3535</v>
      </c>
      <c r="C126" s="976" t="s">
        <v>3572</v>
      </c>
      <c r="D126" s="955">
        <v>45403</v>
      </c>
      <c r="E126" s="880" t="s">
        <v>385</v>
      </c>
      <c r="F126" s="800"/>
      <c r="G126" s="800"/>
      <c r="H126" s="764"/>
      <c r="I126" s="758">
        <f t="shared" si="183"/>
        <v>45379</v>
      </c>
    </row>
    <row r="127" spans="2:9" ht="17.25" hidden="1" customHeight="1" x14ac:dyDescent="0.2">
      <c r="B127" s="976" t="s">
        <v>3573</v>
      </c>
      <c r="C127" s="976" t="s">
        <v>3574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 x14ac:dyDescent="0.2">
      <c r="B128" s="976" t="s">
        <v>3575</v>
      </c>
      <c r="C128" s="976" t="s">
        <v>3576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 x14ac:dyDescent="0.2">
      <c r="B129" s="976" t="s">
        <v>3577</v>
      </c>
      <c r="C129" s="976" t="s">
        <v>3578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 x14ac:dyDescent="0.2">
      <c r="B130" s="1190" t="s">
        <v>409</v>
      </c>
      <c r="C130" s="976" t="s">
        <v>3579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 x14ac:dyDescent="0.2">
      <c r="B131" s="1191"/>
      <c r="C131" s="976" t="s">
        <v>3580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 x14ac:dyDescent="0.2">
      <c r="B132" s="1191"/>
      <c r="C132" s="976" t="s">
        <v>3581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 x14ac:dyDescent="0.2">
      <c r="B133" s="1191"/>
      <c r="C133" s="976" t="s">
        <v>3582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 x14ac:dyDescent="0.2">
      <c r="B134" s="1192"/>
      <c r="C134" s="976" t="s">
        <v>3583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 x14ac:dyDescent="0.2">
      <c r="B135" s="976" t="s">
        <v>3446</v>
      </c>
      <c r="C135" s="976" t="s">
        <v>3584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 x14ac:dyDescent="0.2">
      <c r="B136" s="976" t="s">
        <v>3516</v>
      </c>
      <c r="C136" s="976" t="s">
        <v>3585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 x14ac:dyDescent="0.2">
      <c r="B137" s="976" t="s">
        <v>3509</v>
      </c>
      <c r="C137" s="976" t="s">
        <v>3586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 x14ac:dyDescent="0.2">
      <c r="B138" s="976" t="s">
        <v>3397</v>
      </c>
      <c r="C138" s="976" t="s">
        <v>3587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 x14ac:dyDescent="0.2">
      <c r="A140" s="342"/>
      <c r="B140" s="147" t="s">
        <v>516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 x14ac:dyDescent="0.2">
      <c r="A144" s="344"/>
      <c r="B144" s="778" t="s">
        <v>517</v>
      </c>
      <c r="C144" s="145"/>
      <c r="D144" s="147" t="s">
        <v>518</v>
      </c>
      <c r="E144" s="147"/>
      <c r="F144" s="147"/>
      <c r="G144" s="147" t="s">
        <v>519</v>
      </c>
      <c r="H144" s="779"/>
      <c r="I144" s="11"/>
    </row>
    <row r="145" spans="2:8" s="159" customFormat="1" ht="17.25" customHeight="1" x14ac:dyDescent="0.2">
      <c r="B145" s="780" t="s">
        <v>520</v>
      </c>
      <c r="C145" s="781" t="s">
        <v>521</v>
      </c>
      <c r="D145" s="133" t="s">
        <v>522</v>
      </c>
      <c r="E145" s="147"/>
      <c r="F145" s="781" t="s">
        <v>523</v>
      </c>
      <c r="G145" s="145" t="s">
        <v>524</v>
      </c>
      <c r="H145" s="782" t="s">
        <v>525</v>
      </c>
    </row>
    <row r="146" spans="2:8" s="159" customFormat="1" ht="17.25" customHeight="1" x14ac:dyDescent="0.2">
      <c r="B146" s="783" t="s">
        <v>526</v>
      </c>
      <c r="C146" s="784" t="s">
        <v>527</v>
      </c>
      <c r="D146" s="133" t="s">
        <v>528</v>
      </c>
      <c r="E146" s="148" t="s">
        <v>529</v>
      </c>
      <c r="F146" s="785" t="s">
        <v>530</v>
      </c>
      <c r="G146" s="588" t="s">
        <v>531</v>
      </c>
      <c r="H146" s="786" t="s">
        <v>532</v>
      </c>
    </row>
    <row r="147" spans="2:8" s="159" customFormat="1" ht="17.25" customHeight="1" x14ac:dyDescent="0.2">
      <c r="B147" s="783" t="s">
        <v>540</v>
      </c>
      <c r="C147" s="784" t="s">
        <v>541</v>
      </c>
      <c r="D147" s="133" t="s">
        <v>535</v>
      </c>
      <c r="E147" s="148" t="s">
        <v>536</v>
      </c>
      <c r="F147" s="785" t="s">
        <v>537</v>
      </c>
      <c r="G147" s="588" t="s">
        <v>538</v>
      </c>
      <c r="H147" s="786" t="s">
        <v>539</v>
      </c>
    </row>
    <row r="148" spans="2:8" s="159" customFormat="1" ht="17.25" customHeight="1" x14ac:dyDescent="0.2">
      <c r="B148" s="783" t="s">
        <v>1626</v>
      </c>
      <c r="C148" s="784" t="s">
        <v>1627</v>
      </c>
      <c r="D148" s="133" t="s">
        <v>542</v>
      </c>
      <c r="E148" s="148" t="s">
        <v>543</v>
      </c>
      <c r="F148" s="785" t="s">
        <v>544</v>
      </c>
      <c r="G148" s="588" t="s">
        <v>545</v>
      </c>
      <c r="H148" s="786" t="s">
        <v>546</v>
      </c>
    </row>
    <row r="149" spans="2:8" s="159" customFormat="1" ht="17.25" customHeight="1" x14ac:dyDescent="0.2">
      <c r="B149" s="783" t="s">
        <v>533</v>
      </c>
      <c r="C149" s="784" t="s">
        <v>534</v>
      </c>
      <c r="D149" s="133" t="s">
        <v>549</v>
      </c>
      <c r="E149" s="148" t="s">
        <v>550</v>
      </c>
      <c r="F149" s="785" t="s">
        <v>551</v>
      </c>
      <c r="G149" s="588" t="s">
        <v>552</v>
      </c>
      <c r="H149" s="786" t="s">
        <v>553</v>
      </c>
    </row>
    <row r="150" spans="2:8" s="159" customFormat="1" ht="17.25" customHeight="1" x14ac:dyDescent="0.2">
      <c r="B150" s="783" t="s">
        <v>760</v>
      </c>
      <c r="C150" s="784" t="s">
        <v>548</v>
      </c>
      <c r="D150" s="133" t="s">
        <v>556</v>
      </c>
      <c r="E150" s="148" t="s">
        <v>557</v>
      </c>
      <c r="F150" s="785" t="s">
        <v>558</v>
      </c>
      <c r="G150" s="588" t="s">
        <v>559</v>
      </c>
      <c r="H150" s="786" t="s">
        <v>560</v>
      </c>
    </row>
    <row r="151" spans="2:8" s="159" customFormat="1" ht="17.25" customHeight="1" x14ac:dyDescent="0.2">
      <c r="B151" s="783" t="s">
        <v>1472</v>
      </c>
      <c r="C151" s="784" t="s">
        <v>1473</v>
      </c>
      <c r="D151" s="133" t="s">
        <v>563</v>
      </c>
      <c r="E151" s="148" t="s">
        <v>564</v>
      </c>
      <c r="F151" s="739" t="s">
        <v>565</v>
      </c>
      <c r="G151" s="588" t="s">
        <v>1474</v>
      </c>
      <c r="H151" s="786" t="s">
        <v>1476</v>
      </c>
    </row>
    <row r="152" spans="2:8" ht="17.25" customHeight="1" x14ac:dyDescent="0.2">
      <c r="B152" s="783" t="s">
        <v>1628</v>
      </c>
      <c r="C152" s="784" t="s">
        <v>1629</v>
      </c>
      <c r="D152" s="133"/>
      <c r="F152" s="588"/>
      <c r="G152" s="588" t="s">
        <v>566</v>
      </c>
      <c r="H152" s="787" t="s">
        <v>567</v>
      </c>
    </row>
    <row r="153" spans="2:8" ht="17.25" customHeight="1" x14ac:dyDescent="0.2">
      <c r="B153" s="783" t="s">
        <v>554</v>
      </c>
      <c r="C153" s="784" t="s">
        <v>555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1326</v>
      </c>
      <c r="H2" s="956" t="s">
        <v>346</v>
      </c>
    </row>
    <row r="3" spans="1:8" ht="15.75" customHeight="1" thickBot="1" x14ac:dyDescent="0.25"/>
    <row r="4" spans="1:8" ht="30" customHeight="1" thickBot="1" x14ac:dyDescent="0.25">
      <c r="B4" s="1140" t="s">
        <v>3588</v>
      </c>
      <c r="C4" s="1141"/>
      <c r="D4" s="1141"/>
      <c r="E4" s="1141"/>
      <c r="F4" s="1142"/>
    </row>
    <row r="5" spans="1:8" ht="30" customHeight="1" x14ac:dyDescent="0.2">
      <c r="B5" s="1059"/>
      <c r="C5" s="1059"/>
      <c r="D5" s="1059"/>
      <c r="E5" s="1059"/>
      <c r="F5" s="1059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87"/>
      <c r="C7" s="752"/>
      <c r="D7" s="1174" t="s">
        <v>349</v>
      </c>
      <c r="E7" s="941" t="s">
        <v>1330</v>
      </c>
      <c r="F7" s="941" t="s">
        <v>1331</v>
      </c>
      <c r="G7" s="988"/>
      <c r="H7" s="881" t="s">
        <v>1787</v>
      </c>
    </row>
    <row r="8" spans="1:8" s="146" customFormat="1" ht="20.100000000000001" customHeight="1" x14ac:dyDescent="0.2">
      <c r="A8" s="987"/>
      <c r="B8" s="944" t="s">
        <v>351</v>
      </c>
      <c r="C8" s="945" t="s">
        <v>352</v>
      </c>
      <c r="D8" s="1175"/>
      <c r="E8" s="989" t="s">
        <v>260</v>
      </c>
      <c r="F8" s="989" t="s">
        <v>216</v>
      </c>
      <c r="G8" s="988"/>
      <c r="H8" s="1049" t="s">
        <v>353</v>
      </c>
    </row>
    <row r="9" spans="1:8" ht="18.75" hidden="1" customHeight="1" x14ac:dyDescent="0.2">
      <c r="B9" s="426" t="s">
        <v>3589</v>
      </c>
      <c r="C9" s="320" t="s">
        <v>3590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 x14ac:dyDescent="0.2">
      <c r="B10" s="426" t="s">
        <v>3591</v>
      </c>
      <c r="C10" s="320" t="s">
        <v>3592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 x14ac:dyDescent="0.2">
      <c r="A11" s="986" t="s">
        <v>3593</v>
      </c>
      <c r="B11" s="426" t="s">
        <v>409</v>
      </c>
      <c r="C11" s="320" t="s">
        <v>3594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 x14ac:dyDescent="0.2">
      <c r="A12" s="986" t="s">
        <v>2772</v>
      </c>
      <c r="B12" s="426" t="s">
        <v>2729</v>
      </c>
      <c r="C12" s="320" t="s">
        <v>3595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 x14ac:dyDescent="0.2">
      <c r="B13" s="729" t="s">
        <v>1883</v>
      </c>
      <c r="C13" s="727" t="s">
        <v>3596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 x14ac:dyDescent="0.2">
      <c r="A14" s="986" t="s">
        <v>3597</v>
      </c>
      <c r="B14" s="729" t="s">
        <v>2382</v>
      </c>
      <c r="C14" s="727" t="s">
        <v>3598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 x14ac:dyDescent="0.2">
      <c r="A15" s="986" t="s">
        <v>2523</v>
      </c>
      <c r="B15" s="729" t="s">
        <v>3599</v>
      </c>
      <c r="C15" s="727" t="s">
        <v>3600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 x14ac:dyDescent="0.2">
      <c r="B16" s="729" t="s">
        <v>3601</v>
      </c>
      <c r="C16" s="727" t="s">
        <v>3602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 x14ac:dyDescent="0.2">
      <c r="A17" s="986" t="s">
        <v>3603</v>
      </c>
      <c r="B17" s="729" t="s">
        <v>3471</v>
      </c>
      <c r="C17" s="727" t="s">
        <v>3604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 x14ac:dyDescent="0.2">
      <c r="B18" s="729" t="s">
        <v>3605</v>
      </c>
      <c r="C18" s="727" t="s">
        <v>3606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 x14ac:dyDescent="0.2">
      <c r="B19" s="426" t="s">
        <v>3589</v>
      </c>
      <c r="C19" s="727" t="s">
        <v>3607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 x14ac:dyDescent="0.2">
      <c r="A20" s="986" t="s">
        <v>3608</v>
      </c>
      <c r="B20" s="426" t="s">
        <v>2510</v>
      </c>
      <c r="C20" s="727" t="s">
        <v>3609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 x14ac:dyDescent="0.2">
      <c r="B21" s="426" t="s">
        <v>2729</v>
      </c>
      <c r="C21" s="727" t="s">
        <v>3610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 x14ac:dyDescent="0.2">
      <c r="A22" s="986" t="s">
        <v>3611</v>
      </c>
      <c r="B22" s="426" t="s">
        <v>1670</v>
      </c>
      <c r="C22" s="727" t="s">
        <v>3612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 x14ac:dyDescent="0.2">
      <c r="A23" s="986" t="s">
        <v>3613</v>
      </c>
      <c r="B23" s="426" t="s">
        <v>2647</v>
      </c>
      <c r="C23" s="727" t="s">
        <v>3614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 x14ac:dyDescent="0.2">
      <c r="A24" s="986" t="s">
        <v>3615</v>
      </c>
      <c r="B24" s="749" t="s">
        <v>2182</v>
      </c>
      <c r="C24" s="727" t="s">
        <v>3616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 x14ac:dyDescent="0.2">
      <c r="A25" s="986" t="s">
        <v>3617</v>
      </c>
      <c r="B25" s="426" t="s">
        <v>3605</v>
      </c>
      <c r="C25" s="727" t="s">
        <v>3618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 x14ac:dyDescent="0.2">
      <c r="A26" s="986" t="s">
        <v>3619</v>
      </c>
      <c r="B26" s="426" t="s">
        <v>1342</v>
      </c>
      <c r="C26" s="727" t="s">
        <v>3620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 x14ac:dyDescent="0.2">
      <c r="A27" s="986" t="s">
        <v>3603</v>
      </c>
      <c r="B27" s="426" t="s">
        <v>3621</v>
      </c>
      <c r="C27" s="727" t="s">
        <v>3622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 x14ac:dyDescent="0.2">
      <c r="A28" s="986" t="s">
        <v>3623</v>
      </c>
      <c r="B28" s="749" t="s">
        <v>2488</v>
      </c>
      <c r="C28" s="727" t="s">
        <v>3624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 x14ac:dyDescent="0.2">
      <c r="A29" s="986" t="s">
        <v>3625</v>
      </c>
      <c r="B29" s="577" t="s">
        <v>409</v>
      </c>
      <c r="C29" s="727" t="s">
        <v>3626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 x14ac:dyDescent="0.2">
      <c r="A30" s="986" t="s">
        <v>3627</v>
      </c>
      <c r="B30" s="577" t="s">
        <v>409</v>
      </c>
      <c r="C30" s="727" t="s">
        <v>3628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 x14ac:dyDescent="0.2">
      <c r="A31" s="986" t="s">
        <v>3629</v>
      </c>
      <c r="B31" s="744" t="s">
        <v>1670</v>
      </c>
      <c r="C31" s="727" t="s">
        <v>3630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 x14ac:dyDescent="0.2">
      <c r="A32" s="986" t="s">
        <v>3631</v>
      </c>
      <c r="B32" s="426" t="s">
        <v>2788</v>
      </c>
      <c r="C32" s="727" t="s">
        <v>3632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 x14ac:dyDescent="0.2">
      <c r="A33" s="986" t="s">
        <v>3633</v>
      </c>
      <c r="B33" s="955" t="s">
        <v>385</v>
      </c>
      <c r="C33" s="955" t="s">
        <v>3634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 x14ac:dyDescent="0.2">
      <c r="A34" s="986" t="s">
        <v>3635</v>
      </c>
      <c r="B34" s="955"/>
      <c r="C34" s="955" t="s">
        <v>3636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 x14ac:dyDescent="0.2">
      <c r="A35" s="986" t="s">
        <v>3637</v>
      </c>
      <c r="B35" s="955"/>
      <c r="C35" s="955" t="s">
        <v>3638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 x14ac:dyDescent="0.2">
      <c r="B36" s="955"/>
      <c r="C36" s="955" t="s">
        <v>3639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 x14ac:dyDescent="0.2">
      <c r="B37" s="955" t="s">
        <v>2488</v>
      </c>
      <c r="C37" s="955" t="s">
        <v>3640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 x14ac:dyDescent="0.2">
      <c r="B38" s="880" t="s">
        <v>385</v>
      </c>
      <c r="C38" s="955" t="s">
        <v>3641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 x14ac:dyDescent="0.2">
      <c r="B39" s="955" t="s">
        <v>3589</v>
      </c>
      <c r="C39" s="955" t="s">
        <v>3642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 x14ac:dyDescent="0.2">
      <c r="B40" s="955" t="s">
        <v>1670</v>
      </c>
      <c r="C40" s="955" t="s">
        <v>3643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 x14ac:dyDescent="0.2">
      <c r="B41" s="955" t="s">
        <v>3644</v>
      </c>
      <c r="C41" s="955" t="s">
        <v>3645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 x14ac:dyDescent="0.2">
      <c r="A42" s="986" t="s">
        <v>2478</v>
      </c>
      <c r="B42" s="955" t="s">
        <v>2647</v>
      </c>
      <c r="C42" s="955" t="s">
        <v>3646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 x14ac:dyDescent="0.2">
      <c r="A43" s="986" t="s">
        <v>2478</v>
      </c>
      <c r="B43" s="955" t="s">
        <v>3647</v>
      </c>
      <c r="C43" s="955" t="s">
        <v>3648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 x14ac:dyDescent="0.2">
      <c r="A44" s="986" t="s">
        <v>3605</v>
      </c>
      <c r="B44" s="955" t="s">
        <v>2478</v>
      </c>
      <c r="C44" s="955" t="s">
        <v>3649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 x14ac:dyDescent="0.2">
      <c r="B45" s="955" t="s">
        <v>3650</v>
      </c>
      <c r="C45" s="955" t="s">
        <v>3651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 x14ac:dyDescent="0.2">
      <c r="A46" s="986" t="s">
        <v>2478</v>
      </c>
      <c r="B46" s="955" t="s">
        <v>2434</v>
      </c>
      <c r="C46" s="955" t="s">
        <v>3652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 x14ac:dyDescent="0.2">
      <c r="A47" s="986" t="s">
        <v>2478</v>
      </c>
      <c r="B47" s="864" t="s">
        <v>409</v>
      </c>
      <c r="C47" s="955" t="s">
        <v>3653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 x14ac:dyDescent="0.2">
      <c r="A48" s="986" t="s">
        <v>3605</v>
      </c>
      <c r="B48" s="864" t="s">
        <v>409</v>
      </c>
      <c r="C48" s="955" t="s">
        <v>3654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 x14ac:dyDescent="0.2">
      <c r="B49" s="955" t="s">
        <v>3589</v>
      </c>
      <c r="C49" s="955" t="s">
        <v>3655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 x14ac:dyDescent="0.2">
      <c r="B50" s="955" t="s">
        <v>1670</v>
      </c>
      <c r="C50" s="955" t="s">
        <v>3656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 x14ac:dyDescent="0.2">
      <c r="B51" s="955" t="s">
        <v>3644</v>
      </c>
      <c r="C51" s="955" t="s">
        <v>3657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 x14ac:dyDescent="0.2">
      <c r="A52" s="1070" t="s">
        <v>2647</v>
      </c>
      <c r="B52" s="955" t="s">
        <v>2382</v>
      </c>
      <c r="C52" s="955" t="s">
        <v>3658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 x14ac:dyDescent="0.2">
      <c r="B53" s="1026" t="s">
        <v>693</v>
      </c>
      <c r="C53" s="955" t="s">
        <v>3659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 x14ac:dyDescent="0.2">
      <c r="B54" s="1026" t="s">
        <v>409</v>
      </c>
      <c r="C54" s="955" t="s">
        <v>3660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 x14ac:dyDescent="0.2">
      <c r="B55" s="955" t="s">
        <v>3650</v>
      </c>
      <c r="C55" s="955" t="s">
        <v>3661</v>
      </c>
      <c r="D55" s="880" t="s">
        <v>385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 x14ac:dyDescent="0.2">
      <c r="B56" s="1026" t="s">
        <v>409</v>
      </c>
      <c r="C56" s="955" t="s">
        <v>3662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 x14ac:dyDescent="0.2">
      <c r="B57" s="1026" t="s">
        <v>3663</v>
      </c>
      <c r="C57" s="955" t="s">
        <v>3664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 x14ac:dyDescent="0.2">
      <c r="B58" s="1026" t="s">
        <v>409</v>
      </c>
      <c r="C58" s="955" t="s">
        <v>3665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 x14ac:dyDescent="0.2">
      <c r="B59" s="955" t="s">
        <v>1670</v>
      </c>
      <c r="C59" s="955" t="s">
        <v>3666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 x14ac:dyDescent="0.2">
      <c r="B60" s="955" t="s">
        <v>2510</v>
      </c>
      <c r="C60" s="955" t="s">
        <v>3667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 x14ac:dyDescent="0.2">
      <c r="B61" s="955" t="s">
        <v>2304</v>
      </c>
      <c r="C61" s="955" t="s">
        <v>3668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0"/>
      <c r="H62" s="435"/>
    </row>
    <row r="63" spans="1:8" ht="15.75" customHeight="1" x14ac:dyDescent="0.2">
      <c r="B63" s="677" t="s">
        <v>516</v>
      </c>
      <c r="C63" s="678"/>
      <c r="D63" s="678"/>
      <c r="E63" s="678"/>
      <c r="F63" s="678"/>
      <c r="G63" s="678"/>
      <c r="H63" s="678"/>
    </row>
    <row r="68" spans="2:8" s="147" customFormat="1" ht="18.75" customHeight="1" x14ac:dyDescent="0.2">
      <c r="B68" s="778" t="s">
        <v>517</v>
      </c>
      <c r="C68" s="145"/>
      <c r="D68" s="147" t="s">
        <v>518</v>
      </c>
      <c r="G68" s="147" t="s">
        <v>519</v>
      </c>
      <c r="H68" s="779"/>
    </row>
    <row r="69" spans="2:8" s="147" customFormat="1" ht="18.75" customHeight="1" x14ac:dyDescent="0.2">
      <c r="B69" s="780" t="s">
        <v>520</v>
      </c>
      <c r="C69" s="781" t="s">
        <v>521</v>
      </c>
      <c r="D69" s="133" t="s">
        <v>522</v>
      </c>
      <c r="F69" s="781" t="s">
        <v>523</v>
      </c>
      <c r="G69" s="145" t="s">
        <v>524</v>
      </c>
      <c r="H69" s="782" t="s">
        <v>525</v>
      </c>
    </row>
    <row r="70" spans="2:8" s="147" customFormat="1" ht="18.75" customHeight="1" x14ac:dyDescent="0.2">
      <c r="B70" s="780" t="s">
        <v>526</v>
      </c>
      <c r="C70" s="781" t="s">
        <v>527</v>
      </c>
      <c r="D70" s="133" t="s">
        <v>528</v>
      </c>
      <c r="E70" s="148" t="s">
        <v>529</v>
      </c>
      <c r="F70" s="785" t="s">
        <v>530</v>
      </c>
      <c r="G70" s="145" t="s">
        <v>531</v>
      </c>
      <c r="H70" s="782" t="s">
        <v>532</v>
      </c>
    </row>
    <row r="71" spans="2:8" s="147" customFormat="1" ht="18.75" customHeight="1" x14ac:dyDescent="0.2">
      <c r="B71" s="783" t="s">
        <v>540</v>
      </c>
      <c r="C71" s="784" t="s">
        <v>541</v>
      </c>
      <c r="D71" s="133" t="s">
        <v>535</v>
      </c>
      <c r="E71" s="148" t="s">
        <v>536</v>
      </c>
      <c r="F71" s="785" t="s">
        <v>537</v>
      </c>
      <c r="G71" s="588" t="s">
        <v>538</v>
      </c>
      <c r="H71" s="786" t="s">
        <v>539</v>
      </c>
    </row>
    <row r="72" spans="2:8" s="147" customFormat="1" ht="18.75" customHeight="1" x14ac:dyDescent="0.2">
      <c r="B72" s="783" t="s">
        <v>1626</v>
      </c>
      <c r="C72" s="784" t="s">
        <v>1627</v>
      </c>
      <c r="D72" s="133" t="s">
        <v>542</v>
      </c>
      <c r="E72" s="148" t="s">
        <v>543</v>
      </c>
      <c r="F72" s="785" t="s">
        <v>544</v>
      </c>
      <c r="G72" s="588" t="s">
        <v>545</v>
      </c>
      <c r="H72" s="786" t="s">
        <v>546</v>
      </c>
    </row>
    <row r="73" spans="2:8" s="147" customFormat="1" ht="18.75" customHeight="1" x14ac:dyDescent="0.2">
      <c r="B73" s="783" t="s">
        <v>533</v>
      </c>
      <c r="C73" s="784" t="s">
        <v>534</v>
      </c>
      <c r="D73" s="133" t="s">
        <v>549</v>
      </c>
      <c r="E73" s="148" t="s">
        <v>550</v>
      </c>
      <c r="F73" s="785" t="s">
        <v>551</v>
      </c>
      <c r="G73" s="588" t="s">
        <v>552</v>
      </c>
      <c r="H73" s="786" t="s">
        <v>553</v>
      </c>
    </row>
    <row r="74" spans="2:8" s="147" customFormat="1" ht="18.75" customHeight="1" x14ac:dyDescent="0.2">
      <c r="B74" s="783" t="s">
        <v>760</v>
      </c>
      <c r="C74" s="784" t="s">
        <v>548</v>
      </c>
      <c r="D74" s="133" t="s">
        <v>556</v>
      </c>
      <c r="E74" s="148" t="s">
        <v>557</v>
      </c>
      <c r="F74" s="785" t="s">
        <v>558</v>
      </c>
      <c r="G74" s="588" t="s">
        <v>559</v>
      </c>
      <c r="H74" s="786" t="s">
        <v>560</v>
      </c>
    </row>
    <row r="75" spans="2:8" s="147" customFormat="1" ht="18.75" customHeight="1" x14ac:dyDescent="0.2">
      <c r="B75" s="783" t="s">
        <v>1628</v>
      </c>
      <c r="C75" s="784" t="s">
        <v>1629</v>
      </c>
      <c r="D75" s="133" t="s">
        <v>563</v>
      </c>
      <c r="E75" s="148" t="s">
        <v>564</v>
      </c>
      <c r="F75" s="739" t="s">
        <v>565</v>
      </c>
      <c r="G75" s="588" t="s">
        <v>566</v>
      </c>
      <c r="H75" s="787" t="s">
        <v>567</v>
      </c>
    </row>
    <row r="76" spans="2:8" s="147" customFormat="1" ht="18.75" customHeight="1" x14ac:dyDescent="0.2">
      <c r="B76" s="783" t="s">
        <v>554</v>
      </c>
      <c r="C76" s="784" t="s">
        <v>555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02"/>
  <sheetViews>
    <sheetView showGridLines="0" zoomScale="145" zoomScaleNormal="145" zoomScaleSheetLayoutView="75" workbookViewId="0">
      <selection activeCell="B179" sqref="B179"/>
    </sheetView>
  </sheetViews>
  <sheetFormatPr defaultColWidth="9.140625" defaultRowHeight="17.25" customHeight="1" x14ac:dyDescent="0.2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5" t="s">
        <v>116</v>
      </c>
      <c r="C2" s="1145"/>
      <c r="D2" s="1145"/>
      <c r="E2" s="1145"/>
      <c r="F2" s="1145"/>
      <c r="H2" s="956" t="s">
        <v>346</v>
      </c>
    </row>
    <row r="3" spans="1:8" ht="17.25" customHeight="1" thickBot="1" x14ac:dyDescent="0.25">
      <c r="B3" s="1145"/>
      <c r="C3" s="1145"/>
      <c r="D3" s="1145"/>
      <c r="E3" s="1145"/>
      <c r="F3" s="1145"/>
    </row>
    <row r="4" spans="1:8" s="146" customFormat="1" ht="30" customHeight="1" thickBot="1" x14ac:dyDescent="0.25">
      <c r="A4" s="1123"/>
      <c r="B4" s="1140" t="s">
        <v>3669</v>
      </c>
      <c r="C4" s="1141"/>
      <c r="D4" s="1141"/>
      <c r="E4" s="1141"/>
      <c r="F4" s="1142"/>
      <c r="G4" s="313"/>
      <c r="H4" s="147"/>
    </row>
    <row r="5" spans="1:8" s="146" customFormat="1" ht="30" customHeight="1" x14ac:dyDescent="0.2">
      <c r="A5" s="1123"/>
      <c r="B5" s="1059"/>
      <c r="C5" s="1059"/>
      <c r="D5" s="1059"/>
      <c r="E5" s="1059"/>
      <c r="F5" s="1059"/>
      <c r="G5" s="313"/>
      <c r="H5" s="147"/>
    </row>
    <row r="6" spans="1:8" s="146" customFormat="1" ht="17.25" customHeight="1" x14ac:dyDescent="0.2">
      <c r="A6" s="1123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 x14ac:dyDescent="0.2">
      <c r="A7" s="1124"/>
      <c r="B7" s="1081" t="s">
        <v>3670</v>
      </c>
      <c r="C7" s="615"/>
      <c r="D7" s="1136" t="s">
        <v>349</v>
      </c>
      <c r="E7" s="944" t="s">
        <v>3671</v>
      </c>
      <c r="F7" s="944" t="s">
        <v>282</v>
      </c>
      <c r="G7" s="839"/>
      <c r="H7" s="881"/>
    </row>
    <row r="8" spans="1:8" s="196" customFormat="1" ht="17.25" hidden="1" customHeight="1" x14ac:dyDescent="0.2">
      <c r="A8" s="1124"/>
      <c r="B8" s="944" t="s">
        <v>351</v>
      </c>
      <c r="C8" s="944" t="s">
        <v>352</v>
      </c>
      <c r="D8" s="1137"/>
      <c r="E8" s="940" t="s">
        <v>184</v>
      </c>
      <c r="F8" s="940" t="s">
        <v>172</v>
      </c>
      <c r="G8" s="615"/>
      <c r="H8" s="944" t="s">
        <v>353</v>
      </c>
    </row>
    <row r="9" spans="1:8" s="196" customFormat="1" ht="22.5" hidden="1" customHeight="1" x14ac:dyDescent="0.2">
      <c r="A9" s="1124"/>
      <c r="B9" s="1005" t="s">
        <v>3672</v>
      </c>
      <c r="C9" s="758" t="s">
        <v>3673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 x14ac:dyDescent="0.2">
      <c r="A10" s="1124"/>
      <c r="B10" s="1005" t="s">
        <v>3399</v>
      </c>
      <c r="C10" s="758" t="s">
        <v>3674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 x14ac:dyDescent="0.2">
      <c r="A11" s="1124"/>
      <c r="B11" s="1005" t="s">
        <v>3675</v>
      </c>
      <c r="C11" s="758" t="s">
        <v>3676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 x14ac:dyDescent="0.2">
      <c r="A12" s="1124"/>
      <c r="B12" s="1005" t="s">
        <v>3677</v>
      </c>
      <c r="C12" s="758" t="s">
        <v>3678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 x14ac:dyDescent="0.2">
      <c r="A13" s="1124"/>
      <c r="B13" s="1005" t="s">
        <v>3679</v>
      </c>
      <c r="C13" s="758" t="s">
        <v>3680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 x14ac:dyDescent="0.2">
      <c r="A14" s="1124"/>
      <c r="B14" s="1005" t="s">
        <v>3681</v>
      </c>
      <c r="C14" s="758" t="s">
        <v>3682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 x14ac:dyDescent="0.2">
      <c r="A15" s="1124"/>
      <c r="B15" s="1005" t="s">
        <v>3683</v>
      </c>
      <c r="C15" s="758" t="s">
        <v>3684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 x14ac:dyDescent="0.2">
      <c r="A16" s="1124"/>
      <c r="B16" s="1005" t="s">
        <v>3685</v>
      </c>
      <c r="C16" s="758" t="s">
        <v>3686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 x14ac:dyDescent="0.2">
      <c r="A17" s="1124"/>
      <c r="B17" s="1005" t="s">
        <v>3687</v>
      </c>
      <c r="C17" s="758" t="s">
        <v>3688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 x14ac:dyDescent="0.2">
      <c r="A18" s="1124"/>
      <c r="B18" s="1005" t="s">
        <v>3689</v>
      </c>
      <c r="C18" s="758" t="s">
        <v>3690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 x14ac:dyDescent="0.2">
      <c r="A19" s="1124"/>
      <c r="B19" s="1005" t="s">
        <v>3691</v>
      </c>
      <c r="C19" s="758" t="s">
        <v>3692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 x14ac:dyDescent="0.2">
      <c r="A20" s="1124"/>
      <c r="B20" s="1005" t="s">
        <v>3409</v>
      </c>
      <c r="C20" s="758" t="s">
        <v>3693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 x14ac:dyDescent="0.2">
      <c r="A21" s="1124"/>
      <c r="B21" s="1005" t="s">
        <v>3694</v>
      </c>
      <c r="C21" s="758" t="s">
        <v>3695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 x14ac:dyDescent="0.2">
      <c r="A22" s="1124"/>
      <c r="B22" s="1005" t="s">
        <v>3415</v>
      </c>
      <c r="C22" s="758" t="s">
        <v>3696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 x14ac:dyDescent="0.2">
      <c r="A23" s="1124"/>
      <c r="B23" s="1005" t="s">
        <v>3672</v>
      </c>
      <c r="C23" s="758" t="s">
        <v>3697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 x14ac:dyDescent="0.2">
      <c r="A24" s="1124"/>
      <c r="B24" s="1005" t="s">
        <v>3399</v>
      </c>
      <c r="C24" s="758" t="s">
        <v>3698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 x14ac:dyDescent="0.2">
      <c r="A25" s="1124"/>
      <c r="B25" s="1005" t="s">
        <v>3675</v>
      </c>
      <c r="C25" s="758" t="s">
        <v>3699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 x14ac:dyDescent="0.2">
      <c r="A26" s="1124"/>
      <c r="B26" s="976" t="s">
        <v>3677</v>
      </c>
      <c r="C26" s="955" t="s">
        <v>3700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 x14ac:dyDescent="0.2">
      <c r="A27" s="1124"/>
      <c r="B27" s="976" t="s">
        <v>3701</v>
      </c>
      <c r="C27" s="955" t="s">
        <v>3702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 x14ac:dyDescent="0.2">
      <c r="A28" s="1124"/>
      <c r="B28" s="976" t="s">
        <v>3681</v>
      </c>
      <c r="C28" s="955" t="s">
        <v>3703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 x14ac:dyDescent="0.2">
      <c r="A29" s="1124"/>
      <c r="B29" s="976" t="s">
        <v>3683</v>
      </c>
      <c r="C29" s="955" t="s">
        <v>3704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 x14ac:dyDescent="0.2">
      <c r="A30" s="1124"/>
      <c r="B30" s="976" t="s">
        <v>3685</v>
      </c>
      <c r="C30" s="955" t="s">
        <v>3705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 x14ac:dyDescent="0.2">
      <c r="A31" s="1124"/>
      <c r="B31" s="976" t="s">
        <v>3687</v>
      </c>
      <c r="C31" s="955" t="s">
        <v>3706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 x14ac:dyDescent="0.2">
      <c r="A32" s="1124"/>
      <c r="B32" s="976" t="s">
        <v>3689</v>
      </c>
      <c r="C32" s="955" t="s">
        <v>3707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 x14ac:dyDescent="0.2">
      <c r="A33" s="1124"/>
      <c r="B33" s="976" t="s">
        <v>3691</v>
      </c>
      <c r="C33" s="955" t="s">
        <v>3708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 x14ac:dyDescent="0.2">
      <c r="A34" s="1124"/>
      <c r="B34" s="936" t="s">
        <v>409</v>
      </c>
      <c r="C34" s="955" t="s">
        <v>3709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 x14ac:dyDescent="0.2">
      <c r="A35" s="1124"/>
      <c r="B35" s="936" t="s">
        <v>409</v>
      </c>
      <c r="C35" s="955" t="s">
        <v>3710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 x14ac:dyDescent="0.2">
      <c r="A36" s="1124" t="s">
        <v>3711</v>
      </c>
      <c r="B36" s="976" t="s">
        <v>3557</v>
      </c>
      <c r="C36" s="955" t="s">
        <v>3712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 x14ac:dyDescent="0.2">
      <c r="A37" s="1124"/>
      <c r="B37" s="976" t="s">
        <v>3409</v>
      </c>
      <c r="C37" s="955" t="s">
        <v>3713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 x14ac:dyDescent="0.2">
      <c r="A38" s="1124"/>
      <c r="B38" s="976" t="s">
        <v>3694</v>
      </c>
      <c r="C38" s="955" t="s">
        <v>3714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 x14ac:dyDescent="0.2">
      <c r="A39" s="1124"/>
      <c r="B39" s="936" t="s">
        <v>385</v>
      </c>
      <c r="C39" s="955" t="s">
        <v>3715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 x14ac:dyDescent="0.2">
      <c r="A40" s="1124" t="s">
        <v>3711</v>
      </c>
      <c r="B40" s="976" t="s">
        <v>3415</v>
      </c>
      <c r="C40" s="955" t="s">
        <v>3716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 x14ac:dyDescent="0.2">
      <c r="A41" s="1124"/>
      <c r="B41" s="976" t="s">
        <v>3399</v>
      </c>
      <c r="C41" s="955" t="s">
        <v>3717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 x14ac:dyDescent="0.2">
      <c r="A42" s="1124"/>
      <c r="B42" s="976" t="s">
        <v>3564</v>
      </c>
      <c r="C42" s="955" t="s">
        <v>3718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 x14ac:dyDescent="0.2">
      <c r="A43" s="1124"/>
      <c r="B43" s="976" t="s">
        <v>3719</v>
      </c>
      <c r="C43" s="955" t="s">
        <v>3720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 x14ac:dyDescent="0.2">
      <c r="A44" s="1124"/>
      <c r="B44" s="976" t="s">
        <v>3567</v>
      </c>
      <c r="C44" s="955" t="s">
        <v>3721</v>
      </c>
      <c r="D44" s="955">
        <v>45500</v>
      </c>
      <c r="E44" s="758">
        <f t="shared" ref="E44:E46" si="26">D44+7</f>
        <v>45507</v>
      </c>
      <c r="F44" s="880" t="s">
        <v>385</v>
      </c>
      <c r="G44" s="764"/>
      <c r="H44" s="758">
        <f t="shared" si="21"/>
        <v>45479</v>
      </c>
    </row>
    <row r="45" spans="1:8" s="196" customFormat="1" ht="20.100000000000001" hidden="1" customHeight="1" x14ac:dyDescent="0.2">
      <c r="A45" s="1124"/>
      <c r="B45" s="976" t="s">
        <v>3701</v>
      </c>
      <c r="C45" s="955" t="s">
        <v>3722</v>
      </c>
      <c r="D45" s="955">
        <v>45503</v>
      </c>
      <c r="E45" s="880" t="s">
        <v>385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 x14ac:dyDescent="0.2">
      <c r="A46" s="1124"/>
      <c r="B46" s="976" t="s">
        <v>3677</v>
      </c>
      <c r="C46" s="955" t="s">
        <v>3723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 x14ac:dyDescent="0.2">
      <c r="A47" s="1124"/>
      <c r="B47" s="976" t="s">
        <v>3681</v>
      </c>
      <c r="C47" s="955" t="s">
        <v>3724</v>
      </c>
      <c r="D47" s="955">
        <v>45526</v>
      </c>
      <c r="E47" s="758">
        <f t="shared" ref="E47:E51" si="28">D47+7</f>
        <v>45533</v>
      </c>
      <c r="F47" s="880" t="s">
        <v>385</v>
      </c>
      <c r="G47" s="764"/>
      <c r="H47" s="758">
        <f t="shared" si="21"/>
        <v>45500</v>
      </c>
    </row>
    <row r="48" spans="1:8" s="196" customFormat="1" ht="20.100000000000001" hidden="1" customHeight="1" x14ac:dyDescent="0.2">
      <c r="A48" s="1124"/>
      <c r="B48" s="976" t="s">
        <v>3683</v>
      </c>
      <c r="C48" s="955" t="s">
        <v>3725</v>
      </c>
      <c r="D48" s="880" t="s">
        <v>385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 x14ac:dyDescent="0.2">
      <c r="A49" s="1124"/>
      <c r="B49" s="976" t="s">
        <v>3685</v>
      </c>
      <c r="C49" s="955" t="s">
        <v>3726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 x14ac:dyDescent="0.2">
      <c r="A50" s="1124"/>
      <c r="B50" s="976" t="s">
        <v>3687</v>
      </c>
      <c r="C50" s="955" t="s">
        <v>3727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 x14ac:dyDescent="0.2">
      <c r="A51" s="1124"/>
      <c r="B51" s="976" t="s">
        <v>3557</v>
      </c>
      <c r="C51" s="955" t="s">
        <v>3728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 x14ac:dyDescent="0.2">
      <c r="A52" s="1124"/>
      <c r="B52" s="976" t="s">
        <v>3691</v>
      </c>
      <c r="C52" s="955" t="s">
        <v>3729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 x14ac:dyDescent="0.2">
      <c r="A53" s="1124"/>
      <c r="B53" s="976" t="s">
        <v>3694</v>
      </c>
      <c r="C53" s="955" t="s">
        <v>3730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 x14ac:dyDescent="0.2">
      <c r="A54" s="1124"/>
      <c r="B54" s="976" t="s">
        <v>3731</v>
      </c>
      <c r="C54" s="955" t="s">
        <v>3732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 x14ac:dyDescent="0.2">
      <c r="A55" s="1124"/>
      <c r="B55" s="1066" t="s">
        <v>409</v>
      </c>
      <c r="C55" s="955" t="s">
        <v>3733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 x14ac:dyDescent="0.2">
      <c r="A56" s="1124"/>
      <c r="B56" s="976" t="s">
        <v>3415</v>
      </c>
      <c r="C56" s="955" t="s">
        <v>3734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 x14ac:dyDescent="0.2">
      <c r="A57" s="1124"/>
      <c r="B57" s="976" t="s">
        <v>3399</v>
      </c>
      <c r="C57" s="955" t="s">
        <v>3735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 x14ac:dyDescent="0.2">
      <c r="A58" s="1124"/>
      <c r="B58" s="976" t="s">
        <v>3564</v>
      </c>
      <c r="C58" s="955" t="s">
        <v>3736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 x14ac:dyDescent="0.2">
      <c r="A59" s="1124"/>
      <c r="B59" s="976" t="s">
        <v>3719</v>
      </c>
      <c r="C59" s="955" t="s">
        <v>3737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 x14ac:dyDescent="0.2">
      <c r="A60" s="1124"/>
      <c r="B60" s="976" t="s">
        <v>3567</v>
      </c>
      <c r="C60" s="955" t="s">
        <v>3738</v>
      </c>
      <c r="D60" s="955">
        <v>45608</v>
      </c>
      <c r="E60" s="758">
        <f t="shared" ref="E60:E63" si="34">D60+7</f>
        <v>45615</v>
      </c>
      <c r="F60" s="880" t="s">
        <v>385</v>
      </c>
      <c r="G60" s="764"/>
      <c r="H60" s="758">
        <f t="shared" si="21"/>
        <v>45591</v>
      </c>
    </row>
    <row r="61" spans="1:8" s="196" customFormat="1" ht="20.100000000000001" hidden="1" customHeight="1" x14ac:dyDescent="0.2">
      <c r="A61" s="1124"/>
      <c r="B61" s="976" t="s">
        <v>3701</v>
      </c>
      <c r="C61" s="955" t="s">
        <v>3739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 x14ac:dyDescent="0.2">
      <c r="A62" s="1124"/>
      <c r="B62" s="1066" t="s">
        <v>409</v>
      </c>
      <c r="C62" s="955" t="s">
        <v>3740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 x14ac:dyDescent="0.2">
      <c r="A63" s="1124"/>
      <c r="B63" s="976" t="s">
        <v>3677</v>
      </c>
      <c r="C63" s="955" t="s">
        <v>3741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 x14ac:dyDescent="0.2">
      <c r="A64" s="1124"/>
      <c r="B64" s="976" t="s">
        <v>3681</v>
      </c>
      <c r="C64" s="955" t="s">
        <v>3742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 x14ac:dyDescent="0.2">
      <c r="A65" s="1124"/>
      <c r="B65" s="976" t="s">
        <v>3687</v>
      </c>
      <c r="C65" s="955" t="s">
        <v>3743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 x14ac:dyDescent="0.2">
      <c r="A66" s="1124"/>
      <c r="B66" s="976" t="s">
        <v>3685</v>
      </c>
      <c r="C66" s="955" t="s">
        <v>3744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 x14ac:dyDescent="0.2">
      <c r="A67" s="1124"/>
      <c r="B67" s="1066" t="s">
        <v>409</v>
      </c>
      <c r="C67" s="955" t="s">
        <v>3745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 x14ac:dyDescent="0.2">
      <c r="A68" s="1124"/>
      <c r="B68" s="976" t="s">
        <v>3557</v>
      </c>
      <c r="C68" s="955" t="s">
        <v>3746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 x14ac:dyDescent="0.2">
      <c r="A69" s="1124"/>
      <c r="B69" s="1066" t="s">
        <v>409</v>
      </c>
      <c r="C69" s="955" t="s">
        <v>3747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 x14ac:dyDescent="0.2">
      <c r="A70" s="1124"/>
      <c r="B70" s="976" t="s">
        <v>3691</v>
      </c>
      <c r="C70" s="955" t="s">
        <v>3748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 x14ac:dyDescent="0.2">
      <c r="A71" s="1124"/>
      <c r="B71" s="976" t="s">
        <v>3694</v>
      </c>
      <c r="C71" s="955" t="s">
        <v>3749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 x14ac:dyDescent="0.2">
      <c r="A72" s="1124"/>
      <c r="B72" s="976" t="s">
        <v>3731</v>
      </c>
      <c r="C72" s="955" t="s">
        <v>3750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 x14ac:dyDescent="0.2">
      <c r="A73" s="1124"/>
      <c r="B73" s="976" t="s">
        <v>3415</v>
      </c>
      <c r="C73" s="955" t="s">
        <v>3751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 x14ac:dyDescent="0.2">
      <c r="A74" s="1124"/>
      <c r="B74" s="976" t="s">
        <v>3399</v>
      </c>
      <c r="C74" s="955" t="s">
        <v>3752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 x14ac:dyDescent="0.2">
      <c r="A75" s="1124"/>
      <c r="B75" s="976" t="s">
        <v>3564</v>
      </c>
      <c r="C75" s="955" t="s">
        <v>3753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 x14ac:dyDescent="0.2">
      <c r="A76" s="1124"/>
      <c r="B76" s="976" t="s">
        <v>3719</v>
      </c>
      <c r="C76" s="955" t="s">
        <v>3754</v>
      </c>
      <c r="D76" s="955">
        <v>45715</v>
      </c>
      <c r="E76" s="880" t="s">
        <v>385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 x14ac:dyDescent="0.2">
      <c r="A77" s="1124"/>
      <c r="B77" s="976" t="s">
        <v>3689</v>
      </c>
      <c r="C77" s="955" t="s">
        <v>3755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 x14ac:dyDescent="0.2">
      <c r="A78" s="1124"/>
      <c r="B78" s="976" t="s">
        <v>3701</v>
      </c>
      <c r="C78" s="955" t="s">
        <v>3756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 x14ac:dyDescent="0.2">
      <c r="A79" s="1124"/>
      <c r="B79" s="976" t="s">
        <v>3683</v>
      </c>
      <c r="C79" s="955" t="s">
        <v>3757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 x14ac:dyDescent="0.2">
      <c r="A80" s="1124"/>
      <c r="B80" s="976" t="s">
        <v>3677</v>
      </c>
      <c r="C80" s="955" t="s">
        <v>3758</v>
      </c>
      <c r="D80" s="955">
        <v>45750</v>
      </c>
      <c r="E80" s="880" t="s">
        <v>385</v>
      </c>
      <c r="F80" s="758">
        <v>45756</v>
      </c>
      <c r="G80" s="764"/>
      <c r="H80" s="758">
        <f t="shared" si="21"/>
        <v>45738</v>
      </c>
    </row>
    <row r="81" spans="1:8" s="196" customFormat="1" ht="20.100000000000001" hidden="1" customHeight="1" x14ac:dyDescent="0.2">
      <c r="A81" s="1124"/>
      <c r="B81" s="976" t="s">
        <v>3681</v>
      </c>
      <c r="C81" s="955" t="s">
        <v>3759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8" s="196" customFormat="1" ht="20.100000000000001" hidden="1" customHeight="1" x14ac:dyDescent="0.2">
      <c r="A82" s="1124"/>
      <c r="B82" s="976" t="s">
        <v>3685</v>
      </c>
      <c r="C82" s="955" t="s">
        <v>3760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8" s="196" customFormat="1" ht="20.100000000000001" hidden="1" customHeight="1" x14ac:dyDescent="0.2">
      <c r="A83" s="1124"/>
      <c r="B83" s="976" t="s">
        <v>3687</v>
      </c>
      <c r="C83" s="955" t="s">
        <v>3761</v>
      </c>
      <c r="D83" s="955">
        <v>45772</v>
      </c>
      <c r="E83" s="880" t="s">
        <v>385</v>
      </c>
      <c r="F83" s="758">
        <f t="shared" si="51"/>
        <v>45783</v>
      </c>
      <c r="G83" s="764"/>
      <c r="H83" s="758">
        <f t="shared" si="21"/>
        <v>45759</v>
      </c>
    </row>
    <row r="84" spans="1:8" s="196" customFormat="1" ht="20.100000000000001" hidden="1" customHeight="1" x14ac:dyDescent="0.2">
      <c r="A84" s="1124"/>
      <c r="B84" s="976" t="s">
        <v>3557</v>
      </c>
      <c r="C84" s="955" t="s">
        <v>3762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8" s="196" customFormat="1" ht="20.100000000000001" hidden="1" customHeight="1" x14ac:dyDescent="0.2">
      <c r="A85" s="1124"/>
      <c r="B85" s="1066" t="s">
        <v>409</v>
      </c>
      <c r="C85" s="955" t="s">
        <v>3763</v>
      </c>
      <c r="D85" s="800"/>
      <c r="E85" s="800"/>
      <c r="F85" s="800"/>
      <c r="G85" s="764"/>
      <c r="H85" s="758">
        <f t="shared" si="21"/>
        <v>45773</v>
      </c>
    </row>
    <row r="86" spans="1:8" s="196" customFormat="1" ht="20.100000000000001" hidden="1" customHeight="1" x14ac:dyDescent="0.2">
      <c r="A86" s="1124"/>
      <c r="B86" s="976" t="s">
        <v>3691</v>
      </c>
      <c r="C86" s="955" t="s">
        <v>3764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8" s="196" customFormat="1" ht="20.100000000000001" hidden="1" customHeight="1" x14ac:dyDescent="0.2">
      <c r="A87" s="1124"/>
      <c r="B87" s="1066" t="s">
        <v>409</v>
      </c>
      <c r="C87" s="955" t="s">
        <v>3765</v>
      </c>
      <c r="D87" s="800"/>
      <c r="E87" s="800"/>
      <c r="F87" s="800"/>
      <c r="G87" s="764"/>
      <c r="H87" s="758">
        <f t="shared" si="21"/>
        <v>45787</v>
      </c>
    </row>
    <row r="88" spans="1:8" s="159" customFormat="1" ht="17.25" hidden="1" customHeight="1" x14ac:dyDescent="0.2">
      <c r="A88" s="1123"/>
      <c r="B88" s="1107" t="s">
        <v>516</v>
      </c>
      <c r="C88" s="678"/>
      <c r="D88" s="678"/>
      <c r="E88" s="678"/>
      <c r="F88" s="678"/>
      <c r="G88" s="678"/>
      <c r="H88" s="145"/>
    </row>
    <row r="89" spans="1:8" s="159" customFormat="1" ht="17.25" customHeight="1" x14ac:dyDescent="0.2">
      <c r="A89" s="1036"/>
      <c r="B89" s="677"/>
      <c r="C89" s="678"/>
      <c r="D89" s="678"/>
      <c r="E89" s="678"/>
      <c r="F89" s="678"/>
      <c r="G89" s="678"/>
      <c r="H89" s="145"/>
    </row>
    <row r="90" spans="1:8" s="196" customFormat="1" ht="38.450000000000003" customHeight="1" x14ac:dyDescent="0.2">
      <c r="A90" s="1124"/>
      <c r="B90" s="1081" t="s">
        <v>3670</v>
      </c>
      <c r="C90" s="615"/>
      <c r="D90" s="1136" t="s">
        <v>349</v>
      </c>
      <c r="E90" s="944" t="s">
        <v>221</v>
      </c>
      <c r="F90" s="944" t="s">
        <v>282</v>
      </c>
      <c r="G90" s="839"/>
      <c r="H90" s="881"/>
    </row>
    <row r="91" spans="1:8" s="196" customFormat="1" ht="17.25" customHeight="1" x14ac:dyDescent="0.2">
      <c r="A91" s="1124"/>
      <c r="B91" s="944" t="s">
        <v>351</v>
      </c>
      <c r="C91" s="944" t="s">
        <v>352</v>
      </c>
      <c r="D91" s="1137"/>
      <c r="E91" s="940" t="s">
        <v>212</v>
      </c>
      <c r="F91" s="940" t="s">
        <v>172</v>
      </c>
      <c r="G91" s="615"/>
      <c r="H91" s="944" t="s">
        <v>353</v>
      </c>
    </row>
    <row r="92" spans="1:8" s="196" customFormat="1" ht="22.5" hidden="1" customHeight="1" x14ac:dyDescent="0.2">
      <c r="A92" s="1124"/>
      <c r="B92" s="1005" t="s">
        <v>3672</v>
      </c>
      <c r="C92" s="758" t="s">
        <v>3673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</row>
    <row r="93" spans="1:8" s="196" customFormat="1" ht="22.5" hidden="1" customHeight="1" x14ac:dyDescent="0.2">
      <c r="A93" s="1124"/>
      <c r="B93" s="1005" t="s">
        <v>3399</v>
      </c>
      <c r="C93" s="758" t="s">
        <v>3674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</row>
    <row r="94" spans="1:8" s="196" customFormat="1" ht="22.5" hidden="1" customHeight="1" x14ac:dyDescent="0.2">
      <c r="A94" s="1124"/>
      <c r="B94" s="1005" t="s">
        <v>3675</v>
      </c>
      <c r="C94" s="758" t="s">
        <v>3676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</row>
    <row r="95" spans="1:8" s="196" customFormat="1" ht="22.5" hidden="1" customHeight="1" x14ac:dyDescent="0.2">
      <c r="A95" s="1124"/>
      <c r="B95" s="1005" t="s">
        <v>3677</v>
      </c>
      <c r="C95" s="758" t="s">
        <v>3678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</row>
    <row r="96" spans="1:8" s="196" customFormat="1" ht="22.5" hidden="1" customHeight="1" x14ac:dyDescent="0.2">
      <c r="A96" s="1124"/>
      <c r="B96" s="1005" t="s">
        <v>3679</v>
      </c>
      <c r="C96" s="758" t="s">
        <v>3680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</row>
    <row r="97" spans="1:8" s="196" customFormat="1" ht="22.15" hidden="1" customHeight="1" x14ac:dyDescent="0.2">
      <c r="A97" s="1124"/>
      <c r="B97" s="1005" t="s">
        <v>3681</v>
      </c>
      <c r="C97" s="758" t="s">
        <v>3682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</row>
    <row r="98" spans="1:8" s="196" customFormat="1" ht="22.5" hidden="1" customHeight="1" x14ac:dyDescent="0.2">
      <c r="A98" s="1124"/>
      <c r="B98" s="1005" t="s">
        <v>3683</v>
      </c>
      <c r="C98" s="758" t="s">
        <v>3684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</row>
    <row r="99" spans="1:8" s="196" customFormat="1" ht="22.5" hidden="1" customHeight="1" x14ac:dyDescent="0.2">
      <c r="A99" s="1124"/>
      <c r="B99" s="1005" t="s">
        <v>3685</v>
      </c>
      <c r="C99" s="758" t="s">
        <v>3686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</row>
    <row r="100" spans="1:8" s="196" customFormat="1" ht="22.5" hidden="1" customHeight="1" x14ac:dyDescent="0.2">
      <c r="A100" s="1124"/>
      <c r="B100" s="1005" t="s">
        <v>3687</v>
      </c>
      <c r="C100" s="758" t="s">
        <v>3688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</row>
    <row r="101" spans="1:8" s="196" customFormat="1" ht="22.5" hidden="1" customHeight="1" x14ac:dyDescent="0.2">
      <c r="A101" s="1124"/>
      <c r="B101" s="1005" t="s">
        <v>3689</v>
      </c>
      <c r="C101" s="758" t="s">
        <v>3690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</row>
    <row r="102" spans="1:8" s="196" customFormat="1" ht="22.5" hidden="1" customHeight="1" x14ac:dyDescent="0.2">
      <c r="A102" s="1124"/>
      <c r="B102" s="1005" t="s">
        <v>3691</v>
      </c>
      <c r="C102" s="758" t="s">
        <v>3692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</row>
    <row r="103" spans="1:8" s="196" customFormat="1" ht="22.5" hidden="1" customHeight="1" x14ac:dyDescent="0.2">
      <c r="A103" s="1124"/>
      <c r="B103" s="1005" t="s">
        <v>3409</v>
      </c>
      <c r="C103" s="758" t="s">
        <v>3693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</row>
    <row r="104" spans="1:8" s="196" customFormat="1" ht="22.5" hidden="1" customHeight="1" x14ac:dyDescent="0.2">
      <c r="A104" s="1124"/>
      <c r="B104" s="1005" t="s">
        <v>3694</v>
      </c>
      <c r="C104" s="758" t="s">
        <v>3695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</row>
    <row r="105" spans="1:8" s="196" customFormat="1" ht="22.5" hidden="1" customHeight="1" x14ac:dyDescent="0.2">
      <c r="A105" s="1124"/>
      <c r="B105" s="1005" t="s">
        <v>3415</v>
      </c>
      <c r="C105" s="758" t="s">
        <v>3696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</row>
    <row r="106" spans="1:8" s="196" customFormat="1" ht="22.5" hidden="1" customHeight="1" x14ac:dyDescent="0.2">
      <c r="A106" s="1124"/>
      <c r="B106" s="1005" t="s">
        <v>3672</v>
      </c>
      <c r="C106" s="758" t="s">
        <v>3697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</row>
    <row r="107" spans="1:8" s="196" customFormat="1" ht="22.5" hidden="1" customHeight="1" x14ac:dyDescent="0.2">
      <c r="A107" s="1124"/>
      <c r="B107" s="1005" t="s">
        <v>3399</v>
      </c>
      <c r="C107" s="758" t="s">
        <v>3698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</row>
    <row r="108" spans="1:8" s="196" customFormat="1" ht="22.5" hidden="1" customHeight="1" x14ac:dyDescent="0.2">
      <c r="A108" s="1124"/>
      <c r="B108" s="1005" t="s">
        <v>3675</v>
      </c>
      <c r="C108" s="758" t="s">
        <v>3699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</row>
    <row r="109" spans="1:8" s="196" customFormat="1" ht="22.5" hidden="1" customHeight="1" x14ac:dyDescent="0.2">
      <c r="A109" s="1124"/>
      <c r="B109" s="976" t="s">
        <v>3677</v>
      </c>
      <c r="C109" s="955" t="s">
        <v>3700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</row>
    <row r="110" spans="1:8" s="196" customFormat="1" ht="22.5" hidden="1" customHeight="1" x14ac:dyDescent="0.2">
      <c r="A110" s="1124"/>
      <c r="B110" s="976" t="s">
        <v>3701</v>
      </c>
      <c r="C110" s="955" t="s">
        <v>3702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</row>
    <row r="111" spans="1:8" s="196" customFormat="1" ht="22.5" hidden="1" customHeight="1" x14ac:dyDescent="0.2">
      <c r="A111" s="1124"/>
      <c r="B111" s="976" t="s">
        <v>3681</v>
      </c>
      <c r="C111" s="955" t="s">
        <v>3703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</row>
    <row r="112" spans="1:8" s="196" customFormat="1" ht="22.5" hidden="1" customHeight="1" x14ac:dyDescent="0.2">
      <c r="A112" s="1124"/>
      <c r="B112" s="976" t="s">
        <v>3683</v>
      </c>
      <c r="C112" s="955" t="s">
        <v>3704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</row>
    <row r="113" spans="1:8" s="196" customFormat="1" ht="22.5" hidden="1" customHeight="1" x14ac:dyDescent="0.2">
      <c r="A113" s="1124"/>
      <c r="B113" s="976" t="s">
        <v>3685</v>
      </c>
      <c r="C113" s="955" t="s">
        <v>3705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</row>
    <row r="114" spans="1:8" s="196" customFormat="1" ht="22.5" hidden="1" customHeight="1" x14ac:dyDescent="0.2">
      <c r="A114" s="1124"/>
      <c r="B114" s="976" t="s">
        <v>3687</v>
      </c>
      <c r="C114" s="955" t="s">
        <v>3706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</row>
    <row r="115" spans="1:8" s="196" customFormat="1" ht="22.5" hidden="1" customHeight="1" x14ac:dyDescent="0.2">
      <c r="A115" s="1124"/>
      <c r="B115" s="976" t="s">
        <v>3689</v>
      </c>
      <c r="C115" s="955" t="s">
        <v>3707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</row>
    <row r="116" spans="1:8" s="196" customFormat="1" ht="22.5" hidden="1" customHeight="1" x14ac:dyDescent="0.2">
      <c r="A116" s="1124"/>
      <c r="B116" s="976" t="s">
        <v>3691</v>
      </c>
      <c r="C116" s="955" t="s">
        <v>3708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</row>
    <row r="117" spans="1:8" s="196" customFormat="1" ht="22.5" hidden="1" customHeight="1" x14ac:dyDescent="0.2">
      <c r="A117" s="1124"/>
      <c r="B117" s="936" t="s">
        <v>409</v>
      </c>
      <c r="C117" s="955" t="s">
        <v>3709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H180" si="57">H116+7</f>
        <v>45409</v>
      </c>
    </row>
    <row r="118" spans="1:8" s="196" customFormat="1" ht="22.5" hidden="1" customHeight="1" x14ac:dyDescent="0.2">
      <c r="A118" s="1124"/>
      <c r="B118" s="936" t="s">
        <v>409</v>
      </c>
      <c r="C118" s="955" t="s">
        <v>3710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</row>
    <row r="119" spans="1:8" s="196" customFormat="1" ht="20.100000000000001" hidden="1" customHeight="1" x14ac:dyDescent="0.2">
      <c r="A119" s="1124" t="s">
        <v>3711</v>
      </c>
      <c r="B119" s="976" t="s">
        <v>3557</v>
      </c>
      <c r="C119" s="955" t="s">
        <v>3712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</row>
    <row r="120" spans="1:8" s="196" customFormat="1" ht="20.100000000000001" hidden="1" customHeight="1" x14ac:dyDescent="0.2">
      <c r="A120" s="1124"/>
      <c r="B120" s="976" t="s">
        <v>3409</v>
      </c>
      <c r="C120" s="955" t="s">
        <v>3713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</row>
    <row r="121" spans="1:8" s="196" customFormat="1" ht="20.100000000000001" hidden="1" customHeight="1" x14ac:dyDescent="0.2">
      <c r="A121" s="1124"/>
      <c r="B121" s="976" t="s">
        <v>3694</v>
      </c>
      <c r="C121" s="955" t="s">
        <v>3714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</row>
    <row r="122" spans="1:8" s="196" customFormat="1" ht="20.100000000000001" hidden="1" customHeight="1" x14ac:dyDescent="0.2">
      <c r="A122" s="1124"/>
      <c r="B122" s="936" t="s">
        <v>385</v>
      </c>
      <c r="C122" s="955" t="s">
        <v>3715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</row>
    <row r="123" spans="1:8" s="196" customFormat="1" ht="20.100000000000001" hidden="1" customHeight="1" x14ac:dyDescent="0.2">
      <c r="A123" s="1124" t="s">
        <v>3711</v>
      </c>
      <c r="B123" s="976" t="s">
        <v>3415</v>
      </c>
      <c r="C123" s="955" t="s">
        <v>3716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</row>
    <row r="124" spans="1:8" s="196" customFormat="1" ht="20.100000000000001" hidden="1" customHeight="1" x14ac:dyDescent="0.2">
      <c r="A124" s="1124"/>
      <c r="B124" s="976" t="s">
        <v>3399</v>
      </c>
      <c r="C124" s="955" t="s">
        <v>3717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</row>
    <row r="125" spans="1:8" s="196" customFormat="1" ht="20.100000000000001" hidden="1" customHeight="1" x14ac:dyDescent="0.2">
      <c r="A125" s="1124"/>
      <c r="B125" s="976" t="s">
        <v>3564</v>
      </c>
      <c r="C125" s="955" t="s">
        <v>3718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</row>
    <row r="126" spans="1:8" s="196" customFormat="1" ht="20.100000000000001" hidden="1" customHeight="1" x14ac:dyDescent="0.2">
      <c r="A126" s="1124"/>
      <c r="B126" s="976" t="s">
        <v>3719</v>
      </c>
      <c r="C126" s="955" t="s">
        <v>3720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</row>
    <row r="127" spans="1:8" s="196" customFormat="1" ht="20.100000000000001" hidden="1" customHeight="1" x14ac:dyDescent="0.2">
      <c r="A127" s="1124"/>
      <c r="B127" s="976" t="s">
        <v>3567</v>
      </c>
      <c r="C127" s="955" t="s">
        <v>3721</v>
      </c>
      <c r="D127" s="955">
        <v>45500</v>
      </c>
      <c r="E127" s="758">
        <f t="shared" si="54"/>
        <v>45507</v>
      </c>
      <c r="F127" s="880" t="s">
        <v>385</v>
      </c>
      <c r="G127" s="764"/>
      <c r="H127" s="758">
        <f t="shared" si="57"/>
        <v>45479</v>
      </c>
    </row>
    <row r="128" spans="1:8" s="196" customFormat="1" ht="20.100000000000001" hidden="1" customHeight="1" x14ac:dyDescent="0.2">
      <c r="A128" s="1124"/>
      <c r="B128" s="976" t="s">
        <v>3701</v>
      </c>
      <c r="C128" s="955" t="s">
        <v>3722</v>
      </c>
      <c r="D128" s="955">
        <v>45503</v>
      </c>
      <c r="E128" s="880" t="s">
        <v>385</v>
      </c>
      <c r="F128" s="758">
        <f t="shared" ref="F128:F129" si="58">D128+11</f>
        <v>45514</v>
      </c>
      <c r="G128" s="764"/>
      <c r="H128" s="758">
        <f t="shared" si="57"/>
        <v>45486</v>
      </c>
    </row>
    <row r="129" spans="1:8" s="196" customFormat="1" ht="20.100000000000001" hidden="1" customHeight="1" x14ac:dyDescent="0.2">
      <c r="A129" s="1124"/>
      <c r="B129" s="976" t="s">
        <v>3677</v>
      </c>
      <c r="C129" s="955" t="s">
        <v>3723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</row>
    <row r="130" spans="1:8" s="196" customFormat="1" ht="20.100000000000001" hidden="1" customHeight="1" x14ac:dyDescent="0.2">
      <c r="A130" s="1124"/>
      <c r="B130" s="976" t="s">
        <v>3681</v>
      </c>
      <c r="C130" s="955" t="s">
        <v>3724</v>
      </c>
      <c r="D130" s="955">
        <v>45526</v>
      </c>
      <c r="E130" s="758">
        <f t="shared" si="59"/>
        <v>45533</v>
      </c>
      <c r="F130" s="880" t="s">
        <v>385</v>
      </c>
      <c r="G130" s="764"/>
      <c r="H130" s="758">
        <f t="shared" si="57"/>
        <v>45500</v>
      </c>
    </row>
    <row r="131" spans="1:8" s="196" customFormat="1" ht="20.100000000000001" hidden="1" customHeight="1" x14ac:dyDescent="0.2">
      <c r="A131" s="1124"/>
      <c r="B131" s="976" t="s">
        <v>3683</v>
      </c>
      <c r="C131" s="955" t="s">
        <v>3725</v>
      </c>
      <c r="D131" s="880" t="s">
        <v>385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</row>
    <row r="132" spans="1:8" s="196" customFormat="1" ht="20.100000000000001" hidden="1" customHeight="1" x14ac:dyDescent="0.2">
      <c r="A132" s="1124"/>
      <c r="B132" s="976" t="s">
        <v>3685</v>
      </c>
      <c r="C132" s="955" t="s">
        <v>3726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</row>
    <row r="133" spans="1:8" s="196" customFormat="1" ht="20.100000000000001" hidden="1" customHeight="1" x14ac:dyDescent="0.2">
      <c r="A133" s="1124"/>
      <c r="B133" s="976" t="s">
        <v>3687</v>
      </c>
      <c r="C133" s="955" t="s">
        <v>3727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</row>
    <row r="134" spans="1:8" s="196" customFormat="1" ht="20.100000000000001" hidden="1" customHeight="1" x14ac:dyDescent="0.2">
      <c r="A134" s="1124"/>
      <c r="B134" s="976" t="s">
        <v>3557</v>
      </c>
      <c r="C134" s="955" t="s">
        <v>3728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</row>
    <row r="135" spans="1:8" s="196" customFormat="1" ht="20.100000000000001" hidden="1" customHeight="1" x14ac:dyDescent="0.2">
      <c r="A135" s="1124"/>
      <c r="B135" s="976" t="s">
        <v>3691</v>
      </c>
      <c r="C135" s="955" t="s">
        <v>3729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</row>
    <row r="136" spans="1:8" s="196" customFormat="1" ht="20.100000000000001" hidden="1" customHeight="1" x14ac:dyDescent="0.2">
      <c r="A136" s="1124"/>
      <c r="B136" s="976" t="s">
        <v>3694</v>
      </c>
      <c r="C136" s="955" t="s">
        <v>3730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</row>
    <row r="137" spans="1:8" s="196" customFormat="1" ht="20.100000000000001" hidden="1" customHeight="1" x14ac:dyDescent="0.2">
      <c r="A137" s="1124"/>
      <c r="B137" s="976" t="s">
        <v>3731</v>
      </c>
      <c r="C137" s="955" t="s">
        <v>3732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</row>
    <row r="138" spans="1:8" s="196" customFormat="1" ht="20.100000000000001" hidden="1" customHeight="1" x14ac:dyDescent="0.2">
      <c r="A138" s="1124"/>
      <c r="B138" s="1066" t="s">
        <v>409</v>
      </c>
      <c r="C138" s="955" t="s">
        <v>3733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</row>
    <row r="139" spans="1:8" s="196" customFormat="1" ht="20.100000000000001" hidden="1" customHeight="1" x14ac:dyDescent="0.2">
      <c r="A139" s="1124"/>
      <c r="B139" s="976" t="s">
        <v>3415</v>
      </c>
      <c r="C139" s="955" t="s">
        <v>3734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</row>
    <row r="140" spans="1:8" s="196" customFormat="1" ht="20.100000000000001" hidden="1" customHeight="1" x14ac:dyDescent="0.2">
      <c r="A140" s="1124"/>
      <c r="B140" s="976" t="s">
        <v>3399</v>
      </c>
      <c r="C140" s="955" t="s">
        <v>3735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</row>
    <row r="141" spans="1:8" s="196" customFormat="1" ht="20.100000000000001" hidden="1" customHeight="1" x14ac:dyDescent="0.2">
      <c r="A141" s="1124"/>
      <c r="B141" s="976" t="s">
        <v>3564</v>
      </c>
      <c r="C141" s="955" t="s">
        <v>3736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</row>
    <row r="142" spans="1:8" s="196" customFormat="1" ht="20.100000000000001" hidden="1" customHeight="1" x14ac:dyDescent="0.2">
      <c r="A142" s="1124"/>
      <c r="B142" s="976" t="s">
        <v>3719</v>
      </c>
      <c r="C142" s="955" t="s">
        <v>3737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</row>
    <row r="143" spans="1:8" s="196" customFormat="1" ht="20.100000000000001" hidden="1" customHeight="1" x14ac:dyDescent="0.2">
      <c r="A143" s="1124"/>
      <c r="B143" s="976" t="s">
        <v>3567</v>
      </c>
      <c r="C143" s="955" t="s">
        <v>3738</v>
      </c>
      <c r="D143" s="955">
        <v>45608</v>
      </c>
      <c r="E143" s="758">
        <f t="shared" si="59"/>
        <v>45615</v>
      </c>
      <c r="F143" s="880" t="s">
        <v>385</v>
      </c>
      <c r="G143" s="764"/>
      <c r="H143" s="758">
        <f t="shared" si="57"/>
        <v>45591</v>
      </c>
    </row>
    <row r="144" spans="1:8" s="196" customFormat="1" ht="20.100000000000001" hidden="1" customHeight="1" x14ac:dyDescent="0.2">
      <c r="A144" s="1124"/>
      <c r="B144" s="976" t="s">
        <v>3701</v>
      </c>
      <c r="C144" s="955" t="s">
        <v>3739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</row>
    <row r="145" spans="1:8" s="196" customFormat="1" ht="20.100000000000001" hidden="1" customHeight="1" x14ac:dyDescent="0.2">
      <c r="A145" s="1124"/>
      <c r="B145" s="1066" t="s">
        <v>409</v>
      </c>
      <c r="C145" s="955" t="s">
        <v>3740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</row>
    <row r="146" spans="1:8" s="196" customFormat="1" ht="20.100000000000001" hidden="1" customHeight="1" x14ac:dyDescent="0.2">
      <c r="A146" s="1124"/>
      <c r="B146" s="976" t="s">
        <v>3677</v>
      </c>
      <c r="C146" s="955" t="s">
        <v>3741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</row>
    <row r="147" spans="1:8" s="196" customFormat="1" ht="20.100000000000001" hidden="1" customHeight="1" x14ac:dyDescent="0.2">
      <c r="A147" s="1124"/>
      <c r="B147" s="976" t="s">
        <v>3681</v>
      </c>
      <c r="C147" s="955" t="s">
        <v>3742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</row>
    <row r="148" spans="1:8" s="196" customFormat="1" ht="20.100000000000001" hidden="1" customHeight="1" x14ac:dyDescent="0.2">
      <c r="A148" s="1124"/>
      <c r="B148" s="976" t="s">
        <v>3687</v>
      </c>
      <c r="C148" s="955" t="s">
        <v>3743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</row>
    <row r="149" spans="1:8" s="196" customFormat="1" ht="20.100000000000001" hidden="1" customHeight="1" x14ac:dyDescent="0.2">
      <c r="A149" s="1124"/>
      <c r="B149" s="976" t="s">
        <v>3685</v>
      </c>
      <c r="C149" s="955" t="s">
        <v>3744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</row>
    <row r="150" spans="1:8" s="196" customFormat="1" ht="20.100000000000001" hidden="1" customHeight="1" x14ac:dyDescent="0.2">
      <c r="A150" s="1124"/>
      <c r="B150" s="1066" t="s">
        <v>409</v>
      </c>
      <c r="C150" s="955" t="s">
        <v>3745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</row>
    <row r="151" spans="1:8" s="196" customFormat="1" ht="20.100000000000001" hidden="1" customHeight="1" x14ac:dyDescent="0.2">
      <c r="A151" s="1124"/>
      <c r="B151" s="976" t="s">
        <v>3557</v>
      </c>
      <c r="C151" s="955" t="s">
        <v>3746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</row>
    <row r="152" spans="1:8" s="196" customFormat="1" ht="20.100000000000001" hidden="1" customHeight="1" x14ac:dyDescent="0.2">
      <c r="A152" s="1124"/>
      <c r="B152" s="1066" t="s">
        <v>409</v>
      </c>
      <c r="C152" s="955" t="s">
        <v>3747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</row>
    <row r="153" spans="1:8" s="196" customFormat="1" ht="20.100000000000001" hidden="1" customHeight="1" x14ac:dyDescent="0.2">
      <c r="A153" s="1124"/>
      <c r="B153" s="976" t="s">
        <v>3691</v>
      </c>
      <c r="C153" s="955" t="s">
        <v>3748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</row>
    <row r="154" spans="1:8" s="196" customFormat="1" ht="20.100000000000001" hidden="1" customHeight="1" x14ac:dyDescent="0.2">
      <c r="A154" s="1124"/>
      <c r="B154" s="976" t="s">
        <v>3694</v>
      </c>
      <c r="C154" s="955" t="s">
        <v>3749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</row>
    <row r="155" spans="1:8" s="196" customFormat="1" ht="20.100000000000001" hidden="1" customHeight="1" x14ac:dyDescent="0.2">
      <c r="A155" s="1124"/>
      <c r="B155" s="976" t="s">
        <v>3731</v>
      </c>
      <c r="C155" s="955" t="s">
        <v>3750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</row>
    <row r="156" spans="1:8" s="196" customFormat="1" ht="20.100000000000001" hidden="1" customHeight="1" x14ac:dyDescent="0.2">
      <c r="A156" s="1124"/>
      <c r="B156" s="976" t="s">
        <v>3415</v>
      </c>
      <c r="C156" s="955" t="s">
        <v>3751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</row>
    <row r="157" spans="1:8" s="196" customFormat="1" ht="20.100000000000001" hidden="1" customHeight="1" x14ac:dyDescent="0.2">
      <c r="A157" s="1124"/>
      <c r="B157" s="976" t="s">
        <v>3399</v>
      </c>
      <c r="C157" s="955" t="s">
        <v>3752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</row>
    <row r="158" spans="1:8" s="196" customFormat="1" ht="20.100000000000001" hidden="1" customHeight="1" x14ac:dyDescent="0.2">
      <c r="A158" s="1124"/>
      <c r="B158" s="976" t="s">
        <v>3564</v>
      </c>
      <c r="C158" s="955" t="s">
        <v>3753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</row>
    <row r="159" spans="1:8" s="196" customFormat="1" ht="20.100000000000001" hidden="1" customHeight="1" x14ac:dyDescent="0.2">
      <c r="A159" s="1124"/>
      <c r="B159" s="976" t="s">
        <v>3719</v>
      </c>
      <c r="C159" s="955" t="s">
        <v>3754</v>
      </c>
      <c r="D159" s="955">
        <v>45715</v>
      </c>
      <c r="E159" s="880" t="s">
        <v>385</v>
      </c>
      <c r="F159" s="758">
        <f t="shared" si="61"/>
        <v>45726</v>
      </c>
      <c r="G159" s="764"/>
      <c r="H159" s="758">
        <f t="shared" si="57"/>
        <v>45710</v>
      </c>
    </row>
    <row r="160" spans="1:8" s="196" customFormat="1" ht="20.100000000000001" hidden="1" customHeight="1" x14ac:dyDescent="0.2">
      <c r="A160" s="1124"/>
      <c r="B160" s="976" t="s">
        <v>3689</v>
      </c>
      <c r="C160" s="955" t="s">
        <v>3755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</row>
    <row r="161" spans="1:8" s="196" customFormat="1" ht="20.100000000000001" hidden="1" customHeight="1" x14ac:dyDescent="0.2">
      <c r="A161" s="1124"/>
      <c r="B161" s="976" t="s">
        <v>3701</v>
      </c>
      <c r="C161" s="955" t="s">
        <v>3756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</row>
    <row r="162" spans="1:8" s="196" customFormat="1" ht="20.100000000000001" hidden="1" customHeight="1" x14ac:dyDescent="0.2">
      <c r="A162" s="1124"/>
      <c r="B162" s="976" t="s">
        <v>3683</v>
      </c>
      <c r="C162" s="955" t="s">
        <v>3757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</row>
    <row r="163" spans="1:8" s="196" customFormat="1" ht="20.100000000000001" hidden="1" customHeight="1" x14ac:dyDescent="0.2">
      <c r="A163" s="1124"/>
      <c r="B163" s="976" t="s">
        <v>3677</v>
      </c>
      <c r="C163" s="955" t="s">
        <v>3758</v>
      </c>
      <c r="D163" s="955">
        <v>45750</v>
      </c>
      <c r="E163" s="880" t="s">
        <v>385</v>
      </c>
      <c r="F163" s="758">
        <v>45756</v>
      </c>
      <c r="G163" s="764"/>
      <c r="H163" s="758">
        <f t="shared" si="57"/>
        <v>45738</v>
      </c>
    </row>
    <row r="164" spans="1:8" s="196" customFormat="1" ht="20.100000000000001" hidden="1" customHeight="1" x14ac:dyDescent="0.2">
      <c r="A164" s="1124"/>
      <c r="B164" s="976" t="s">
        <v>3681</v>
      </c>
      <c r="C164" s="955" t="s">
        <v>3759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</row>
    <row r="165" spans="1:8" s="196" customFormat="1" ht="20.100000000000001" hidden="1" customHeight="1" x14ac:dyDescent="0.2">
      <c r="A165" s="1124"/>
      <c r="B165" s="976" t="s">
        <v>3685</v>
      </c>
      <c r="C165" s="955" t="s">
        <v>3760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</row>
    <row r="166" spans="1:8" s="196" customFormat="1" ht="20.100000000000001" hidden="1" customHeight="1" x14ac:dyDescent="0.2">
      <c r="A166" s="1124"/>
      <c r="B166" s="976" t="s">
        <v>3687</v>
      </c>
      <c r="C166" s="955" t="s">
        <v>3761</v>
      </c>
      <c r="D166" s="955">
        <v>45772</v>
      </c>
      <c r="E166" s="880" t="s">
        <v>385</v>
      </c>
      <c r="F166" s="758">
        <f t="shared" si="64"/>
        <v>45783</v>
      </c>
      <c r="G166" s="764"/>
      <c r="H166" s="758">
        <f t="shared" si="57"/>
        <v>45759</v>
      </c>
    </row>
    <row r="167" spans="1:8" s="196" customFormat="1" ht="20.100000000000001" hidden="1" customHeight="1" x14ac:dyDescent="0.2">
      <c r="A167" s="1124"/>
      <c r="B167" s="976" t="s">
        <v>3694</v>
      </c>
      <c r="C167" s="955" t="s">
        <v>3766</v>
      </c>
      <c r="D167" s="955">
        <v>45795</v>
      </c>
      <c r="E167" s="972" t="s">
        <v>385</v>
      </c>
      <c r="F167" s="758">
        <v>45802</v>
      </c>
      <c r="G167" s="764"/>
      <c r="H167" s="758">
        <v>45788</v>
      </c>
    </row>
    <row r="168" spans="1:8" s="196" customFormat="1" ht="20.100000000000001" hidden="1" customHeight="1" x14ac:dyDescent="0.2">
      <c r="A168" s="1124"/>
      <c r="B168" s="976" t="s">
        <v>3767</v>
      </c>
      <c r="C168" s="955" t="s">
        <v>3768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</row>
    <row r="169" spans="1:8" s="196" customFormat="1" ht="20.100000000000001" hidden="1" customHeight="1" x14ac:dyDescent="0.2">
      <c r="A169" s="1124"/>
      <c r="B169" s="976" t="s">
        <v>3415</v>
      </c>
      <c r="C169" s="955" t="s">
        <v>3769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</row>
    <row r="170" spans="1:8" s="196" customFormat="1" ht="20.100000000000001" hidden="1" customHeight="1" x14ac:dyDescent="0.2">
      <c r="A170" s="1124"/>
      <c r="B170" s="976" t="s">
        <v>3409</v>
      </c>
      <c r="C170" s="955" t="s">
        <v>3770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</row>
    <row r="171" spans="1:8" s="196" customFormat="1" ht="20.100000000000001" hidden="1" customHeight="1" x14ac:dyDescent="0.2">
      <c r="A171" s="1124"/>
      <c r="B171" s="976" t="s">
        <v>3564</v>
      </c>
      <c r="C171" s="955" t="s">
        <v>3771</v>
      </c>
      <c r="D171" s="955">
        <v>45828</v>
      </c>
      <c r="E171" s="972" t="s">
        <v>385</v>
      </c>
      <c r="F171" s="758">
        <v>45836</v>
      </c>
      <c r="G171" s="764"/>
      <c r="H171" s="758">
        <f t="shared" si="57"/>
        <v>45816</v>
      </c>
    </row>
    <row r="172" spans="1:8" s="196" customFormat="1" ht="20.100000000000001" hidden="1" customHeight="1" x14ac:dyDescent="0.2">
      <c r="A172" s="1124"/>
      <c r="B172" s="976" t="s">
        <v>3701</v>
      </c>
      <c r="C172" s="955" t="s">
        <v>3772</v>
      </c>
      <c r="D172" s="972" t="s">
        <v>385</v>
      </c>
      <c r="E172" s="800"/>
      <c r="F172" s="800"/>
      <c r="G172" s="764"/>
      <c r="H172" s="758">
        <f t="shared" si="57"/>
        <v>45823</v>
      </c>
    </row>
    <row r="173" spans="1:8" s="196" customFormat="1" ht="20.100000000000001" hidden="1" customHeight="1" x14ac:dyDescent="0.2">
      <c r="A173" s="1124"/>
      <c r="B173" s="1066" t="s">
        <v>409</v>
      </c>
      <c r="C173" s="955" t="s">
        <v>3773</v>
      </c>
      <c r="D173" s="800"/>
      <c r="E173" s="800"/>
      <c r="F173" s="800"/>
      <c r="G173" s="764"/>
      <c r="H173" s="758">
        <f t="shared" si="57"/>
        <v>45830</v>
      </c>
    </row>
    <row r="174" spans="1:8" s="196" customFormat="1" ht="20.100000000000001" hidden="1" customHeight="1" x14ac:dyDescent="0.2">
      <c r="A174" s="1124"/>
      <c r="B174" s="976" t="s">
        <v>3683</v>
      </c>
      <c r="C174" s="955" t="s">
        <v>3774</v>
      </c>
      <c r="D174" s="955">
        <v>45851</v>
      </c>
      <c r="E174" s="972" t="s">
        <v>385</v>
      </c>
      <c r="F174" s="758">
        <v>45859</v>
      </c>
      <c r="G174" s="764"/>
      <c r="H174" s="758">
        <f t="shared" si="57"/>
        <v>45837</v>
      </c>
    </row>
    <row r="175" spans="1:8" s="196" customFormat="1" ht="20.100000000000001" hidden="1" customHeight="1" x14ac:dyDescent="0.2">
      <c r="A175" s="1124"/>
      <c r="B175" s="976" t="s">
        <v>3775</v>
      </c>
      <c r="C175" s="955" t="s">
        <v>3776</v>
      </c>
      <c r="D175" s="955">
        <v>45865</v>
      </c>
      <c r="E175" s="972" t="s">
        <v>385</v>
      </c>
      <c r="F175" s="758">
        <v>45876</v>
      </c>
      <c r="G175" s="764"/>
      <c r="H175" s="758">
        <f t="shared" si="57"/>
        <v>45844</v>
      </c>
    </row>
    <row r="176" spans="1:8" s="196" customFormat="1" ht="20.100000000000001" hidden="1" customHeight="1" x14ac:dyDescent="0.2">
      <c r="A176" s="1124"/>
      <c r="B176" s="976" t="s">
        <v>3677</v>
      </c>
      <c r="C176" s="955" t="s">
        <v>3777</v>
      </c>
      <c r="D176" s="955">
        <v>45863</v>
      </c>
      <c r="E176" s="972" t="s">
        <v>385</v>
      </c>
      <c r="F176" s="758">
        <v>45870</v>
      </c>
      <c r="G176" s="764"/>
      <c r="H176" s="758">
        <f t="shared" si="57"/>
        <v>45851</v>
      </c>
    </row>
    <row r="177" spans="1:8" s="196" customFormat="1" ht="20.100000000000001" customHeight="1" x14ac:dyDescent="0.2">
      <c r="A177" s="1124"/>
      <c r="B177" s="976" t="s">
        <v>3681</v>
      </c>
      <c r="C177" s="955" t="s">
        <v>3778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</row>
    <row r="178" spans="1:8" s="196" customFormat="1" ht="20.100000000000001" customHeight="1" x14ac:dyDescent="0.2">
      <c r="A178" s="1124" t="s">
        <v>3685</v>
      </c>
      <c r="B178" s="1066" t="s">
        <v>409</v>
      </c>
      <c r="C178" s="955" t="s">
        <v>3779</v>
      </c>
      <c r="D178" s="800"/>
      <c r="E178" s="800"/>
      <c r="F178" s="800"/>
      <c r="G178" s="764"/>
      <c r="H178" s="758">
        <f t="shared" si="57"/>
        <v>45865</v>
      </c>
    </row>
    <row r="179" spans="1:8" s="196" customFormat="1" ht="20.100000000000001" customHeight="1" x14ac:dyDescent="0.2">
      <c r="A179" s="1124"/>
      <c r="B179" s="976" t="s">
        <v>3687</v>
      </c>
      <c r="C179" s="955" t="s">
        <v>4843</v>
      </c>
      <c r="D179" s="955">
        <v>45885</v>
      </c>
      <c r="E179" s="758">
        <f t="shared" ref="E179:E181" si="69">D179+8</f>
        <v>45893</v>
      </c>
      <c r="F179" s="758">
        <f t="shared" ref="F179:F181" si="70">E179+3</f>
        <v>45896</v>
      </c>
      <c r="G179" s="764"/>
      <c r="H179" s="758">
        <f t="shared" si="57"/>
        <v>45872</v>
      </c>
    </row>
    <row r="180" spans="1:8" s="196" customFormat="1" ht="20.100000000000001" customHeight="1" x14ac:dyDescent="0.2">
      <c r="A180" s="1124"/>
      <c r="B180" s="976" t="s">
        <v>3557</v>
      </c>
      <c r="C180" s="955" t="s">
        <v>4844</v>
      </c>
      <c r="D180" s="955">
        <v>45897</v>
      </c>
      <c r="E180" s="758">
        <f t="shared" si="69"/>
        <v>45905</v>
      </c>
      <c r="F180" s="758">
        <f t="shared" si="70"/>
        <v>45908</v>
      </c>
      <c r="G180" s="764"/>
      <c r="H180" s="758">
        <f t="shared" si="57"/>
        <v>45879</v>
      </c>
    </row>
    <row r="181" spans="1:8" s="196" customFormat="1" ht="20.100000000000001" customHeight="1" x14ac:dyDescent="0.2">
      <c r="A181" s="1124"/>
      <c r="B181" s="976" t="s">
        <v>3691</v>
      </c>
      <c r="C181" s="955" t="s">
        <v>4845</v>
      </c>
      <c r="D181" s="955">
        <v>45884</v>
      </c>
      <c r="E181" s="758">
        <f t="shared" si="69"/>
        <v>45892</v>
      </c>
      <c r="F181" s="758">
        <f t="shared" si="70"/>
        <v>45895</v>
      </c>
      <c r="G181" s="764"/>
      <c r="H181" s="758">
        <f t="shared" ref="H181:H187" si="71">H180+7</f>
        <v>45886</v>
      </c>
    </row>
    <row r="182" spans="1:8" s="196" customFormat="1" ht="20.100000000000001" customHeight="1" x14ac:dyDescent="0.2">
      <c r="A182" s="1124"/>
      <c r="B182" s="976" t="s">
        <v>3694</v>
      </c>
      <c r="C182" s="955" t="s">
        <v>4846</v>
      </c>
      <c r="D182" s="955">
        <v>45891</v>
      </c>
      <c r="E182" s="758">
        <f t="shared" ref="E182" si="72">D182+8</f>
        <v>45899</v>
      </c>
      <c r="F182" s="758">
        <f t="shared" ref="F182" si="73">E182+3</f>
        <v>45902</v>
      </c>
      <c r="G182" s="764"/>
      <c r="H182" s="758">
        <f t="shared" si="71"/>
        <v>45893</v>
      </c>
    </row>
    <row r="183" spans="1:8" s="196" customFormat="1" ht="20.100000000000001" customHeight="1" x14ac:dyDescent="0.2">
      <c r="A183" s="1124"/>
      <c r="B183" s="976" t="s">
        <v>3767</v>
      </c>
      <c r="C183" s="955" t="s">
        <v>4847</v>
      </c>
      <c r="D183" s="955">
        <v>45898</v>
      </c>
      <c r="E183" s="758">
        <f t="shared" ref="E183:E186" si="74">D183+8</f>
        <v>45906</v>
      </c>
      <c r="F183" s="758">
        <f t="shared" ref="F183:F186" si="75">E183+3</f>
        <v>45909</v>
      </c>
      <c r="G183" s="764"/>
      <c r="H183" s="758">
        <f t="shared" si="71"/>
        <v>45900</v>
      </c>
    </row>
    <row r="184" spans="1:8" s="196" customFormat="1" ht="20.100000000000001" customHeight="1" x14ac:dyDescent="0.2">
      <c r="A184" s="1124"/>
      <c r="B184" s="976" t="s">
        <v>4903</v>
      </c>
      <c r="C184" s="955" t="s">
        <v>4904</v>
      </c>
      <c r="D184" s="955">
        <v>45905</v>
      </c>
      <c r="E184" s="758">
        <f t="shared" si="74"/>
        <v>45913</v>
      </c>
      <c r="F184" s="758">
        <f t="shared" si="75"/>
        <v>45916</v>
      </c>
      <c r="G184" s="764"/>
      <c r="H184" s="758">
        <f t="shared" si="71"/>
        <v>45907</v>
      </c>
    </row>
    <row r="185" spans="1:8" s="196" customFormat="1" ht="20.100000000000001" customHeight="1" x14ac:dyDescent="0.2">
      <c r="A185" s="1124"/>
      <c r="B185" s="976" t="s">
        <v>3415</v>
      </c>
      <c r="C185" s="955" t="s">
        <v>4905</v>
      </c>
      <c r="D185" s="955">
        <v>45912</v>
      </c>
      <c r="E185" s="758">
        <f t="shared" si="74"/>
        <v>45920</v>
      </c>
      <c r="F185" s="758">
        <f t="shared" si="75"/>
        <v>45923</v>
      </c>
      <c r="G185" s="764"/>
      <c r="H185" s="758">
        <f t="shared" si="71"/>
        <v>45914</v>
      </c>
    </row>
    <row r="186" spans="1:8" s="196" customFormat="1" ht="20.100000000000001" customHeight="1" x14ac:dyDescent="0.2">
      <c r="A186" s="1124"/>
      <c r="B186" s="976" t="s">
        <v>3409</v>
      </c>
      <c r="C186" s="955" t="s">
        <v>4906</v>
      </c>
      <c r="D186" s="955">
        <v>45919</v>
      </c>
      <c r="E186" s="758">
        <f t="shared" si="74"/>
        <v>45927</v>
      </c>
      <c r="F186" s="758">
        <f t="shared" si="75"/>
        <v>45930</v>
      </c>
      <c r="G186" s="764"/>
      <c r="H186" s="758">
        <f t="shared" si="71"/>
        <v>45921</v>
      </c>
    </row>
    <row r="187" spans="1:8" s="196" customFormat="1" ht="20.100000000000001" customHeight="1" x14ac:dyDescent="0.2">
      <c r="A187" s="1124"/>
      <c r="B187" s="976" t="s">
        <v>3564</v>
      </c>
      <c r="C187" s="955" t="s">
        <v>4907</v>
      </c>
      <c r="D187" s="955">
        <v>45926</v>
      </c>
      <c r="E187" s="758">
        <f t="shared" ref="E187" si="76">D187+8</f>
        <v>45934</v>
      </c>
      <c r="F187" s="758">
        <f t="shared" ref="F187" si="77">E187+3</f>
        <v>45937</v>
      </c>
      <c r="G187" s="764"/>
      <c r="H187" s="758">
        <f t="shared" si="71"/>
        <v>45928</v>
      </c>
    </row>
    <row r="188" spans="1:8" s="159" customFormat="1" ht="17.25" customHeight="1" x14ac:dyDescent="0.2">
      <c r="A188" s="1123"/>
      <c r="B188" s="1107" t="s">
        <v>516</v>
      </c>
      <c r="C188" s="678"/>
      <c r="D188" s="678"/>
      <c r="E188" s="678"/>
      <c r="F188" s="678"/>
      <c r="G188" s="678"/>
      <c r="H188" s="145"/>
    </row>
    <row r="189" spans="1:8" s="159" customFormat="1" ht="17.25" customHeight="1" x14ac:dyDescent="0.2">
      <c r="A189" s="842"/>
      <c r="B189" s="1119" t="s">
        <v>3780</v>
      </c>
      <c r="C189" s="678"/>
      <c r="D189" s="678"/>
      <c r="E189" s="678"/>
      <c r="F189" s="677"/>
      <c r="G189" s="677"/>
      <c r="H189" s="195"/>
    </row>
    <row r="190" spans="1:8" s="159" customFormat="1" ht="17.25" customHeight="1" x14ac:dyDescent="0.2">
      <c r="A190" s="842"/>
      <c r="B190" s="1119"/>
      <c r="C190" s="678"/>
      <c r="D190" s="678"/>
      <c r="E190" s="678"/>
      <c r="F190" s="677"/>
      <c r="G190" s="677"/>
      <c r="H190" s="195"/>
    </row>
    <row r="191" spans="1:8" s="159" customFormat="1" ht="17.25" customHeight="1" thickBot="1" x14ac:dyDescent="0.25">
      <c r="A191" s="842"/>
      <c r="B191" s="679"/>
      <c r="C191" s="677"/>
      <c r="D191" s="677"/>
      <c r="E191" s="677"/>
      <c r="F191" s="677"/>
      <c r="G191" s="677"/>
      <c r="H191" s="197"/>
    </row>
    <row r="192" spans="1:8" s="147" customFormat="1" ht="18.75" customHeight="1" x14ac:dyDescent="0.2">
      <c r="A192" s="169"/>
      <c r="B192" s="896"/>
      <c r="C192" s="897"/>
      <c r="D192" s="898"/>
      <c r="E192" s="899"/>
      <c r="F192" s="900"/>
      <c r="G192" s="901"/>
      <c r="H192" s="902"/>
    </row>
    <row r="193" spans="1:15" s="147" customFormat="1" ht="18.75" customHeight="1" x14ac:dyDescent="0.2">
      <c r="A193" s="169"/>
      <c r="B193" s="778" t="s">
        <v>517</v>
      </c>
      <c r="C193" s="145"/>
      <c r="D193" s="147" t="s">
        <v>518</v>
      </c>
      <c r="G193" s="147" t="s">
        <v>519</v>
      </c>
      <c r="H193" s="779"/>
    </row>
    <row r="194" spans="1:15" s="147" customFormat="1" ht="18.75" customHeight="1" x14ac:dyDescent="0.2">
      <c r="A194" s="169"/>
      <c r="B194" s="780" t="s">
        <v>520</v>
      </c>
      <c r="C194" s="1099" t="s">
        <v>521</v>
      </c>
      <c r="D194" s="133" t="s">
        <v>522</v>
      </c>
      <c r="F194" s="1099" t="s">
        <v>523</v>
      </c>
      <c r="G194" s="145" t="s">
        <v>524</v>
      </c>
      <c r="H194" s="1100" t="s">
        <v>525</v>
      </c>
    </row>
    <row r="195" spans="1:15" s="147" customFormat="1" ht="18.75" customHeight="1" x14ac:dyDescent="0.2">
      <c r="A195" s="169"/>
      <c r="B195" s="780" t="s">
        <v>526</v>
      </c>
      <c r="C195" s="1099" t="s">
        <v>527</v>
      </c>
      <c r="D195" s="133" t="s">
        <v>528</v>
      </c>
      <c r="E195" s="148" t="s">
        <v>529</v>
      </c>
      <c r="F195" s="1101" t="s">
        <v>530</v>
      </c>
      <c r="G195" s="145" t="s">
        <v>531</v>
      </c>
      <c r="H195" s="1100" t="s">
        <v>532</v>
      </c>
    </row>
    <row r="196" spans="1:15" s="147" customFormat="1" ht="18.75" customHeight="1" x14ac:dyDescent="0.2">
      <c r="A196" s="169"/>
      <c r="B196" s="783" t="s">
        <v>533</v>
      </c>
      <c r="C196" s="1102" t="s">
        <v>534</v>
      </c>
      <c r="D196" s="133" t="s">
        <v>535</v>
      </c>
      <c r="E196" s="148" t="s">
        <v>536</v>
      </c>
      <c r="F196" s="1101" t="s">
        <v>537</v>
      </c>
      <c r="G196" s="588" t="s">
        <v>538</v>
      </c>
      <c r="H196" s="1103" t="s">
        <v>539</v>
      </c>
    </row>
    <row r="197" spans="1:15" s="147" customFormat="1" ht="18.75" customHeight="1" x14ac:dyDescent="0.2">
      <c r="A197" s="169"/>
      <c r="B197" s="783" t="s">
        <v>540</v>
      </c>
      <c r="C197" s="1102" t="s">
        <v>541</v>
      </c>
      <c r="D197" s="133" t="s">
        <v>542</v>
      </c>
      <c r="E197" s="148" t="s">
        <v>543</v>
      </c>
      <c r="F197" s="1101" t="s">
        <v>544</v>
      </c>
      <c r="G197" s="588" t="s">
        <v>545</v>
      </c>
      <c r="H197" s="1103" t="s">
        <v>546</v>
      </c>
      <c r="N197" s="149"/>
      <c r="O197" s="149"/>
    </row>
    <row r="198" spans="1:15" s="147" customFormat="1" ht="18.75" customHeight="1" x14ac:dyDescent="0.2">
      <c r="A198" s="169"/>
      <c r="B198" s="783" t="s">
        <v>760</v>
      </c>
      <c r="C198" s="1102" t="s">
        <v>548</v>
      </c>
      <c r="D198" s="133" t="s">
        <v>549</v>
      </c>
      <c r="E198" s="148" t="s">
        <v>550</v>
      </c>
      <c r="F198" s="1101" t="s">
        <v>551</v>
      </c>
      <c r="G198" s="588" t="s">
        <v>552</v>
      </c>
      <c r="H198" s="1103" t="s">
        <v>553</v>
      </c>
      <c r="N198" s="149"/>
      <c r="O198" s="149"/>
    </row>
    <row r="199" spans="1:15" s="147" customFormat="1" ht="18.75" customHeight="1" x14ac:dyDescent="0.2">
      <c r="A199" s="169"/>
      <c r="B199" s="783" t="s">
        <v>554</v>
      </c>
      <c r="C199" s="1102" t="s">
        <v>555</v>
      </c>
      <c r="D199" s="133" t="s">
        <v>556</v>
      </c>
      <c r="E199" s="148" t="s">
        <v>557</v>
      </c>
      <c r="F199" s="1101" t="s">
        <v>558</v>
      </c>
      <c r="G199" s="588" t="s">
        <v>559</v>
      </c>
      <c r="H199" s="1103" t="s">
        <v>560</v>
      </c>
      <c r="N199" s="149"/>
      <c r="O199" s="149"/>
    </row>
    <row r="200" spans="1:15" s="147" customFormat="1" ht="18.75" customHeight="1" x14ac:dyDescent="0.2">
      <c r="A200" s="169"/>
      <c r="B200" s="783" t="s">
        <v>561</v>
      </c>
      <c r="C200" s="1102" t="s">
        <v>562</v>
      </c>
      <c r="D200" s="133" t="s">
        <v>563</v>
      </c>
      <c r="E200" s="148" t="s">
        <v>564</v>
      </c>
      <c r="F200" s="1099" t="s">
        <v>565</v>
      </c>
      <c r="G200" s="588" t="s">
        <v>566</v>
      </c>
      <c r="H200" s="787" t="s">
        <v>567</v>
      </c>
      <c r="N200" s="149"/>
      <c r="O200" s="149"/>
    </row>
    <row r="201" spans="1:15" ht="18.75" customHeight="1" x14ac:dyDescent="0.2">
      <c r="A201" s="1033"/>
      <c r="B201" s="783" t="s">
        <v>568</v>
      </c>
      <c r="C201" s="1102" t="s">
        <v>569</v>
      </c>
      <c r="D201" s="133"/>
      <c r="F201" s="588"/>
      <c r="G201" s="147"/>
      <c r="H201" s="788"/>
      <c r="I201" s="145"/>
      <c r="J201" s="145"/>
      <c r="K201" s="145"/>
    </row>
    <row r="202" spans="1:15" ht="17.25" customHeight="1" thickBot="1" x14ac:dyDescent="0.25">
      <c r="A202" s="1033"/>
      <c r="B202" s="1104"/>
      <c r="C202" s="791"/>
      <c r="D202" s="791"/>
      <c r="E202" s="791"/>
      <c r="F202" s="791"/>
      <c r="G202" s="791"/>
      <c r="H202" s="1105"/>
      <c r="I202" s="145"/>
      <c r="J202" s="145"/>
      <c r="K202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4" r:id="rId14" xr:uid="{C74F2AC9-A2A0-48DC-BDF0-2B6C616ED201}"/>
    <hyperlink ref="C194" r:id="rId15" xr:uid="{F17CC651-DB94-4620-9DEC-7ADC1B2108BA}"/>
    <hyperlink ref="H199" r:id="rId16" xr:uid="{42178DFF-C055-4564-B7CF-FCB7377F3C9E}"/>
    <hyperlink ref="H198" r:id="rId17" xr:uid="{85CC220E-06EF-42BF-A73D-0B31F26E9551}"/>
    <hyperlink ref="C197" r:id="rId18" xr:uid="{58EEAC17-7CB2-4961-8D63-4E1C7D293061}"/>
    <hyperlink ref="C195" r:id="rId19" xr:uid="{DAE48A77-B341-457B-8731-D20ADE4D0329}"/>
    <hyperlink ref="C201" r:id="rId20" xr:uid="{B1295FB7-8793-40E4-BCDE-A800E29A212E}"/>
    <hyperlink ref="H197" r:id="rId21" xr:uid="{B38BC09C-6452-44F4-BA05-A8088C2F9DCF}"/>
    <hyperlink ref="H200" r:id="rId22" xr:uid="{AC59BA73-FB3F-4FDB-86EA-557F58273177}"/>
    <hyperlink ref="F194" r:id="rId23" xr:uid="{30C4526D-EA8A-4411-8ED0-A79865069111}"/>
    <hyperlink ref="F199" r:id="rId24" xr:uid="{CBA1ECD6-7DB3-4B02-9D0A-41DBE624ECA2}"/>
    <hyperlink ref="F195" r:id="rId25" xr:uid="{D229B871-248D-4512-9BC9-CA254D691C6F}"/>
    <hyperlink ref="F196" r:id="rId26" xr:uid="{DB2CC0D4-78D4-453C-BD28-85C029946CD9}"/>
    <hyperlink ref="F197" r:id="rId27" xr:uid="{4BE2C914-584B-4EE9-B03F-C90358B46F70}"/>
    <hyperlink ref="F198" r:id="rId28" xr:uid="{65B7BD99-CD6B-4674-831B-A9E105097E97}"/>
    <hyperlink ref="H195" r:id="rId29" xr:uid="{6EE39A70-F5A5-4D06-AD31-BE64DEC62A26}"/>
    <hyperlink ref="H196" r:id="rId30" xr:uid="{3B7C8B1B-478B-4E8E-BB4B-09E5D9A24636}"/>
    <hyperlink ref="F200" r:id="rId31" xr:uid="{8AB82DDE-090E-466C-9E50-EC10EB186655}"/>
    <hyperlink ref="C196" r:id="rId32" xr:uid="{96BEEDB9-84D3-4A01-A1EB-E1CB44472795}"/>
    <hyperlink ref="C198" r:id="rId33" xr:uid="{FE06AEE2-B2B8-44DE-81C6-98CACE486DDA}"/>
    <hyperlink ref="C199" r:id="rId34" xr:uid="{76F85658-0066-49E9-89BF-6A961B97715D}"/>
    <hyperlink ref="C200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197"/>
  <sheetViews>
    <sheetView showGridLines="0" zoomScale="145" zoomScaleNormal="145" zoomScaleSheetLayoutView="80" workbookViewId="0">
      <selection activeCell="E177" sqref="E177"/>
    </sheetView>
  </sheetViews>
  <sheetFormatPr defaultColWidth="9.140625" defaultRowHeight="13.5" x14ac:dyDescent="0.2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39" t="s">
        <v>116</v>
      </c>
      <c r="C2" s="1139"/>
      <c r="D2" s="1139"/>
      <c r="E2" s="1139"/>
      <c r="F2" s="1139"/>
      <c r="H2" s="980" t="s">
        <v>346</v>
      </c>
    </row>
    <row r="3" spans="1:11" ht="15.75" customHeight="1" thickBot="1" x14ac:dyDescent="0.25"/>
    <row r="4" spans="1:11" ht="30" customHeight="1" thickBot="1" x14ac:dyDescent="0.25">
      <c r="B4" s="1140" t="s">
        <v>157</v>
      </c>
      <c r="C4" s="1141"/>
      <c r="D4" s="1141"/>
      <c r="E4" s="1141"/>
      <c r="F4" s="1142"/>
    </row>
    <row r="5" spans="1:11" ht="20.100000000000001" customHeight="1" x14ac:dyDescent="0.2">
      <c r="B5" s="1143"/>
      <c r="C5" s="1143"/>
      <c r="D5" s="1143"/>
      <c r="E5" s="1143"/>
      <c r="F5" s="1143"/>
    </row>
    <row r="6" spans="1:11" ht="20.100000000000001" hidden="1" customHeight="1" x14ac:dyDescent="0.2">
      <c r="B6" s="1132" t="s">
        <v>347</v>
      </c>
      <c r="C6" s="1132"/>
      <c r="D6" s="1132"/>
      <c r="E6" s="1132"/>
      <c r="F6" s="1132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19"/>
      <c r="B8" s="1134" t="s">
        <v>348</v>
      </c>
      <c r="C8" s="1135"/>
      <c r="D8" s="1136" t="s">
        <v>349</v>
      </c>
      <c r="E8" s="944" t="s">
        <v>350</v>
      </c>
      <c r="F8" s="331"/>
      <c r="G8" s="883"/>
      <c r="H8" s="1"/>
      <c r="K8" s="149"/>
    </row>
    <row r="9" spans="1:11" ht="20.100000000000001" hidden="1" customHeight="1" x14ac:dyDescent="0.2">
      <c r="A9" s="819"/>
      <c r="B9" s="944" t="s">
        <v>351</v>
      </c>
      <c r="C9" s="944" t="s">
        <v>352</v>
      </c>
      <c r="D9" s="1137"/>
      <c r="E9" s="940" t="s">
        <v>245</v>
      </c>
      <c r="F9" s="331"/>
      <c r="G9" s="943" t="s">
        <v>353</v>
      </c>
      <c r="H9" s="943" t="s">
        <v>354</v>
      </c>
      <c r="K9" s="149"/>
    </row>
    <row r="10" spans="1:11" ht="15.75" hidden="1" customHeight="1" x14ac:dyDescent="0.2">
      <c r="A10" s="819"/>
      <c r="B10" s="810" t="s">
        <v>355</v>
      </c>
      <c r="C10" s="817" t="s">
        <v>356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 x14ac:dyDescent="0.2">
      <c r="A11" s="819"/>
      <c r="B11" s="810" t="s">
        <v>357</v>
      </c>
      <c r="C11" s="817" t="s">
        <v>358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 x14ac:dyDescent="0.2">
      <c r="A12" s="819"/>
      <c r="B12" s="810" t="s">
        <v>359</v>
      </c>
      <c r="C12" s="817" t="s">
        <v>360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 x14ac:dyDescent="0.2">
      <c r="A13" s="819"/>
      <c r="B13" s="810" t="s">
        <v>361</v>
      </c>
      <c r="C13" s="817" t="s">
        <v>362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 x14ac:dyDescent="0.2">
      <c r="A14" s="819"/>
      <c r="B14" s="810" t="s">
        <v>363</v>
      </c>
      <c r="C14" s="817" t="s">
        <v>364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 x14ac:dyDescent="0.2">
      <c r="A15" s="819" t="s">
        <v>365</v>
      </c>
      <c r="B15" s="810" t="s">
        <v>366</v>
      </c>
      <c r="C15" s="817" t="s">
        <v>367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 x14ac:dyDescent="0.2">
      <c r="A16" s="819" t="s">
        <v>368</v>
      </c>
      <c r="B16" s="810" t="s">
        <v>369</v>
      </c>
      <c r="C16" s="817" t="s">
        <v>370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 x14ac:dyDescent="0.2">
      <c r="A17" s="819"/>
      <c r="B17" s="810" t="s">
        <v>357</v>
      </c>
      <c r="C17" s="817" t="s">
        <v>371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 x14ac:dyDescent="0.2">
      <c r="A18" s="819"/>
      <c r="B18" s="810" t="s">
        <v>359</v>
      </c>
      <c r="C18" s="817" t="s">
        <v>372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 x14ac:dyDescent="0.2">
      <c r="A19" s="819"/>
      <c r="B19" s="904" t="s">
        <v>361</v>
      </c>
      <c r="C19" s="903" t="s">
        <v>373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 x14ac:dyDescent="0.2">
      <c r="A20" s="819"/>
      <c r="B20" s="904" t="s">
        <v>363</v>
      </c>
      <c r="C20" s="903" t="s">
        <v>374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 x14ac:dyDescent="0.2">
      <c r="A21" s="819"/>
      <c r="B21" s="904" t="s">
        <v>375</v>
      </c>
      <c r="C21" s="903" t="s">
        <v>376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 x14ac:dyDescent="0.2">
      <c r="A22" s="819"/>
      <c r="B22" s="962" t="s">
        <v>369</v>
      </c>
      <c r="C22" s="955" t="s">
        <v>377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 x14ac:dyDescent="0.2">
      <c r="A23" s="819"/>
      <c r="B23" s="962" t="s">
        <v>357</v>
      </c>
      <c r="C23" s="955" t="s">
        <v>378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 x14ac:dyDescent="0.2">
      <c r="A24" s="819"/>
      <c r="B24" s="962" t="s">
        <v>359</v>
      </c>
      <c r="C24" s="955" t="s">
        <v>379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 x14ac:dyDescent="0.2">
      <c r="A25" s="819"/>
      <c r="B25" s="962" t="s">
        <v>361</v>
      </c>
      <c r="C25" s="955" t="s">
        <v>380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 x14ac:dyDescent="0.2">
      <c r="A26" s="819" t="s">
        <v>381</v>
      </c>
      <c r="B26" s="962" t="s">
        <v>375</v>
      </c>
      <c r="C26" s="955" t="s">
        <v>382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 x14ac:dyDescent="0.2">
      <c r="A27" s="819"/>
      <c r="B27" s="962" t="s">
        <v>363</v>
      </c>
      <c r="C27" s="955" t="s">
        <v>383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 x14ac:dyDescent="0.2">
      <c r="A28" s="819"/>
      <c r="B28" s="1026" t="s">
        <v>369</v>
      </c>
      <c r="C28" s="955" t="s">
        <v>384</v>
      </c>
      <c r="D28" s="955">
        <v>45436</v>
      </c>
      <c r="E28" s="880" t="s">
        <v>385</v>
      </c>
      <c r="F28" s="331"/>
      <c r="G28" s="758">
        <f t="shared" si="1"/>
        <v>45431</v>
      </c>
      <c r="H28" s="155"/>
      <c r="K28" s="149"/>
    </row>
    <row r="29" spans="1:11" ht="17.25" hidden="1" customHeight="1" x14ac:dyDescent="0.2">
      <c r="A29" s="819" t="s">
        <v>386</v>
      </c>
      <c r="B29" s="955" t="s">
        <v>375</v>
      </c>
      <c r="C29" s="955" t="s">
        <v>387</v>
      </c>
      <c r="D29" s="955">
        <v>45446</v>
      </c>
      <c r="E29" s="880" t="s">
        <v>385</v>
      </c>
      <c r="F29" s="331"/>
      <c r="G29" s="758">
        <f t="shared" si="1"/>
        <v>45438</v>
      </c>
      <c r="H29" s="155"/>
      <c r="K29" s="149"/>
    </row>
    <row r="30" spans="1:11" ht="17.25" hidden="1" customHeight="1" x14ac:dyDescent="0.2">
      <c r="A30" s="819" t="s">
        <v>388</v>
      </c>
      <c r="B30" s="955" t="s">
        <v>357</v>
      </c>
      <c r="C30" s="955" t="s">
        <v>389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 x14ac:dyDescent="0.2">
      <c r="A31" s="819" t="s">
        <v>361</v>
      </c>
      <c r="B31" s="955" t="s">
        <v>390</v>
      </c>
      <c r="C31" s="955" t="s">
        <v>391</v>
      </c>
      <c r="D31" s="955">
        <v>45460</v>
      </c>
      <c r="E31" s="880" t="s">
        <v>385</v>
      </c>
      <c r="F31" s="331"/>
      <c r="G31" s="758">
        <f t="shared" si="1"/>
        <v>45452</v>
      </c>
      <c r="H31" s="745"/>
      <c r="K31" s="149"/>
    </row>
    <row r="32" spans="1:11" ht="17.25" hidden="1" customHeight="1" x14ac:dyDescent="0.2">
      <c r="A32" s="819" t="s">
        <v>392</v>
      </c>
      <c r="B32" s="1062" t="s">
        <v>361</v>
      </c>
      <c r="C32" s="955" t="s">
        <v>393</v>
      </c>
      <c r="D32" s="955">
        <v>45464</v>
      </c>
      <c r="E32" s="880" t="s">
        <v>385</v>
      </c>
      <c r="F32" s="331"/>
      <c r="G32" s="758">
        <f t="shared" si="1"/>
        <v>45459</v>
      </c>
      <c r="H32" s="155"/>
      <c r="K32" s="149"/>
    </row>
    <row r="33" spans="1:11" ht="17.25" hidden="1" customHeight="1" x14ac:dyDescent="0.2">
      <c r="A33" s="819" t="s">
        <v>363</v>
      </c>
      <c r="B33" s="1062" t="s">
        <v>369</v>
      </c>
      <c r="C33" s="955" t="s">
        <v>394</v>
      </c>
      <c r="D33" s="955">
        <v>45473</v>
      </c>
      <c r="E33" s="880" t="s">
        <v>385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 x14ac:dyDescent="0.2">
      <c r="A34" s="819" t="s">
        <v>369</v>
      </c>
      <c r="B34" s="955" t="s">
        <v>363</v>
      </c>
      <c r="C34" s="955" t="s">
        <v>395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 x14ac:dyDescent="0.2">
      <c r="A35" s="819"/>
      <c r="B35" s="955" t="s">
        <v>375</v>
      </c>
      <c r="C35" s="955" t="s">
        <v>396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 x14ac:dyDescent="0.2">
      <c r="A36" s="819"/>
      <c r="B36" s="955" t="s">
        <v>397</v>
      </c>
      <c r="C36" s="955" t="s">
        <v>398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 x14ac:dyDescent="0.2">
      <c r="A37" s="819"/>
      <c r="B37" s="955" t="s">
        <v>390</v>
      </c>
      <c r="C37" s="955" t="s">
        <v>399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 x14ac:dyDescent="0.2">
      <c r="A38" s="819"/>
      <c r="B38" s="955" t="s">
        <v>361</v>
      </c>
      <c r="C38" s="955" t="s">
        <v>400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 x14ac:dyDescent="0.2">
      <c r="A39" s="819"/>
      <c r="B39" s="955" t="s">
        <v>401</v>
      </c>
      <c r="C39" s="955" t="s">
        <v>402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 x14ac:dyDescent="0.2">
      <c r="A40" s="819"/>
      <c r="B40" s="955" t="s">
        <v>375</v>
      </c>
      <c r="C40" s="955" t="s">
        <v>403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 x14ac:dyDescent="0.2">
      <c r="A41" s="819" t="s">
        <v>363</v>
      </c>
      <c r="B41" s="955" t="s">
        <v>363</v>
      </c>
      <c r="C41" s="955" t="s">
        <v>404</v>
      </c>
      <c r="D41" s="955">
        <v>45531</v>
      </c>
      <c r="E41" s="880" t="s">
        <v>385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 x14ac:dyDescent="0.2">
      <c r="A42" s="819" t="s">
        <v>397</v>
      </c>
      <c r="B42" s="955" t="s">
        <v>390</v>
      </c>
      <c r="C42" s="955" t="s">
        <v>405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 x14ac:dyDescent="0.2">
      <c r="A43" s="819" t="s">
        <v>390</v>
      </c>
      <c r="B43" s="955" t="s">
        <v>397</v>
      </c>
      <c r="C43" s="955" t="s">
        <v>406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 x14ac:dyDescent="0.2">
      <c r="A44" s="819"/>
      <c r="B44" s="955" t="s">
        <v>361</v>
      </c>
      <c r="C44" s="955" t="s">
        <v>407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 x14ac:dyDescent="0.2">
      <c r="A45" s="819"/>
      <c r="B45" s="955" t="s">
        <v>401</v>
      </c>
      <c r="C45" s="955" t="s">
        <v>408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 x14ac:dyDescent="0.2">
      <c r="A46" s="819" t="s">
        <v>375</v>
      </c>
      <c r="B46" s="1026" t="s">
        <v>409</v>
      </c>
      <c r="C46" s="955" t="s">
        <v>410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 x14ac:dyDescent="0.2">
      <c r="A47" s="819"/>
      <c r="B47" s="955" t="s">
        <v>363</v>
      </c>
      <c r="C47" s="955" t="s">
        <v>411</v>
      </c>
      <c r="D47" s="955">
        <v>45572</v>
      </c>
      <c r="E47" s="880" t="s">
        <v>385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 x14ac:dyDescent="0.2">
      <c r="A48" s="819"/>
      <c r="B48" s="1026" t="s">
        <v>409</v>
      </c>
      <c r="C48" s="955" t="s">
        <v>412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 x14ac:dyDescent="0.2">
      <c r="A49" s="819" t="s">
        <v>413</v>
      </c>
      <c r="B49" s="955" t="s">
        <v>361</v>
      </c>
      <c r="C49" s="955" t="s">
        <v>414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 x14ac:dyDescent="0.2">
      <c r="A50" s="819" t="s">
        <v>361</v>
      </c>
      <c r="B50" s="955" t="s">
        <v>413</v>
      </c>
      <c r="C50" s="955" t="s">
        <v>415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 x14ac:dyDescent="0.2">
      <c r="A51" s="819" t="s">
        <v>416</v>
      </c>
      <c r="B51" s="955" t="s">
        <v>363</v>
      </c>
      <c r="C51" s="955" t="s">
        <v>417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 x14ac:dyDescent="0.2">
      <c r="A52" s="819" t="s">
        <v>418</v>
      </c>
      <c r="B52" s="955" t="s">
        <v>401</v>
      </c>
      <c r="C52" s="955" t="s">
        <v>419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 x14ac:dyDescent="0.2">
      <c r="A53" s="819" t="s">
        <v>390</v>
      </c>
      <c r="B53" s="955" t="s">
        <v>357</v>
      </c>
      <c r="C53" s="955" t="s">
        <v>420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 x14ac:dyDescent="0.2">
      <c r="A54" s="819" t="s">
        <v>421</v>
      </c>
      <c r="B54" s="955" t="s">
        <v>422</v>
      </c>
      <c r="C54" s="955" t="s">
        <v>423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 x14ac:dyDescent="0.2">
      <c r="A55" s="819" t="s">
        <v>413</v>
      </c>
      <c r="B55" s="955" t="s">
        <v>361</v>
      </c>
      <c r="C55" s="955" t="s">
        <v>424</v>
      </c>
      <c r="D55" s="880" t="s">
        <v>385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 x14ac:dyDescent="0.2">
      <c r="A56" s="819" t="s">
        <v>361</v>
      </c>
      <c r="B56" s="955" t="s">
        <v>413</v>
      </c>
      <c r="C56" s="955" t="s">
        <v>425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 x14ac:dyDescent="0.2">
      <c r="A57" s="819" t="s">
        <v>363</v>
      </c>
      <c r="B57" s="955" t="s">
        <v>401</v>
      </c>
      <c r="C57" s="955" t="s">
        <v>426</v>
      </c>
      <c r="D57" s="880" t="s">
        <v>385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 x14ac:dyDescent="0.2">
      <c r="A58" s="819" t="s">
        <v>401</v>
      </c>
      <c r="B58" s="955" t="s">
        <v>363</v>
      </c>
      <c r="C58" s="955" t="s">
        <v>427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 x14ac:dyDescent="0.2">
      <c r="A59" s="819"/>
      <c r="B59" s="955" t="s">
        <v>363</v>
      </c>
      <c r="C59" s="955" t="s">
        <v>428</v>
      </c>
      <c r="D59" s="955">
        <v>45686</v>
      </c>
      <c r="E59" s="880" t="s">
        <v>385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19"/>
      <c r="B60" s="955" t="s">
        <v>357</v>
      </c>
      <c r="C60" s="955" t="s">
        <v>429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19"/>
      <c r="B61" s="955" t="s">
        <v>361</v>
      </c>
      <c r="C61" s="955" t="s">
        <v>430</v>
      </c>
      <c r="D61" s="955">
        <v>45702</v>
      </c>
      <c r="E61" s="880" t="s">
        <v>385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19" t="s">
        <v>422</v>
      </c>
      <c r="B62" s="955" t="s">
        <v>357</v>
      </c>
      <c r="C62" s="955" t="s">
        <v>431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19" t="s">
        <v>413</v>
      </c>
      <c r="B63" s="955" t="s">
        <v>422</v>
      </c>
      <c r="C63" s="955" t="s">
        <v>432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2" t="s">
        <v>433</v>
      </c>
      <c r="C66" s="1132"/>
      <c r="D66" s="1132"/>
      <c r="E66" s="1132"/>
      <c r="F66" s="1132"/>
      <c r="G66" s="217"/>
      <c r="H66" s="217"/>
      <c r="I66" s="217"/>
    </row>
    <row r="67" spans="1:17" ht="15.75" hidden="1" customHeight="1" x14ac:dyDescent="0.2">
      <c r="B67" s="164"/>
      <c r="C67" s="155"/>
      <c r="D67" s="1133"/>
      <c r="E67" s="1133"/>
      <c r="F67" s="1133"/>
      <c r="G67" s="1133"/>
      <c r="H67" s="1133"/>
      <c r="I67" s="1133"/>
      <c r="J67" s="1133"/>
      <c r="K67" s="1133"/>
      <c r="L67" s="1133"/>
      <c r="M67" s="1133"/>
      <c r="N67" s="745"/>
    </row>
    <row r="68" spans="1:17" ht="30" hidden="1" customHeight="1" x14ac:dyDescent="0.2">
      <c r="A68" s="819"/>
      <c r="B68" s="1134" t="s">
        <v>434</v>
      </c>
      <c r="C68" s="1135"/>
      <c r="D68" s="1136" t="s">
        <v>349</v>
      </c>
      <c r="E68" s="950" t="s">
        <v>229</v>
      </c>
      <c r="F68" s="944" t="s">
        <v>158</v>
      </c>
      <c r="G68" s="944" t="s">
        <v>435</v>
      </c>
      <c r="H68" s="941" t="s">
        <v>195</v>
      </c>
      <c r="I68" s="944" t="s">
        <v>299</v>
      </c>
      <c r="J68" s="944" t="s">
        <v>208</v>
      </c>
      <c r="K68" s="944" t="s">
        <v>337</v>
      </c>
      <c r="L68" s="1084"/>
      <c r="M68" s="883"/>
    </row>
    <row r="69" spans="1:17" ht="20.100000000000001" hidden="1" customHeight="1" x14ac:dyDescent="0.2">
      <c r="A69" s="819"/>
      <c r="B69" s="944" t="s">
        <v>351</v>
      </c>
      <c r="C69" s="944" t="s">
        <v>352</v>
      </c>
      <c r="D69" s="1137"/>
      <c r="E69" s="940" t="s">
        <v>144</v>
      </c>
      <c r="F69" s="940" t="s">
        <v>160</v>
      </c>
      <c r="G69" s="940" t="s">
        <v>436</v>
      </c>
      <c r="H69" s="940" t="s">
        <v>437</v>
      </c>
      <c r="I69" s="940" t="s">
        <v>438</v>
      </c>
      <c r="J69" s="940" t="s">
        <v>285</v>
      </c>
      <c r="K69" s="940" t="s">
        <v>255</v>
      </c>
      <c r="L69" s="1083"/>
      <c r="M69" s="943" t="s">
        <v>353</v>
      </c>
      <c r="N69" s="943" t="s">
        <v>439</v>
      </c>
    </row>
    <row r="70" spans="1:17" ht="17.25" hidden="1" customHeight="1" x14ac:dyDescent="0.2">
      <c r="A70" s="819"/>
      <c r="B70" s="962" t="s">
        <v>375</v>
      </c>
      <c r="C70" s="955" t="s">
        <v>440</v>
      </c>
      <c r="D70" s="955">
        <v>45393</v>
      </c>
      <c r="E70" s="1130" t="s">
        <v>385</v>
      </c>
      <c r="F70" s="1131"/>
      <c r="G70" s="1131"/>
      <c r="H70" s="1131"/>
      <c r="I70" s="1131"/>
      <c r="J70" s="1131"/>
      <c r="K70" s="1131"/>
      <c r="L70" s="1075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 x14ac:dyDescent="0.2">
      <c r="A71" s="819"/>
      <c r="B71" s="962" t="s">
        <v>369</v>
      </c>
      <c r="C71" s="955" t="s">
        <v>441</v>
      </c>
      <c r="D71" s="955">
        <v>45400</v>
      </c>
      <c r="E71" s="758">
        <f t="shared" ref="E71:E84" si="8">D71+3</f>
        <v>45403</v>
      </c>
      <c r="F71" s="1130" t="s">
        <v>385</v>
      </c>
      <c r="G71" s="1131"/>
      <c r="H71" s="1131"/>
      <c r="I71" s="1131"/>
      <c r="J71" s="1131"/>
      <c r="K71" s="1138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 x14ac:dyDescent="0.2">
      <c r="A72" s="819"/>
      <c r="B72" s="962" t="s">
        <v>357</v>
      </c>
      <c r="C72" s="955" t="s">
        <v>442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 x14ac:dyDescent="0.2">
      <c r="A73" s="819" t="s">
        <v>359</v>
      </c>
      <c r="B73" s="962" t="s">
        <v>390</v>
      </c>
      <c r="C73" s="955" t="s">
        <v>443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 x14ac:dyDescent="0.2">
      <c r="A74" s="819"/>
      <c r="B74" s="962" t="s">
        <v>361</v>
      </c>
      <c r="C74" s="955" t="s">
        <v>444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 x14ac:dyDescent="0.2">
      <c r="A75" s="819" t="s">
        <v>445</v>
      </c>
      <c r="B75" s="962" t="s">
        <v>375</v>
      </c>
      <c r="C75" s="955" t="s">
        <v>446</v>
      </c>
      <c r="D75" s="955">
        <v>45425</v>
      </c>
      <c r="E75" s="880" t="s">
        <v>385</v>
      </c>
      <c r="F75" s="880" t="s">
        <v>385</v>
      </c>
      <c r="G75" s="880" t="s">
        <v>385</v>
      </c>
      <c r="H75" s="880" t="s">
        <v>385</v>
      </c>
      <c r="I75" s="880" t="s">
        <v>385</v>
      </c>
      <c r="J75" s="880" t="s">
        <v>385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 x14ac:dyDescent="0.2">
      <c r="A76" s="819" t="s">
        <v>375</v>
      </c>
      <c r="B76" s="955" t="s">
        <v>363</v>
      </c>
      <c r="C76" s="955" t="s">
        <v>447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 x14ac:dyDescent="0.2">
      <c r="A77" s="819"/>
      <c r="B77" s="955" t="s">
        <v>369</v>
      </c>
      <c r="C77" s="955" t="s">
        <v>448</v>
      </c>
      <c r="D77" s="955">
        <v>45447</v>
      </c>
      <c r="E77" s="758">
        <f t="shared" si="8"/>
        <v>45450</v>
      </c>
      <c r="F77" s="880" t="s">
        <v>385</v>
      </c>
      <c r="G77" s="880" t="s">
        <v>385</v>
      </c>
      <c r="H77" s="880" t="s">
        <v>385</v>
      </c>
      <c r="I77" s="880" t="s">
        <v>385</v>
      </c>
      <c r="J77" s="880" t="s">
        <v>385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 x14ac:dyDescent="0.2">
      <c r="A78" s="819" t="s">
        <v>449</v>
      </c>
      <c r="B78" s="880" t="s">
        <v>385</v>
      </c>
      <c r="C78" s="955" t="s">
        <v>450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 x14ac:dyDescent="0.2">
      <c r="A79" s="819" t="s">
        <v>388</v>
      </c>
      <c r="B79" s="955" t="s">
        <v>357</v>
      </c>
      <c r="C79" s="955" t="s">
        <v>451</v>
      </c>
      <c r="D79" s="955">
        <v>45459</v>
      </c>
      <c r="E79" s="758">
        <f t="shared" si="8"/>
        <v>45462</v>
      </c>
      <c r="F79" s="880" t="s">
        <v>385</v>
      </c>
      <c r="G79" s="880" t="s">
        <v>385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 x14ac:dyDescent="0.2">
      <c r="A80" s="819" t="s">
        <v>452</v>
      </c>
      <c r="B80" s="955" t="s">
        <v>390</v>
      </c>
      <c r="C80" s="955" t="s">
        <v>453</v>
      </c>
      <c r="D80" s="880" t="s">
        <v>385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7">
        <f>WEEKNUM(P80)</f>
        <v>24</v>
      </c>
    </row>
    <row r="81" spans="1:17" ht="17.25" hidden="1" customHeight="1" x14ac:dyDescent="0.2">
      <c r="A81" s="819" t="s">
        <v>454</v>
      </c>
      <c r="B81" s="955" t="s">
        <v>361</v>
      </c>
      <c r="C81" s="955" t="s">
        <v>455</v>
      </c>
      <c r="D81" s="880" t="s">
        <v>385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7">
        <f>WEEKNUM(P81)</f>
        <v>25</v>
      </c>
    </row>
    <row r="82" spans="1:17" ht="17.25" hidden="1" customHeight="1" x14ac:dyDescent="0.2">
      <c r="A82" s="819" t="s">
        <v>456</v>
      </c>
      <c r="B82" s="1062" t="s">
        <v>369</v>
      </c>
      <c r="C82" s="955" t="s">
        <v>457</v>
      </c>
      <c r="D82" s="880" t="s">
        <v>385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7">
        <f t="shared" ref="N82:Q111" si="18">WEEKNUM(P82)</f>
        <v>26</v>
      </c>
    </row>
    <row r="83" spans="1:17" ht="17.25" hidden="1" customHeight="1" x14ac:dyDescent="0.2">
      <c r="A83" s="819"/>
      <c r="B83" s="955" t="s">
        <v>363</v>
      </c>
      <c r="C83" s="955" t="s">
        <v>458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7">
        <f t="shared" si="18"/>
        <v>27</v>
      </c>
    </row>
    <row r="84" spans="1:17" ht="17.25" hidden="1" customHeight="1" x14ac:dyDescent="0.2">
      <c r="A84" s="819"/>
      <c r="B84" s="1003" t="s">
        <v>375</v>
      </c>
      <c r="C84" s="955" t="s">
        <v>459</v>
      </c>
      <c r="D84" s="955">
        <v>45490</v>
      </c>
      <c r="E84" s="758">
        <f t="shared" si="8"/>
        <v>45493</v>
      </c>
      <c r="F84" s="880" t="s">
        <v>385</v>
      </c>
      <c r="G84" s="880" t="s">
        <v>385</v>
      </c>
      <c r="H84" s="880" t="s">
        <v>385</v>
      </c>
      <c r="I84" s="880" t="s">
        <v>385</v>
      </c>
      <c r="J84" s="880" t="s">
        <v>385</v>
      </c>
      <c r="K84" s="880" t="s">
        <v>385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7">
        <f t="shared" si="18"/>
        <v>28</v>
      </c>
    </row>
    <row r="85" spans="1:17" ht="17.25" hidden="1" customHeight="1" x14ac:dyDescent="0.2">
      <c r="A85" s="819" t="s">
        <v>357</v>
      </c>
      <c r="B85" s="955" t="s">
        <v>397</v>
      </c>
      <c r="C85" s="955" t="s">
        <v>460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7">
        <f t="shared" si="18"/>
        <v>29</v>
      </c>
    </row>
    <row r="86" spans="1:17" ht="17.25" hidden="1" customHeight="1" x14ac:dyDescent="0.2">
      <c r="A86" s="819"/>
      <c r="B86" s="955" t="s">
        <v>390</v>
      </c>
      <c r="C86" s="955" t="s">
        <v>461</v>
      </c>
      <c r="D86" s="955">
        <v>45511</v>
      </c>
      <c r="E86" s="880" t="s">
        <v>385</v>
      </c>
      <c r="F86" s="880" t="s">
        <v>385</v>
      </c>
      <c r="G86" s="880" t="s">
        <v>385</v>
      </c>
      <c r="H86" s="880" t="s">
        <v>385</v>
      </c>
      <c r="I86" s="880" t="s">
        <v>385</v>
      </c>
      <c r="J86" s="880" t="s">
        <v>385</v>
      </c>
      <c r="K86" s="880" t="s">
        <v>385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7">
        <f t="shared" si="18"/>
        <v>30</v>
      </c>
    </row>
    <row r="87" spans="1:17" ht="17.25" hidden="1" customHeight="1" x14ac:dyDescent="0.2">
      <c r="A87" s="819" t="s">
        <v>357</v>
      </c>
      <c r="B87" s="955" t="s">
        <v>361</v>
      </c>
      <c r="C87" s="955" t="s">
        <v>462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7">
        <f t="shared" si="18"/>
        <v>31</v>
      </c>
    </row>
    <row r="88" spans="1:17" ht="17.25" hidden="1" customHeight="1" x14ac:dyDescent="0.2">
      <c r="A88" s="819"/>
      <c r="B88" s="955" t="s">
        <v>401</v>
      </c>
      <c r="C88" s="955" t="s">
        <v>463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7">
        <f t="shared" si="18"/>
        <v>32</v>
      </c>
    </row>
    <row r="89" spans="1:17" ht="17.25" hidden="1" customHeight="1" x14ac:dyDescent="0.2">
      <c r="A89" s="819" t="s">
        <v>363</v>
      </c>
      <c r="B89" s="955" t="s">
        <v>375</v>
      </c>
      <c r="C89" s="955" t="s">
        <v>464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7">
        <f t="shared" si="18"/>
        <v>33</v>
      </c>
    </row>
    <row r="90" spans="1:17" ht="17.25" hidden="1" customHeight="1" x14ac:dyDescent="0.2">
      <c r="A90" s="819" t="s">
        <v>375</v>
      </c>
      <c r="B90" s="1003" t="s">
        <v>363</v>
      </c>
      <c r="C90" s="955" t="s">
        <v>465</v>
      </c>
      <c r="D90" s="880" t="s">
        <v>385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7">
        <f t="shared" si="18"/>
        <v>34</v>
      </c>
    </row>
    <row r="91" spans="1:17" ht="17.25" hidden="1" customHeight="1" x14ac:dyDescent="0.2">
      <c r="A91" s="819" t="s">
        <v>390</v>
      </c>
      <c r="B91" s="955" t="s">
        <v>390</v>
      </c>
      <c r="C91" s="955" t="s">
        <v>466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7">
        <f t="shared" si="18"/>
        <v>35</v>
      </c>
    </row>
    <row r="92" spans="1:17" ht="17.25" hidden="1" customHeight="1" x14ac:dyDescent="0.2">
      <c r="A92" s="819" t="s">
        <v>397</v>
      </c>
      <c r="B92" s="955" t="s">
        <v>397</v>
      </c>
      <c r="C92" s="955" t="s">
        <v>467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7">
        <f t="shared" si="18"/>
        <v>36</v>
      </c>
    </row>
    <row r="93" spans="1:17" ht="17.25" hidden="1" customHeight="1" x14ac:dyDescent="0.2">
      <c r="A93" s="819"/>
      <c r="B93" s="955" t="s">
        <v>361</v>
      </c>
      <c r="C93" s="955" t="s">
        <v>468</v>
      </c>
      <c r="D93" s="955">
        <v>45561</v>
      </c>
      <c r="E93" s="1130" t="s">
        <v>385</v>
      </c>
      <c r="F93" s="1131"/>
      <c r="G93" s="1131"/>
      <c r="H93" s="1131"/>
      <c r="I93" s="1131"/>
      <c r="J93" s="1131"/>
      <c r="K93" s="1131"/>
      <c r="L93" s="1075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7">
        <f t="shared" si="18"/>
        <v>37</v>
      </c>
    </row>
    <row r="94" spans="1:17" ht="17.25" hidden="1" customHeight="1" x14ac:dyDescent="0.2">
      <c r="A94" s="819"/>
      <c r="B94" s="955" t="s">
        <v>401</v>
      </c>
      <c r="C94" s="955" t="s">
        <v>469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7">
        <f t="shared" si="18"/>
        <v>38</v>
      </c>
    </row>
    <row r="95" spans="1:17" ht="17.25" hidden="1" customHeight="1" x14ac:dyDescent="0.2">
      <c r="A95" s="819"/>
      <c r="B95" s="955" t="s">
        <v>375</v>
      </c>
      <c r="C95" s="955" t="s">
        <v>470</v>
      </c>
      <c r="D95" s="880" t="s">
        <v>385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7">
        <f t="shared" si="18"/>
        <v>39</v>
      </c>
    </row>
    <row r="96" spans="1:17" ht="17.25" hidden="1" customHeight="1" x14ac:dyDescent="0.2">
      <c r="A96" s="819"/>
      <c r="B96" s="955" t="s">
        <v>390</v>
      </c>
      <c r="C96" s="955" t="s">
        <v>471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7">
        <f t="shared" si="18"/>
        <v>40</v>
      </c>
    </row>
    <row r="97" spans="1:17" ht="17.25" hidden="1" customHeight="1" x14ac:dyDescent="0.2">
      <c r="A97" s="819" t="s">
        <v>357</v>
      </c>
      <c r="B97" s="1026" t="s">
        <v>409</v>
      </c>
      <c r="C97" s="955" t="s">
        <v>472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7">
        <f t="shared" si="18"/>
        <v>41</v>
      </c>
    </row>
    <row r="98" spans="1:17" ht="17.25" hidden="1" customHeight="1" x14ac:dyDescent="0.2">
      <c r="A98" s="819" t="s">
        <v>361</v>
      </c>
      <c r="B98" s="955" t="s">
        <v>361</v>
      </c>
      <c r="C98" s="955" t="s">
        <v>473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8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7">
        <f t="shared" si="18"/>
        <v>42</v>
      </c>
    </row>
    <row r="99" spans="1:17" ht="17.25" hidden="1" customHeight="1" x14ac:dyDescent="0.2">
      <c r="A99" s="819"/>
      <c r="B99" s="955" t="s">
        <v>413</v>
      </c>
      <c r="C99" s="955" t="s">
        <v>474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9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7">
        <f t="shared" si="18"/>
        <v>43</v>
      </c>
    </row>
    <row r="100" spans="1:17" ht="17.25" hidden="1" customHeight="1" x14ac:dyDescent="0.2">
      <c r="A100" s="819" t="s">
        <v>401</v>
      </c>
      <c r="B100" s="955" t="s">
        <v>363</v>
      </c>
      <c r="C100" s="955" t="s">
        <v>475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9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7">
        <f t="shared" si="18"/>
        <v>44</v>
      </c>
    </row>
    <row r="101" spans="1:17" ht="17.25" hidden="1" customHeight="1" x14ac:dyDescent="0.2">
      <c r="A101" s="819" t="s">
        <v>363</v>
      </c>
      <c r="B101" s="955" t="s">
        <v>401</v>
      </c>
      <c r="C101" s="955" t="s">
        <v>476</v>
      </c>
      <c r="D101" s="955">
        <v>45610</v>
      </c>
      <c r="E101" s="880" t="s">
        <v>385</v>
      </c>
      <c r="F101" s="880" t="s">
        <v>385</v>
      </c>
      <c r="G101" s="880" t="s">
        <v>385</v>
      </c>
      <c r="H101" s="880" t="s">
        <v>385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2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7">
        <f t="shared" si="18"/>
        <v>45</v>
      </c>
    </row>
    <row r="102" spans="1:17" ht="17.25" hidden="1" customHeight="1" x14ac:dyDescent="0.2">
      <c r="A102" s="819" t="s">
        <v>390</v>
      </c>
      <c r="B102" s="955" t="s">
        <v>357</v>
      </c>
      <c r="C102" s="955" t="s">
        <v>477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5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7">
        <f t="shared" si="18"/>
        <v>46</v>
      </c>
    </row>
    <row r="103" spans="1:17" ht="20.100000000000001" hidden="1" customHeight="1" x14ac:dyDescent="0.2">
      <c r="A103" s="819" t="s">
        <v>421</v>
      </c>
      <c r="B103" s="955" t="s">
        <v>422</v>
      </c>
      <c r="C103" s="955" t="s">
        <v>478</v>
      </c>
      <c r="D103" s="955">
        <v>45625</v>
      </c>
      <c r="E103" s="880" t="s">
        <v>385</v>
      </c>
      <c r="F103" s="880" t="s">
        <v>385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7">
        <f t="shared" si="18"/>
        <v>47</v>
      </c>
    </row>
    <row r="104" spans="1:17" ht="20.100000000000001" hidden="1" customHeight="1" x14ac:dyDescent="0.2">
      <c r="A104" s="819" t="s">
        <v>413</v>
      </c>
      <c r="B104" s="955" t="s">
        <v>361</v>
      </c>
      <c r="C104" s="955" t="s">
        <v>479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7">
        <f t="shared" si="18"/>
        <v>48</v>
      </c>
    </row>
    <row r="105" spans="1:17" ht="20.100000000000001" hidden="1" customHeight="1" x14ac:dyDescent="0.2">
      <c r="A105" s="819"/>
      <c r="B105" s="955" t="s">
        <v>413</v>
      </c>
      <c r="C105" s="955" t="s">
        <v>480</v>
      </c>
      <c r="D105" s="955">
        <v>45637</v>
      </c>
      <c r="E105" s="880" t="s">
        <v>385</v>
      </c>
      <c r="F105" s="880" t="s">
        <v>385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7">
        <f t="shared" si="18"/>
        <v>49</v>
      </c>
    </row>
    <row r="106" spans="1:17" ht="20.100000000000001" hidden="1" customHeight="1" x14ac:dyDescent="0.2">
      <c r="A106" s="819" t="s">
        <v>363</v>
      </c>
      <c r="B106" s="955" t="s">
        <v>401</v>
      </c>
      <c r="C106" s="955" t="s">
        <v>481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7">
        <f t="shared" si="18"/>
        <v>50</v>
      </c>
    </row>
    <row r="107" spans="1:17" ht="20.100000000000001" hidden="1" customHeight="1" x14ac:dyDescent="0.2">
      <c r="A107" s="819" t="s">
        <v>401</v>
      </c>
      <c r="B107" s="955" t="s">
        <v>363</v>
      </c>
      <c r="C107" s="955" t="s">
        <v>482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7">
        <f t="shared" si="18"/>
        <v>51</v>
      </c>
    </row>
    <row r="108" spans="1:17" ht="27.75" hidden="1" customHeight="1" x14ac:dyDescent="0.2">
      <c r="A108" s="819"/>
      <c r="B108" s="955" t="s">
        <v>363</v>
      </c>
      <c r="C108" s="955" t="s">
        <v>483</v>
      </c>
      <c r="D108" s="1080" t="s">
        <v>484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7">
        <f t="shared" si="18"/>
        <v>4</v>
      </c>
    </row>
    <row r="109" spans="1:17" ht="20.100000000000001" hidden="1" customHeight="1" x14ac:dyDescent="0.2">
      <c r="A109" s="819" t="s">
        <v>422</v>
      </c>
      <c r="B109" s="1026" t="s">
        <v>409</v>
      </c>
      <c r="C109" s="955" t="s">
        <v>485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7">
        <f t="shared" si="18"/>
        <v>5</v>
      </c>
    </row>
    <row r="110" spans="1:17" ht="25.5" hidden="1" x14ac:dyDescent="0.2">
      <c r="A110" s="819"/>
      <c r="B110" s="955" t="s">
        <v>361</v>
      </c>
      <c r="C110" s="955" t="s">
        <v>486</v>
      </c>
      <c r="D110" s="1080" t="s">
        <v>487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7">
        <f t="shared" si="18"/>
        <v>6</v>
      </c>
    </row>
    <row r="111" spans="1:17" ht="20.100000000000001" hidden="1" customHeight="1" x14ac:dyDescent="0.2">
      <c r="A111" s="819" t="s">
        <v>422</v>
      </c>
      <c r="B111" s="955" t="s">
        <v>357</v>
      </c>
      <c r="C111" s="955" t="s">
        <v>488</v>
      </c>
      <c r="D111" s="955">
        <v>45704</v>
      </c>
      <c r="E111" s="880" t="s">
        <v>385</v>
      </c>
      <c r="F111" s="880" t="s">
        <v>385</v>
      </c>
      <c r="G111" s="880" t="s">
        <v>385</v>
      </c>
      <c r="H111" s="880" t="s">
        <v>385</v>
      </c>
      <c r="I111" s="880" t="s">
        <v>385</v>
      </c>
      <c r="J111" s="880" t="s">
        <v>385</v>
      </c>
      <c r="K111" s="880" t="s">
        <v>385</v>
      </c>
      <c r="L111" s="331"/>
      <c r="M111" s="758">
        <f t="shared" si="9"/>
        <v>45337</v>
      </c>
      <c r="N111" s="1067">
        <f t="shared" si="18"/>
        <v>7</v>
      </c>
    </row>
    <row r="112" spans="1:17" ht="20.100000000000001" hidden="1" customHeight="1" x14ac:dyDescent="0.2">
      <c r="A112" s="819" t="s">
        <v>413</v>
      </c>
      <c r="B112" s="955" t="s">
        <v>422</v>
      </c>
      <c r="C112" s="955" t="s">
        <v>489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7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2"/>
      <c r="C114" s="1132"/>
      <c r="D114" s="1132"/>
      <c r="E114" s="1132"/>
      <c r="F114" s="1132"/>
      <c r="G114" s="217"/>
      <c r="H114" s="217"/>
      <c r="I114" s="217"/>
    </row>
    <row r="115" spans="1:17" ht="15.75" customHeight="1" x14ac:dyDescent="0.2">
      <c r="B115" s="164"/>
      <c r="C115" s="155"/>
      <c r="D115" s="1133"/>
      <c r="E115" s="1133"/>
      <c r="F115" s="1133"/>
      <c r="G115" s="1133"/>
      <c r="H115" s="1133"/>
      <c r="I115" s="1133"/>
      <c r="J115" s="1133"/>
      <c r="K115" s="1133"/>
      <c r="L115" s="1133"/>
      <c r="M115" s="1133"/>
      <c r="N115" s="745"/>
    </row>
    <row r="116" spans="1:17" ht="30" customHeight="1" x14ac:dyDescent="0.2">
      <c r="A116" s="819"/>
      <c r="B116" s="1134" t="s">
        <v>434</v>
      </c>
      <c r="C116" s="1135"/>
      <c r="D116" s="1136" t="s">
        <v>349</v>
      </c>
      <c r="E116" s="950" t="s">
        <v>229</v>
      </c>
      <c r="F116" s="944" t="s">
        <v>158</v>
      </c>
      <c r="G116" s="944" t="s">
        <v>435</v>
      </c>
      <c r="H116" s="941" t="s">
        <v>195</v>
      </c>
      <c r="I116" s="944" t="s">
        <v>299</v>
      </c>
      <c r="J116" s="944" t="s">
        <v>208</v>
      </c>
      <c r="K116" s="944" t="s">
        <v>337</v>
      </c>
      <c r="L116" s="1084"/>
      <c r="M116" s="883"/>
    </row>
    <row r="117" spans="1:17" ht="20.100000000000001" customHeight="1" x14ac:dyDescent="0.2">
      <c r="A117" s="819"/>
      <c r="B117" s="944" t="s">
        <v>351</v>
      </c>
      <c r="C117" s="944" t="s">
        <v>352</v>
      </c>
      <c r="D117" s="1137"/>
      <c r="E117" s="940" t="s">
        <v>144</v>
      </c>
      <c r="F117" s="940" t="s">
        <v>160</v>
      </c>
      <c r="G117" s="940" t="s">
        <v>490</v>
      </c>
      <c r="H117" s="940" t="s">
        <v>197</v>
      </c>
      <c r="I117" s="940" t="s">
        <v>227</v>
      </c>
      <c r="J117" s="940" t="s">
        <v>210</v>
      </c>
      <c r="K117" s="940" t="s">
        <v>286</v>
      </c>
      <c r="L117" s="1083"/>
      <c r="M117" s="943" t="s">
        <v>353</v>
      </c>
      <c r="N117" s="943" t="s">
        <v>439</v>
      </c>
    </row>
    <row r="118" spans="1:17" ht="17.25" hidden="1" customHeight="1" x14ac:dyDescent="0.2">
      <c r="A118" s="819"/>
      <c r="B118" s="955" t="s">
        <v>369</v>
      </c>
      <c r="C118" s="955" t="s">
        <v>448</v>
      </c>
      <c r="D118" s="955">
        <v>45447</v>
      </c>
      <c r="E118" s="758">
        <f t="shared" ref="E118:E125" si="46">D118+3</f>
        <v>45450</v>
      </c>
      <c r="F118" s="880" t="s">
        <v>385</v>
      </c>
      <c r="G118" s="880" t="s">
        <v>385</v>
      </c>
      <c r="H118" s="880" t="s">
        <v>385</v>
      </c>
      <c r="I118" s="880" t="s">
        <v>385</v>
      </c>
      <c r="J118" s="880" t="s">
        <v>385</v>
      </c>
      <c r="K118" s="758">
        <f t="shared" ref="K118:K124" si="47">D118+22</f>
        <v>45469</v>
      </c>
      <c r="L118" s="758"/>
      <c r="M118" s="758">
        <f t="shared" ref="M118:M126" si="48">D118+25</f>
        <v>45472</v>
      </c>
      <c r="N118" s="758">
        <f t="shared" ref="N118:N126" si="49">E118+25</f>
        <v>45475</v>
      </c>
      <c r="O118" s="331"/>
      <c r="P118" s="758" t="e">
        <f>#REF!+7</f>
        <v>#REF!</v>
      </c>
    </row>
    <row r="119" spans="1:17" ht="17.25" hidden="1" customHeight="1" x14ac:dyDescent="0.2">
      <c r="A119" s="819" t="s">
        <v>449</v>
      </c>
      <c r="B119" s="880" t="s">
        <v>385</v>
      </c>
      <c r="C119" s="955" t="s">
        <v>450</v>
      </c>
      <c r="D119" s="800">
        <v>45447</v>
      </c>
      <c r="E119" s="800">
        <f t="shared" si="46"/>
        <v>45450</v>
      </c>
      <c r="F119" s="800">
        <f t="shared" ref="F119" si="50">D119+9</f>
        <v>45456</v>
      </c>
      <c r="G119" s="800">
        <f t="shared" ref="G119" si="51">D119+12</f>
        <v>45459</v>
      </c>
      <c r="H119" s="800">
        <f t="shared" ref="H119:H124" si="52">D119+14</f>
        <v>45461</v>
      </c>
      <c r="I119" s="800">
        <f t="shared" ref="I119:I124" si="53">D119+20</f>
        <v>45467</v>
      </c>
      <c r="J119" s="800">
        <f t="shared" ref="J119:J124" si="54">D119+21</f>
        <v>45468</v>
      </c>
      <c r="K119" s="800">
        <f t="shared" si="47"/>
        <v>45469</v>
      </c>
      <c r="L119" s="800"/>
      <c r="M119" s="800">
        <f t="shared" si="48"/>
        <v>45472</v>
      </c>
      <c r="N119" s="800">
        <f t="shared" si="49"/>
        <v>45475</v>
      </c>
      <c r="O119" s="331"/>
      <c r="P119" s="758" t="e">
        <f t="shared" ref="P119" si="55">P118+7</f>
        <v>#REF!</v>
      </c>
    </row>
    <row r="120" spans="1:17" ht="17.25" hidden="1" customHeight="1" x14ac:dyDescent="0.2">
      <c r="A120" s="819" t="s">
        <v>388</v>
      </c>
      <c r="B120" s="955" t="s">
        <v>357</v>
      </c>
      <c r="C120" s="955" t="s">
        <v>451</v>
      </c>
      <c r="D120" s="955">
        <v>45459</v>
      </c>
      <c r="E120" s="758">
        <f t="shared" si="46"/>
        <v>45462</v>
      </c>
      <c r="F120" s="880" t="s">
        <v>385</v>
      </c>
      <c r="G120" s="880" t="s">
        <v>385</v>
      </c>
      <c r="H120" s="758">
        <f t="shared" si="52"/>
        <v>45473</v>
      </c>
      <c r="I120" s="758">
        <f t="shared" si="53"/>
        <v>45479</v>
      </c>
      <c r="J120" s="758">
        <f t="shared" si="54"/>
        <v>45480</v>
      </c>
      <c r="K120" s="758">
        <f t="shared" si="47"/>
        <v>45481</v>
      </c>
      <c r="L120" s="758"/>
      <c r="M120" s="758">
        <f t="shared" si="48"/>
        <v>45484</v>
      </c>
      <c r="N120" s="758">
        <f t="shared" si="49"/>
        <v>45487</v>
      </c>
      <c r="O120" s="331"/>
      <c r="P120" s="758" t="e">
        <f t="shared" ref="P120" si="56">P119+7</f>
        <v>#REF!</v>
      </c>
    </row>
    <row r="121" spans="1:17" ht="17.25" hidden="1" customHeight="1" x14ac:dyDescent="0.2">
      <c r="A121" s="819" t="s">
        <v>452</v>
      </c>
      <c r="B121" s="955" t="s">
        <v>390</v>
      </c>
      <c r="C121" s="955" t="s">
        <v>453</v>
      </c>
      <c r="D121" s="880" t="s">
        <v>385</v>
      </c>
      <c r="E121" s="800" t="e">
        <f t="shared" si="46"/>
        <v>#VALUE!</v>
      </c>
      <c r="F121" s="800" t="e">
        <f t="shared" ref="F121:F124" si="57">D121+9</f>
        <v>#VALUE!</v>
      </c>
      <c r="G121" s="800" t="e">
        <f t="shared" ref="G121:G124" si="58">D121+12</f>
        <v>#VALUE!</v>
      </c>
      <c r="H121" s="800" t="e">
        <f t="shared" si="52"/>
        <v>#VALUE!</v>
      </c>
      <c r="I121" s="800" t="e">
        <f t="shared" si="53"/>
        <v>#VALUE!</v>
      </c>
      <c r="J121" s="800" t="e">
        <f t="shared" si="54"/>
        <v>#VALUE!</v>
      </c>
      <c r="K121" s="800" t="e">
        <f t="shared" si="47"/>
        <v>#VALUE!</v>
      </c>
      <c r="L121" s="800"/>
      <c r="M121" s="800" t="e">
        <f t="shared" si="48"/>
        <v>#VALUE!</v>
      </c>
      <c r="N121" s="800" t="e">
        <f t="shared" si="49"/>
        <v>#VALUE!</v>
      </c>
      <c r="O121" s="331"/>
      <c r="P121" s="758" t="e">
        <f t="shared" ref="P121" si="59">P120+7</f>
        <v>#REF!</v>
      </c>
      <c r="Q121" s="1067" t="e">
        <f>WEEKNUM(P121)</f>
        <v>#REF!</v>
      </c>
    </row>
    <row r="122" spans="1:17" ht="17.25" hidden="1" customHeight="1" x14ac:dyDescent="0.2">
      <c r="A122" s="819" t="s">
        <v>454</v>
      </c>
      <c r="B122" s="955" t="s">
        <v>361</v>
      </c>
      <c r="C122" s="955" t="s">
        <v>455</v>
      </c>
      <c r="D122" s="880" t="s">
        <v>385</v>
      </c>
      <c r="E122" s="800" t="e">
        <f t="shared" si="46"/>
        <v>#VALUE!</v>
      </c>
      <c r="F122" s="800" t="e">
        <f t="shared" si="57"/>
        <v>#VALUE!</v>
      </c>
      <c r="G122" s="800" t="e">
        <f t="shared" si="58"/>
        <v>#VALUE!</v>
      </c>
      <c r="H122" s="800" t="e">
        <f t="shared" si="52"/>
        <v>#VALUE!</v>
      </c>
      <c r="I122" s="800" t="e">
        <f t="shared" si="53"/>
        <v>#VALUE!</v>
      </c>
      <c r="J122" s="800" t="e">
        <f t="shared" si="54"/>
        <v>#VALUE!</v>
      </c>
      <c r="K122" s="800" t="e">
        <f t="shared" si="47"/>
        <v>#VALUE!</v>
      </c>
      <c r="L122" s="800"/>
      <c r="M122" s="800" t="e">
        <f t="shared" si="48"/>
        <v>#VALUE!</v>
      </c>
      <c r="N122" s="800" t="e">
        <f t="shared" si="49"/>
        <v>#VALUE!</v>
      </c>
      <c r="O122" s="331"/>
      <c r="P122" s="758" t="e">
        <f t="shared" ref="P122" si="60">P121+7</f>
        <v>#REF!</v>
      </c>
      <c r="Q122" s="1067" t="e">
        <f>WEEKNUM(P122)</f>
        <v>#REF!</v>
      </c>
    </row>
    <row r="123" spans="1:17" ht="17.25" hidden="1" customHeight="1" x14ac:dyDescent="0.2">
      <c r="A123" s="819" t="s">
        <v>456</v>
      </c>
      <c r="B123" s="1062" t="s">
        <v>369</v>
      </c>
      <c r="C123" s="955" t="s">
        <v>457</v>
      </c>
      <c r="D123" s="880" t="s">
        <v>385</v>
      </c>
      <c r="E123" s="800" t="e">
        <f t="shared" si="46"/>
        <v>#VALUE!</v>
      </c>
      <c r="F123" s="800" t="e">
        <f t="shared" si="57"/>
        <v>#VALUE!</v>
      </c>
      <c r="G123" s="800" t="e">
        <f t="shared" si="58"/>
        <v>#VALUE!</v>
      </c>
      <c r="H123" s="800" t="e">
        <f t="shared" si="52"/>
        <v>#VALUE!</v>
      </c>
      <c r="I123" s="800" t="e">
        <f t="shared" si="53"/>
        <v>#VALUE!</v>
      </c>
      <c r="J123" s="800" t="e">
        <f t="shared" si="54"/>
        <v>#VALUE!</v>
      </c>
      <c r="K123" s="800" t="e">
        <f t="shared" si="47"/>
        <v>#VALUE!</v>
      </c>
      <c r="L123" s="800"/>
      <c r="M123" s="800" t="e">
        <f t="shared" si="48"/>
        <v>#VALUE!</v>
      </c>
      <c r="N123" s="800" t="e">
        <f t="shared" si="49"/>
        <v>#VALUE!</v>
      </c>
      <c r="O123" s="331"/>
      <c r="P123" s="758" t="e">
        <f t="shared" ref="P123" si="61">P122+7</f>
        <v>#REF!</v>
      </c>
      <c r="Q123" s="1067" t="e">
        <f t="shared" ref="Q123:Q144" si="62">WEEKNUM(P123)</f>
        <v>#REF!</v>
      </c>
    </row>
    <row r="124" spans="1:17" ht="17.25" hidden="1" customHeight="1" x14ac:dyDescent="0.2">
      <c r="A124" s="819"/>
      <c r="B124" s="955" t="s">
        <v>363</v>
      </c>
      <c r="C124" s="955" t="s">
        <v>458</v>
      </c>
      <c r="D124" s="955">
        <v>45484</v>
      </c>
      <c r="E124" s="758">
        <f t="shared" si="46"/>
        <v>45487</v>
      </c>
      <c r="F124" s="758">
        <f t="shared" si="57"/>
        <v>45493</v>
      </c>
      <c r="G124" s="758">
        <f t="shared" si="58"/>
        <v>45496</v>
      </c>
      <c r="H124" s="758">
        <f t="shared" si="52"/>
        <v>45498</v>
      </c>
      <c r="I124" s="758">
        <f t="shared" si="53"/>
        <v>45504</v>
      </c>
      <c r="J124" s="758">
        <f t="shared" si="54"/>
        <v>45505</v>
      </c>
      <c r="K124" s="758">
        <f t="shared" si="47"/>
        <v>45506</v>
      </c>
      <c r="L124" s="758"/>
      <c r="M124" s="758">
        <f t="shared" si="48"/>
        <v>45509</v>
      </c>
      <c r="N124" s="758">
        <f t="shared" si="49"/>
        <v>45512</v>
      </c>
      <c r="O124" s="331"/>
      <c r="P124" s="758" t="e">
        <f t="shared" ref="P124" si="63">P123+7</f>
        <v>#REF!</v>
      </c>
      <c r="Q124" s="1067" t="e">
        <f t="shared" si="62"/>
        <v>#REF!</v>
      </c>
    </row>
    <row r="125" spans="1:17" ht="17.25" hidden="1" customHeight="1" x14ac:dyDescent="0.2">
      <c r="A125" s="819"/>
      <c r="B125" s="1003" t="s">
        <v>375</v>
      </c>
      <c r="C125" s="955" t="s">
        <v>459</v>
      </c>
      <c r="D125" s="955">
        <v>45490</v>
      </c>
      <c r="E125" s="758">
        <f t="shared" si="46"/>
        <v>45493</v>
      </c>
      <c r="F125" s="880" t="s">
        <v>385</v>
      </c>
      <c r="G125" s="880" t="s">
        <v>385</v>
      </c>
      <c r="H125" s="880" t="s">
        <v>385</v>
      </c>
      <c r="I125" s="880" t="s">
        <v>385</v>
      </c>
      <c r="J125" s="880" t="s">
        <v>385</v>
      </c>
      <c r="K125" s="880" t="s">
        <v>385</v>
      </c>
      <c r="L125" s="880"/>
      <c r="M125" s="758">
        <f t="shared" si="48"/>
        <v>45515</v>
      </c>
      <c r="N125" s="758">
        <f t="shared" si="49"/>
        <v>45518</v>
      </c>
      <c r="O125" s="331"/>
      <c r="P125" s="758" t="e">
        <f t="shared" ref="P125" si="64">P124+7</f>
        <v>#REF!</v>
      </c>
      <c r="Q125" s="1067" t="e">
        <f t="shared" si="62"/>
        <v>#REF!</v>
      </c>
    </row>
    <row r="126" spans="1:17" ht="17.25" hidden="1" customHeight="1" x14ac:dyDescent="0.2">
      <c r="A126" s="819" t="s">
        <v>357</v>
      </c>
      <c r="B126" s="955" t="s">
        <v>397</v>
      </c>
      <c r="C126" s="955" t="s">
        <v>460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>
        <f t="shared" si="48"/>
        <v>45521</v>
      </c>
      <c r="N126" s="758">
        <f t="shared" si="49"/>
        <v>45524</v>
      </c>
      <c r="O126" s="331"/>
      <c r="P126" s="758" t="e">
        <f t="shared" ref="P126" si="65">P125+7</f>
        <v>#REF!</v>
      </c>
      <c r="Q126" s="1067" t="e">
        <f t="shared" si="62"/>
        <v>#REF!</v>
      </c>
    </row>
    <row r="127" spans="1:17" ht="17.25" hidden="1" customHeight="1" x14ac:dyDescent="0.2">
      <c r="A127" s="819"/>
      <c r="B127" s="955" t="s">
        <v>390</v>
      </c>
      <c r="C127" s="955" t="s">
        <v>461</v>
      </c>
      <c r="D127" s="955">
        <v>45511</v>
      </c>
      <c r="E127" s="880" t="s">
        <v>385</v>
      </c>
      <c r="F127" s="880" t="s">
        <v>385</v>
      </c>
      <c r="G127" s="880" t="s">
        <v>385</v>
      </c>
      <c r="H127" s="880" t="s">
        <v>385</v>
      </c>
      <c r="I127" s="880" t="s">
        <v>385</v>
      </c>
      <c r="J127" s="880" t="s">
        <v>385</v>
      </c>
      <c r="K127" s="880" t="s">
        <v>385</v>
      </c>
      <c r="L127" s="880"/>
      <c r="M127" s="758">
        <v>45517</v>
      </c>
      <c r="N127" s="758">
        <v>45519</v>
      </c>
      <c r="O127" s="331"/>
      <c r="P127" s="758" t="e">
        <f t="shared" ref="P127" si="66">P126+7</f>
        <v>#REF!</v>
      </c>
      <c r="Q127" s="1067" t="e">
        <f t="shared" si="62"/>
        <v>#REF!</v>
      </c>
    </row>
    <row r="128" spans="1:17" ht="17.25" hidden="1" customHeight="1" x14ac:dyDescent="0.2">
      <c r="A128" s="819" t="s">
        <v>357</v>
      </c>
      <c r="B128" s="955" t="s">
        <v>361</v>
      </c>
      <c r="C128" s="955" t="s">
        <v>462</v>
      </c>
      <c r="D128" s="955">
        <v>45511</v>
      </c>
      <c r="E128" s="758">
        <f t="shared" ref="E128:E131" si="67">D128+3</f>
        <v>45514</v>
      </c>
      <c r="F128" s="758">
        <f t="shared" ref="F128:F133" si="68">D128+9</f>
        <v>45520</v>
      </c>
      <c r="G128" s="758">
        <f t="shared" ref="G128:G133" si="69">D128+12</f>
        <v>45523</v>
      </c>
      <c r="H128" s="758">
        <f t="shared" ref="H128" si="70">D128+14</f>
        <v>45525</v>
      </c>
      <c r="I128" s="758">
        <f t="shared" ref="I128:I133" si="71">D128+20</f>
        <v>45531</v>
      </c>
      <c r="J128" s="758">
        <f t="shared" ref="J128:J133" si="72">D128+21</f>
        <v>45532</v>
      </c>
      <c r="K128" s="758">
        <f t="shared" ref="K128:K133" si="73">D128+22</f>
        <v>45533</v>
      </c>
      <c r="L128" s="758"/>
      <c r="M128" s="758">
        <f t="shared" ref="M128:M137" si="74">D128+25</f>
        <v>45536</v>
      </c>
      <c r="N128" s="758">
        <f t="shared" ref="N128:N137" si="75">D128+26</f>
        <v>45537</v>
      </c>
      <c r="O128" s="331"/>
      <c r="P128" s="758" t="e">
        <f t="shared" ref="P128" si="76">P127+7</f>
        <v>#REF!</v>
      </c>
      <c r="Q128" s="1067" t="e">
        <f t="shared" si="62"/>
        <v>#REF!</v>
      </c>
    </row>
    <row r="129" spans="1:17" ht="17.25" hidden="1" customHeight="1" x14ac:dyDescent="0.2">
      <c r="A129" s="819"/>
      <c r="B129" s="955" t="s">
        <v>401</v>
      </c>
      <c r="C129" s="955" t="s">
        <v>463</v>
      </c>
      <c r="D129" s="955">
        <v>45516</v>
      </c>
      <c r="E129" s="758">
        <f t="shared" si="67"/>
        <v>45519</v>
      </c>
      <c r="F129" s="758">
        <f t="shared" si="68"/>
        <v>45525</v>
      </c>
      <c r="G129" s="758">
        <f t="shared" si="69"/>
        <v>45528</v>
      </c>
      <c r="H129" s="758">
        <f>D129+14</f>
        <v>45530</v>
      </c>
      <c r="I129" s="758">
        <f t="shared" si="71"/>
        <v>45536</v>
      </c>
      <c r="J129" s="758">
        <f t="shared" si="72"/>
        <v>45537</v>
      </c>
      <c r="K129" s="758">
        <f t="shared" si="73"/>
        <v>45538</v>
      </c>
      <c r="L129" s="758"/>
      <c r="M129" s="758">
        <f t="shared" si="74"/>
        <v>45541</v>
      </c>
      <c r="N129" s="758">
        <f t="shared" si="75"/>
        <v>45542</v>
      </c>
      <c r="O129" s="331"/>
      <c r="P129" s="758" t="e">
        <f t="shared" ref="P129" si="77">P128+7</f>
        <v>#REF!</v>
      </c>
      <c r="Q129" s="1067" t="e">
        <f t="shared" si="62"/>
        <v>#REF!</v>
      </c>
    </row>
    <row r="130" spans="1:17" ht="17.25" hidden="1" customHeight="1" x14ac:dyDescent="0.2">
      <c r="A130" s="819" t="s">
        <v>363</v>
      </c>
      <c r="B130" s="955" t="s">
        <v>375</v>
      </c>
      <c r="C130" s="955" t="s">
        <v>464</v>
      </c>
      <c r="D130" s="955">
        <v>45520</v>
      </c>
      <c r="E130" s="758">
        <f t="shared" si="67"/>
        <v>45523</v>
      </c>
      <c r="F130" s="758">
        <f t="shared" si="68"/>
        <v>45529</v>
      </c>
      <c r="G130" s="758">
        <f t="shared" si="69"/>
        <v>45532</v>
      </c>
      <c r="H130" s="758">
        <f t="shared" ref="H130:H133" si="78">D130+14</f>
        <v>45534</v>
      </c>
      <c r="I130" s="758">
        <f t="shared" si="71"/>
        <v>45540</v>
      </c>
      <c r="J130" s="758">
        <f t="shared" si="72"/>
        <v>45541</v>
      </c>
      <c r="K130" s="758">
        <f t="shared" si="73"/>
        <v>45542</v>
      </c>
      <c r="L130" s="758"/>
      <c r="M130" s="758">
        <f t="shared" si="74"/>
        <v>45545</v>
      </c>
      <c r="N130" s="758">
        <f t="shared" si="75"/>
        <v>45546</v>
      </c>
      <c r="O130" s="331"/>
      <c r="P130" s="758" t="e">
        <f t="shared" ref="P130" si="79">P129+7</f>
        <v>#REF!</v>
      </c>
      <c r="Q130" s="1067" t="e">
        <f t="shared" si="62"/>
        <v>#REF!</v>
      </c>
    </row>
    <row r="131" spans="1:17" ht="17.25" hidden="1" customHeight="1" x14ac:dyDescent="0.2">
      <c r="A131" s="819" t="s">
        <v>375</v>
      </c>
      <c r="B131" s="1003" t="s">
        <v>363</v>
      </c>
      <c r="C131" s="955" t="s">
        <v>465</v>
      </c>
      <c r="D131" s="880" t="s">
        <v>385</v>
      </c>
      <c r="E131" s="800" t="e">
        <f t="shared" si="67"/>
        <v>#VALUE!</v>
      </c>
      <c r="F131" s="800" t="e">
        <f t="shared" si="68"/>
        <v>#VALUE!</v>
      </c>
      <c r="G131" s="800" t="e">
        <f t="shared" si="69"/>
        <v>#VALUE!</v>
      </c>
      <c r="H131" s="800" t="e">
        <f t="shared" si="78"/>
        <v>#VALUE!</v>
      </c>
      <c r="I131" s="800" t="e">
        <f t="shared" si="71"/>
        <v>#VALUE!</v>
      </c>
      <c r="J131" s="800" t="e">
        <f t="shared" si="72"/>
        <v>#VALUE!</v>
      </c>
      <c r="K131" s="800" t="e">
        <f t="shared" si="73"/>
        <v>#VALUE!</v>
      </c>
      <c r="L131" s="800"/>
      <c r="M131" s="800" t="e">
        <f t="shared" si="74"/>
        <v>#VALUE!</v>
      </c>
      <c r="N131" s="800" t="e">
        <f t="shared" si="75"/>
        <v>#VALUE!</v>
      </c>
      <c r="O131" s="331"/>
      <c r="P131" s="758" t="e">
        <f t="shared" ref="P131" si="80">P130+7</f>
        <v>#REF!</v>
      </c>
      <c r="Q131" s="1067" t="e">
        <f t="shared" si="62"/>
        <v>#REF!</v>
      </c>
    </row>
    <row r="132" spans="1:17" ht="17.25" hidden="1" customHeight="1" x14ac:dyDescent="0.2">
      <c r="A132" s="819" t="s">
        <v>390</v>
      </c>
      <c r="B132" s="955" t="s">
        <v>390</v>
      </c>
      <c r="C132" s="955" t="s">
        <v>466</v>
      </c>
      <c r="D132" s="955">
        <v>45539</v>
      </c>
      <c r="E132" s="758">
        <f>D132+3</f>
        <v>45542</v>
      </c>
      <c r="F132" s="758">
        <f t="shared" si="68"/>
        <v>45548</v>
      </c>
      <c r="G132" s="758">
        <f t="shared" si="69"/>
        <v>45551</v>
      </c>
      <c r="H132" s="758">
        <f t="shared" si="78"/>
        <v>45553</v>
      </c>
      <c r="I132" s="758">
        <f t="shared" si="71"/>
        <v>45559</v>
      </c>
      <c r="J132" s="758">
        <f t="shared" si="72"/>
        <v>45560</v>
      </c>
      <c r="K132" s="758">
        <f t="shared" si="73"/>
        <v>45561</v>
      </c>
      <c r="L132" s="758"/>
      <c r="M132" s="758">
        <f t="shared" si="74"/>
        <v>45564</v>
      </c>
      <c r="N132" s="758">
        <f t="shared" si="75"/>
        <v>45565</v>
      </c>
      <c r="O132" s="331"/>
      <c r="P132" s="758" t="e">
        <f t="shared" ref="P132" si="81">P131+7</f>
        <v>#REF!</v>
      </c>
      <c r="Q132" s="1067" t="e">
        <f t="shared" si="62"/>
        <v>#REF!</v>
      </c>
    </row>
    <row r="133" spans="1:17" ht="17.25" hidden="1" customHeight="1" x14ac:dyDescent="0.2">
      <c r="A133" s="819" t="s">
        <v>397</v>
      </c>
      <c r="B133" s="955" t="s">
        <v>397</v>
      </c>
      <c r="C133" s="955" t="s">
        <v>467</v>
      </c>
      <c r="D133" s="955">
        <v>45542</v>
      </c>
      <c r="E133" s="758">
        <f t="shared" ref="E133" si="82">D133+3</f>
        <v>45545</v>
      </c>
      <c r="F133" s="758">
        <f t="shared" si="68"/>
        <v>45551</v>
      </c>
      <c r="G133" s="758">
        <f t="shared" si="69"/>
        <v>45554</v>
      </c>
      <c r="H133" s="758">
        <f t="shared" si="78"/>
        <v>45556</v>
      </c>
      <c r="I133" s="758">
        <f t="shared" si="71"/>
        <v>45562</v>
      </c>
      <c r="J133" s="758">
        <f t="shared" si="72"/>
        <v>45563</v>
      </c>
      <c r="K133" s="758">
        <f t="shared" si="73"/>
        <v>45564</v>
      </c>
      <c r="L133" s="758"/>
      <c r="M133" s="758">
        <f t="shared" si="74"/>
        <v>45567</v>
      </c>
      <c r="N133" s="758">
        <f t="shared" si="75"/>
        <v>45568</v>
      </c>
      <c r="O133" s="331"/>
      <c r="P133" s="758" t="e">
        <f t="shared" ref="P133" si="83">P132+7</f>
        <v>#REF!</v>
      </c>
      <c r="Q133" s="1067" t="e">
        <f t="shared" si="62"/>
        <v>#REF!</v>
      </c>
    </row>
    <row r="134" spans="1:17" ht="17.25" hidden="1" customHeight="1" x14ac:dyDescent="0.2">
      <c r="A134" s="819"/>
      <c r="B134" s="955" t="s">
        <v>361</v>
      </c>
      <c r="C134" s="955" t="s">
        <v>468</v>
      </c>
      <c r="D134" s="955">
        <v>45561</v>
      </c>
      <c r="E134" s="1130" t="s">
        <v>385</v>
      </c>
      <c r="F134" s="1131"/>
      <c r="G134" s="1131"/>
      <c r="H134" s="1131"/>
      <c r="I134" s="1131"/>
      <c r="J134" s="1131"/>
      <c r="K134" s="1131"/>
      <c r="L134" s="1075"/>
      <c r="M134" s="758">
        <f t="shared" si="74"/>
        <v>45586</v>
      </c>
      <c r="N134" s="758">
        <f t="shared" si="75"/>
        <v>45587</v>
      </c>
      <c r="O134" s="331"/>
      <c r="P134" s="758" t="e">
        <f t="shared" ref="P134" si="84">P133+7</f>
        <v>#REF!</v>
      </c>
      <c r="Q134" s="1067" t="e">
        <f t="shared" si="62"/>
        <v>#REF!</v>
      </c>
    </row>
    <row r="135" spans="1:17" ht="17.25" hidden="1" customHeight="1" x14ac:dyDescent="0.2">
      <c r="A135" s="819"/>
      <c r="B135" s="955" t="s">
        <v>401</v>
      </c>
      <c r="C135" s="955" t="s">
        <v>469</v>
      </c>
      <c r="D135" s="955">
        <v>45558</v>
      </c>
      <c r="E135" s="758">
        <f t="shared" ref="E135:E141" si="85">D135+3</f>
        <v>45561</v>
      </c>
      <c r="F135" s="758">
        <f t="shared" ref="F135:F141" si="86">D135+9</f>
        <v>45567</v>
      </c>
      <c r="G135" s="758">
        <f t="shared" ref="G135:G141" si="87">D135+12</f>
        <v>45570</v>
      </c>
      <c r="H135" s="758">
        <f t="shared" ref="H135:H141" si="88">D135+14</f>
        <v>45572</v>
      </c>
      <c r="I135" s="758">
        <f t="shared" ref="I135:I148" si="89">D135+20</f>
        <v>45578</v>
      </c>
      <c r="J135" s="758">
        <f t="shared" ref="J135:J148" si="90">D135+21</f>
        <v>45579</v>
      </c>
      <c r="K135" s="758">
        <f t="shared" ref="K135:K148" si="91">D135+22</f>
        <v>45580</v>
      </c>
      <c r="L135" s="758"/>
      <c r="M135" s="758">
        <f t="shared" si="74"/>
        <v>45583</v>
      </c>
      <c r="N135" s="758">
        <f t="shared" si="75"/>
        <v>45584</v>
      </c>
      <c r="O135" s="331"/>
      <c r="P135" s="758" t="e">
        <f t="shared" ref="P135" si="92">P134+7</f>
        <v>#REF!</v>
      </c>
      <c r="Q135" s="1067" t="e">
        <f t="shared" si="62"/>
        <v>#REF!</v>
      </c>
    </row>
    <row r="136" spans="1:17" ht="17.25" hidden="1" customHeight="1" x14ac:dyDescent="0.2">
      <c r="A136" s="819"/>
      <c r="B136" s="955" t="s">
        <v>375</v>
      </c>
      <c r="C136" s="955" t="s">
        <v>470</v>
      </c>
      <c r="D136" s="880" t="s">
        <v>385</v>
      </c>
      <c r="E136" s="800" t="e">
        <f t="shared" si="85"/>
        <v>#VALUE!</v>
      </c>
      <c r="F136" s="800" t="e">
        <f t="shared" si="86"/>
        <v>#VALUE!</v>
      </c>
      <c r="G136" s="800" t="e">
        <f t="shared" si="87"/>
        <v>#VALUE!</v>
      </c>
      <c r="H136" s="800" t="e">
        <f t="shared" si="88"/>
        <v>#VALUE!</v>
      </c>
      <c r="I136" s="800" t="e">
        <f t="shared" si="89"/>
        <v>#VALUE!</v>
      </c>
      <c r="J136" s="800" t="e">
        <f t="shared" si="90"/>
        <v>#VALUE!</v>
      </c>
      <c r="K136" s="800" t="e">
        <f t="shared" si="91"/>
        <v>#VALUE!</v>
      </c>
      <c r="L136" s="800"/>
      <c r="M136" s="800" t="e">
        <f t="shared" si="74"/>
        <v>#VALUE!</v>
      </c>
      <c r="N136" s="800" t="e">
        <f t="shared" si="75"/>
        <v>#VALUE!</v>
      </c>
      <c r="O136" s="331"/>
      <c r="P136" s="758" t="e">
        <f t="shared" ref="P136" si="93">P135+7</f>
        <v>#REF!</v>
      </c>
      <c r="Q136" s="1067" t="e">
        <f t="shared" si="62"/>
        <v>#REF!</v>
      </c>
    </row>
    <row r="137" spans="1:17" ht="17.25" hidden="1" customHeight="1" x14ac:dyDescent="0.2">
      <c r="A137" s="819"/>
      <c r="B137" s="955" t="s">
        <v>390</v>
      </c>
      <c r="C137" s="955" t="s">
        <v>471</v>
      </c>
      <c r="D137" s="955">
        <v>45573</v>
      </c>
      <c r="E137" s="758">
        <f t="shared" si="85"/>
        <v>45576</v>
      </c>
      <c r="F137" s="758">
        <f t="shared" si="86"/>
        <v>45582</v>
      </c>
      <c r="G137" s="758">
        <f t="shared" si="87"/>
        <v>45585</v>
      </c>
      <c r="H137" s="758">
        <f t="shared" si="88"/>
        <v>45587</v>
      </c>
      <c r="I137" s="758">
        <f t="shared" si="89"/>
        <v>45593</v>
      </c>
      <c r="J137" s="758">
        <f t="shared" si="90"/>
        <v>45594</v>
      </c>
      <c r="K137" s="758">
        <f t="shared" si="91"/>
        <v>45595</v>
      </c>
      <c r="L137" s="758"/>
      <c r="M137" s="758">
        <f t="shared" si="74"/>
        <v>45598</v>
      </c>
      <c r="N137" s="758">
        <f t="shared" si="75"/>
        <v>45599</v>
      </c>
      <c r="O137" s="331"/>
      <c r="P137" s="758" t="e">
        <f t="shared" ref="P137" si="94">P136+7</f>
        <v>#REF!</v>
      </c>
      <c r="Q137" s="1067" t="e">
        <f t="shared" si="62"/>
        <v>#REF!</v>
      </c>
    </row>
    <row r="138" spans="1:17" ht="17.25" hidden="1" customHeight="1" x14ac:dyDescent="0.2">
      <c r="A138" s="819" t="s">
        <v>357</v>
      </c>
      <c r="B138" s="1026" t="s">
        <v>409</v>
      </c>
      <c r="C138" s="955" t="s">
        <v>472</v>
      </c>
      <c r="D138" s="800">
        <v>45579</v>
      </c>
      <c r="E138" s="800">
        <f t="shared" si="85"/>
        <v>45582</v>
      </c>
      <c r="F138" s="800">
        <f t="shared" si="86"/>
        <v>45588</v>
      </c>
      <c r="G138" s="800">
        <f t="shared" si="87"/>
        <v>45591</v>
      </c>
      <c r="H138" s="800">
        <f t="shared" si="88"/>
        <v>45593</v>
      </c>
      <c r="I138" s="800">
        <f t="shared" si="89"/>
        <v>45599</v>
      </c>
      <c r="J138" s="800">
        <f t="shared" si="90"/>
        <v>45600</v>
      </c>
      <c r="K138" s="800">
        <f t="shared" si="91"/>
        <v>45601</v>
      </c>
      <c r="L138" s="800"/>
      <c r="M138" s="800">
        <f>F138+22</f>
        <v>45610</v>
      </c>
      <c r="N138" s="800">
        <f>G138+22</f>
        <v>45613</v>
      </c>
      <c r="O138" s="331"/>
      <c r="P138" s="758" t="e">
        <f t="shared" ref="P138" si="95">P137+7</f>
        <v>#REF!</v>
      </c>
      <c r="Q138" s="1067" t="e">
        <f t="shared" si="62"/>
        <v>#REF!</v>
      </c>
    </row>
    <row r="139" spans="1:17" ht="17.25" hidden="1" customHeight="1" x14ac:dyDescent="0.2">
      <c r="A139" s="819" t="s">
        <v>361</v>
      </c>
      <c r="B139" s="955" t="s">
        <v>361</v>
      </c>
      <c r="C139" s="955" t="s">
        <v>473</v>
      </c>
      <c r="D139" s="955">
        <v>45582</v>
      </c>
      <c r="E139" s="758">
        <f t="shared" si="85"/>
        <v>45585</v>
      </c>
      <c r="F139" s="758">
        <f t="shared" si="86"/>
        <v>45591</v>
      </c>
      <c r="G139" s="758">
        <f t="shared" si="87"/>
        <v>45594</v>
      </c>
      <c r="H139" s="758">
        <f t="shared" si="88"/>
        <v>45596</v>
      </c>
      <c r="I139" s="758">
        <f t="shared" si="89"/>
        <v>45602</v>
      </c>
      <c r="J139" s="758">
        <f t="shared" si="90"/>
        <v>45603</v>
      </c>
      <c r="K139" s="758">
        <f t="shared" si="91"/>
        <v>45604</v>
      </c>
      <c r="L139" s="1078"/>
      <c r="M139" s="758">
        <f t="shared" ref="M139:M144" si="96">D139+25</f>
        <v>45607</v>
      </c>
      <c r="N139" s="758">
        <f t="shared" ref="N139:N144" si="97">D139+26</f>
        <v>45608</v>
      </c>
      <c r="O139" s="331"/>
      <c r="P139" s="758" t="e">
        <f t="shared" ref="P139" si="98">P138+7</f>
        <v>#REF!</v>
      </c>
      <c r="Q139" s="1067" t="e">
        <f t="shared" si="62"/>
        <v>#REF!</v>
      </c>
    </row>
    <row r="140" spans="1:17" ht="17.25" hidden="1" customHeight="1" x14ac:dyDescent="0.2">
      <c r="A140" s="819"/>
      <c r="B140" s="955" t="s">
        <v>413</v>
      </c>
      <c r="C140" s="955" t="s">
        <v>474</v>
      </c>
      <c r="D140" s="955">
        <v>45593</v>
      </c>
      <c r="E140" s="758">
        <f t="shared" si="85"/>
        <v>45596</v>
      </c>
      <c r="F140" s="758">
        <f t="shared" si="86"/>
        <v>45602</v>
      </c>
      <c r="G140" s="758">
        <f t="shared" si="87"/>
        <v>45605</v>
      </c>
      <c r="H140" s="758">
        <f t="shared" si="88"/>
        <v>45607</v>
      </c>
      <c r="I140" s="758">
        <f t="shared" si="89"/>
        <v>45613</v>
      </c>
      <c r="J140" s="758">
        <f t="shared" si="90"/>
        <v>45614</v>
      </c>
      <c r="K140" s="758">
        <f t="shared" si="91"/>
        <v>45615</v>
      </c>
      <c r="L140" s="1079"/>
      <c r="M140" s="758">
        <f t="shared" si="96"/>
        <v>45618</v>
      </c>
      <c r="N140" s="758">
        <f t="shared" si="97"/>
        <v>45619</v>
      </c>
      <c r="O140" s="331"/>
      <c r="P140" s="758" t="e">
        <f t="shared" ref="P140" si="99">P139+7</f>
        <v>#REF!</v>
      </c>
      <c r="Q140" s="1067" t="e">
        <f t="shared" si="62"/>
        <v>#REF!</v>
      </c>
    </row>
    <row r="141" spans="1:17" ht="17.25" hidden="1" customHeight="1" x14ac:dyDescent="0.2">
      <c r="A141" s="819" t="s">
        <v>401</v>
      </c>
      <c r="B141" s="955" t="s">
        <v>363</v>
      </c>
      <c r="C141" s="955" t="s">
        <v>475</v>
      </c>
      <c r="D141" s="955">
        <v>45598</v>
      </c>
      <c r="E141" s="758">
        <f t="shared" si="85"/>
        <v>45601</v>
      </c>
      <c r="F141" s="758">
        <f t="shared" si="86"/>
        <v>45607</v>
      </c>
      <c r="G141" s="758">
        <f t="shared" si="87"/>
        <v>45610</v>
      </c>
      <c r="H141" s="758">
        <f t="shared" si="88"/>
        <v>45612</v>
      </c>
      <c r="I141" s="758">
        <f t="shared" si="89"/>
        <v>45618</v>
      </c>
      <c r="J141" s="758">
        <f t="shared" si="90"/>
        <v>45619</v>
      </c>
      <c r="K141" s="758">
        <f t="shared" si="91"/>
        <v>45620</v>
      </c>
      <c r="L141" s="1079"/>
      <c r="M141" s="758">
        <f t="shared" si="96"/>
        <v>45623</v>
      </c>
      <c r="N141" s="758">
        <f t="shared" si="97"/>
        <v>45624</v>
      </c>
      <c r="O141" s="331"/>
      <c r="P141" s="758" t="e">
        <f t="shared" ref="P141" si="100">P140+7</f>
        <v>#REF!</v>
      </c>
      <c r="Q141" s="1067" t="e">
        <f t="shared" si="62"/>
        <v>#REF!</v>
      </c>
    </row>
    <row r="142" spans="1:17" ht="17.25" hidden="1" customHeight="1" x14ac:dyDescent="0.2">
      <c r="A142" s="819" t="s">
        <v>363</v>
      </c>
      <c r="B142" s="955" t="s">
        <v>401</v>
      </c>
      <c r="C142" s="955" t="s">
        <v>476</v>
      </c>
      <c r="D142" s="955">
        <v>45610</v>
      </c>
      <c r="E142" s="880" t="s">
        <v>385</v>
      </c>
      <c r="F142" s="880" t="s">
        <v>385</v>
      </c>
      <c r="G142" s="880" t="s">
        <v>385</v>
      </c>
      <c r="H142" s="880" t="s">
        <v>385</v>
      </c>
      <c r="I142" s="758">
        <f t="shared" si="89"/>
        <v>45630</v>
      </c>
      <c r="J142" s="758">
        <f t="shared" si="90"/>
        <v>45631</v>
      </c>
      <c r="K142" s="758">
        <f t="shared" si="91"/>
        <v>45632</v>
      </c>
      <c r="L142" s="1082"/>
      <c r="M142" s="758">
        <f t="shared" si="96"/>
        <v>45635</v>
      </c>
      <c r="N142" s="758">
        <f t="shared" si="97"/>
        <v>45636</v>
      </c>
      <c r="O142" s="331"/>
      <c r="P142" s="758" t="e">
        <f t="shared" ref="P142" si="101">P141+7</f>
        <v>#REF!</v>
      </c>
      <c r="Q142" s="1067" t="e">
        <f t="shared" si="62"/>
        <v>#REF!</v>
      </c>
    </row>
    <row r="143" spans="1:17" ht="17.25" hidden="1" customHeight="1" x14ac:dyDescent="0.2">
      <c r="A143" s="819" t="s">
        <v>390</v>
      </c>
      <c r="B143" s="955" t="s">
        <v>357</v>
      </c>
      <c r="C143" s="955" t="s">
        <v>477</v>
      </c>
      <c r="D143" s="955">
        <v>45611</v>
      </c>
      <c r="E143" s="758">
        <f t="shared" ref="E143" si="102">D143+3</f>
        <v>45614</v>
      </c>
      <c r="F143" s="758">
        <f t="shared" ref="F143" si="103">D143+9</f>
        <v>45620</v>
      </c>
      <c r="G143" s="758">
        <f t="shared" ref="G143:G148" si="104">D143+12</f>
        <v>45623</v>
      </c>
      <c r="H143" s="758">
        <f t="shared" ref="H143:H148" si="105">D143+14</f>
        <v>45625</v>
      </c>
      <c r="I143" s="758">
        <f t="shared" si="89"/>
        <v>45631</v>
      </c>
      <c r="J143" s="758">
        <f t="shared" si="90"/>
        <v>45632</v>
      </c>
      <c r="K143" s="758">
        <f t="shared" si="91"/>
        <v>45633</v>
      </c>
      <c r="L143" s="1045"/>
      <c r="M143" s="758">
        <f t="shared" si="96"/>
        <v>45636</v>
      </c>
      <c r="N143" s="758">
        <f t="shared" si="97"/>
        <v>45637</v>
      </c>
      <c r="O143" s="331"/>
      <c r="P143" s="758" t="e">
        <f t="shared" ref="P143" si="106">P142+7</f>
        <v>#REF!</v>
      </c>
      <c r="Q143" s="1067" t="e">
        <f t="shared" si="62"/>
        <v>#REF!</v>
      </c>
    </row>
    <row r="144" spans="1:17" ht="20.100000000000001" hidden="1" customHeight="1" x14ac:dyDescent="0.2">
      <c r="A144" s="819" t="s">
        <v>421</v>
      </c>
      <c r="B144" s="955" t="s">
        <v>422</v>
      </c>
      <c r="C144" s="955" t="s">
        <v>478</v>
      </c>
      <c r="D144" s="955">
        <v>45625</v>
      </c>
      <c r="E144" s="880" t="s">
        <v>385</v>
      </c>
      <c r="F144" s="880" t="s">
        <v>385</v>
      </c>
      <c r="G144" s="758">
        <f t="shared" si="104"/>
        <v>45637</v>
      </c>
      <c r="H144" s="758">
        <f t="shared" si="105"/>
        <v>45639</v>
      </c>
      <c r="I144" s="758">
        <f t="shared" si="89"/>
        <v>45645</v>
      </c>
      <c r="J144" s="758">
        <f t="shared" si="90"/>
        <v>45646</v>
      </c>
      <c r="K144" s="758">
        <f t="shared" si="91"/>
        <v>45647</v>
      </c>
      <c r="L144" s="758"/>
      <c r="M144" s="758">
        <f t="shared" si="96"/>
        <v>45650</v>
      </c>
      <c r="N144" s="758">
        <f t="shared" si="97"/>
        <v>45651</v>
      </c>
      <c r="O144" s="331"/>
      <c r="P144" s="758" t="e">
        <f t="shared" ref="P144" si="107">P143+7</f>
        <v>#REF!</v>
      </c>
      <c r="Q144" s="1067" t="e">
        <f t="shared" si="62"/>
        <v>#REF!</v>
      </c>
    </row>
    <row r="145" spans="1:14" ht="20.100000000000001" hidden="1" customHeight="1" x14ac:dyDescent="0.2">
      <c r="A145" s="819" t="s">
        <v>413</v>
      </c>
      <c r="B145" s="955" t="s">
        <v>361</v>
      </c>
      <c r="C145" s="955" t="s">
        <v>479</v>
      </c>
      <c r="D145" s="955">
        <v>45628</v>
      </c>
      <c r="E145" s="758">
        <f t="shared" ref="E145" si="108">D145+3</f>
        <v>45631</v>
      </c>
      <c r="F145" s="758">
        <f t="shared" ref="F145" si="109">D145+9</f>
        <v>45637</v>
      </c>
      <c r="G145" s="758">
        <f t="shared" si="104"/>
        <v>45640</v>
      </c>
      <c r="H145" s="758">
        <f t="shared" si="105"/>
        <v>45642</v>
      </c>
      <c r="I145" s="758">
        <f t="shared" si="89"/>
        <v>45648</v>
      </c>
      <c r="J145" s="758">
        <f t="shared" si="90"/>
        <v>45649</v>
      </c>
      <c r="K145" s="758">
        <f t="shared" si="91"/>
        <v>45650</v>
      </c>
      <c r="L145" s="331"/>
      <c r="M145" s="758" t="e">
        <f>P144+7</f>
        <v>#REF!</v>
      </c>
      <c r="N145" s="1067" t="e">
        <f t="shared" ref="N145:N161" si="110">WEEKNUM(M145)</f>
        <v>#REF!</v>
      </c>
    </row>
    <row r="146" spans="1:14" ht="20.100000000000001" hidden="1" customHeight="1" x14ac:dyDescent="0.2">
      <c r="A146" s="819"/>
      <c r="B146" s="955" t="s">
        <v>413</v>
      </c>
      <c r="C146" s="955" t="s">
        <v>480</v>
      </c>
      <c r="D146" s="955">
        <v>45637</v>
      </c>
      <c r="E146" s="880" t="s">
        <v>385</v>
      </c>
      <c r="F146" s="880" t="s">
        <v>385</v>
      </c>
      <c r="G146" s="758">
        <f t="shared" si="104"/>
        <v>45649</v>
      </c>
      <c r="H146" s="758">
        <f t="shared" si="105"/>
        <v>45651</v>
      </c>
      <c r="I146" s="758">
        <f t="shared" si="89"/>
        <v>45657</v>
      </c>
      <c r="J146" s="758">
        <f t="shared" si="90"/>
        <v>45658</v>
      </c>
      <c r="K146" s="758">
        <f t="shared" si="91"/>
        <v>45659</v>
      </c>
      <c r="L146" s="331"/>
      <c r="M146" s="758" t="e">
        <f t="shared" ref="M146" si="111">M145+7</f>
        <v>#REF!</v>
      </c>
      <c r="N146" s="1067" t="e">
        <f t="shared" si="110"/>
        <v>#REF!</v>
      </c>
    </row>
    <row r="147" spans="1:14" ht="20.100000000000001" hidden="1" customHeight="1" x14ac:dyDescent="0.2">
      <c r="A147" s="819" t="s">
        <v>363</v>
      </c>
      <c r="B147" s="955" t="s">
        <v>401</v>
      </c>
      <c r="C147" s="955" t="s">
        <v>481</v>
      </c>
      <c r="D147" s="955">
        <v>45642</v>
      </c>
      <c r="E147" s="758">
        <f t="shared" ref="E147:E148" si="112">D147+3</f>
        <v>45645</v>
      </c>
      <c r="F147" s="758">
        <f t="shared" ref="F147:F148" si="113">D147+9</f>
        <v>45651</v>
      </c>
      <c r="G147" s="758">
        <f t="shared" si="104"/>
        <v>45654</v>
      </c>
      <c r="H147" s="758">
        <f t="shared" si="105"/>
        <v>45656</v>
      </c>
      <c r="I147" s="758">
        <f t="shared" si="89"/>
        <v>45662</v>
      </c>
      <c r="J147" s="758">
        <f t="shared" si="90"/>
        <v>45663</v>
      </c>
      <c r="K147" s="758">
        <f t="shared" si="91"/>
        <v>45664</v>
      </c>
      <c r="L147" s="331"/>
      <c r="M147" s="758" t="e">
        <f t="shared" ref="M147" si="114">M146+7</f>
        <v>#REF!</v>
      </c>
      <c r="N147" s="1067" t="e">
        <f t="shared" si="110"/>
        <v>#REF!</v>
      </c>
    </row>
    <row r="148" spans="1:14" ht="20.100000000000001" hidden="1" customHeight="1" x14ac:dyDescent="0.2">
      <c r="A148" s="819" t="s">
        <v>401</v>
      </c>
      <c r="B148" s="955" t="s">
        <v>363</v>
      </c>
      <c r="C148" s="955" t="s">
        <v>482</v>
      </c>
      <c r="D148" s="955">
        <v>45649</v>
      </c>
      <c r="E148" s="758">
        <f t="shared" si="112"/>
        <v>45652</v>
      </c>
      <c r="F148" s="758">
        <f t="shared" si="113"/>
        <v>45658</v>
      </c>
      <c r="G148" s="758">
        <f t="shared" si="104"/>
        <v>45661</v>
      </c>
      <c r="H148" s="758">
        <f t="shared" si="105"/>
        <v>45663</v>
      </c>
      <c r="I148" s="758">
        <f t="shared" si="89"/>
        <v>45669</v>
      </c>
      <c r="J148" s="758">
        <f t="shared" si="90"/>
        <v>45670</v>
      </c>
      <c r="K148" s="758">
        <f t="shared" si="91"/>
        <v>45671</v>
      </c>
      <c r="L148" s="331"/>
      <c r="M148" s="758" t="e">
        <f t="shared" ref="M148" si="115">M147+7</f>
        <v>#REF!</v>
      </c>
      <c r="N148" s="1067" t="e">
        <f t="shared" si="110"/>
        <v>#REF!</v>
      </c>
    </row>
    <row r="149" spans="1:14" ht="27.75" hidden="1" customHeight="1" x14ac:dyDescent="0.2">
      <c r="A149" s="819"/>
      <c r="B149" s="955" t="s">
        <v>363</v>
      </c>
      <c r="C149" s="955" t="s">
        <v>483</v>
      </c>
      <c r="D149" s="1080" t="s">
        <v>484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1067">
        <f t="shared" si="110"/>
        <v>4</v>
      </c>
    </row>
    <row r="150" spans="1:14" ht="20.100000000000001" hidden="1" customHeight="1" x14ac:dyDescent="0.2">
      <c r="A150" s="819" t="s">
        <v>422</v>
      </c>
      <c r="B150" s="1026" t="s">
        <v>409</v>
      </c>
      <c r="C150" s="955" t="s">
        <v>485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" si="116">M149+7</f>
        <v>45323</v>
      </c>
      <c r="N150" s="1067">
        <f t="shared" si="110"/>
        <v>5</v>
      </c>
    </row>
    <row r="151" spans="1:14" ht="25.5" hidden="1" x14ac:dyDescent="0.2">
      <c r="A151" s="819"/>
      <c r="B151" s="955" t="s">
        <v>361</v>
      </c>
      <c r="C151" s="955" t="s">
        <v>486</v>
      </c>
      <c r="D151" s="1080" t="s">
        <v>487</v>
      </c>
      <c r="E151" s="758">
        <v>45700</v>
      </c>
      <c r="F151" s="758">
        <f t="shared" ref="F151" si="117">E151+6</f>
        <v>45706</v>
      </c>
      <c r="G151" s="758">
        <f t="shared" ref="G151" si="118">F151+2</f>
        <v>45708</v>
      </c>
      <c r="H151" s="758">
        <f t="shared" ref="H151" si="119">G151+3</f>
        <v>45711</v>
      </c>
      <c r="I151" s="758">
        <f t="shared" ref="I151" si="120">H151+5</f>
        <v>45716</v>
      </c>
      <c r="J151" s="758">
        <f t="shared" ref="J151" si="121">I151+1</f>
        <v>45717</v>
      </c>
      <c r="K151" s="758">
        <f t="shared" ref="K151" si="122">J151+1</f>
        <v>45718</v>
      </c>
      <c r="L151" s="331"/>
      <c r="M151" s="758">
        <f t="shared" ref="M151" si="123">M150+7</f>
        <v>45330</v>
      </c>
      <c r="N151" s="1067">
        <f t="shared" si="110"/>
        <v>6</v>
      </c>
    </row>
    <row r="152" spans="1:14" ht="20.100000000000001" hidden="1" customHeight="1" x14ac:dyDescent="0.2">
      <c r="A152" s="819" t="s">
        <v>422</v>
      </c>
      <c r="B152" s="955" t="s">
        <v>357</v>
      </c>
      <c r="C152" s="955" t="s">
        <v>488</v>
      </c>
      <c r="D152" s="955">
        <v>45704</v>
      </c>
      <c r="E152" s="880" t="s">
        <v>385</v>
      </c>
      <c r="F152" s="880" t="s">
        <v>385</v>
      </c>
      <c r="G152" s="880" t="s">
        <v>385</v>
      </c>
      <c r="H152" s="880" t="s">
        <v>385</v>
      </c>
      <c r="I152" s="880" t="s">
        <v>385</v>
      </c>
      <c r="J152" s="880" t="s">
        <v>385</v>
      </c>
      <c r="K152" s="880" t="s">
        <v>385</v>
      </c>
      <c r="L152" s="331"/>
      <c r="M152" s="758">
        <f t="shared" ref="M152" si="124">M151+7</f>
        <v>45337</v>
      </c>
      <c r="N152" s="1067">
        <f t="shared" si="110"/>
        <v>7</v>
      </c>
    </row>
    <row r="153" spans="1:14" ht="20.100000000000001" hidden="1" customHeight="1" x14ac:dyDescent="0.2">
      <c r="A153" s="819" t="s">
        <v>363</v>
      </c>
      <c r="B153" s="955" t="s">
        <v>413</v>
      </c>
      <c r="C153" s="955" t="s">
        <v>491</v>
      </c>
      <c r="D153" s="955">
        <v>45715</v>
      </c>
      <c r="E153" s="880" t="s">
        <v>385</v>
      </c>
      <c r="F153" s="880" t="s">
        <v>385</v>
      </c>
      <c r="G153" s="758">
        <v>45725</v>
      </c>
      <c r="H153" s="758">
        <v>45731</v>
      </c>
      <c r="I153" s="758">
        <f t="shared" ref="I153:I161" si="125">H153+5</f>
        <v>45736</v>
      </c>
      <c r="J153" s="758">
        <f t="shared" ref="J153:J161" si="126">I153+1</f>
        <v>45737</v>
      </c>
      <c r="K153" s="758">
        <f t="shared" ref="K153:K161" si="127">J153+1</f>
        <v>45738</v>
      </c>
      <c r="L153" s="331"/>
      <c r="M153" s="758">
        <v>45708</v>
      </c>
      <c r="N153" s="1067">
        <f t="shared" si="110"/>
        <v>8</v>
      </c>
    </row>
    <row r="154" spans="1:14" ht="20.100000000000001" hidden="1" customHeight="1" x14ac:dyDescent="0.2">
      <c r="A154" s="819" t="s">
        <v>492</v>
      </c>
      <c r="B154" s="955" t="s">
        <v>357</v>
      </c>
      <c r="C154" s="955" t="s">
        <v>493</v>
      </c>
      <c r="D154" s="955">
        <v>45718</v>
      </c>
      <c r="E154" s="758">
        <f t="shared" ref="E154:E161" si="128">D154+4</f>
        <v>45722</v>
      </c>
      <c r="F154" s="758">
        <f t="shared" ref="F154:F161" si="129">E154+6</f>
        <v>45728</v>
      </c>
      <c r="G154" s="758">
        <f t="shared" ref="G154:G161" si="130">F154+2</f>
        <v>45730</v>
      </c>
      <c r="H154" s="758">
        <f t="shared" ref="H154:H161" si="131">G154+3</f>
        <v>45733</v>
      </c>
      <c r="I154" s="758">
        <f t="shared" si="125"/>
        <v>45738</v>
      </c>
      <c r="J154" s="758">
        <f t="shared" si="126"/>
        <v>45739</v>
      </c>
      <c r="K154" s="758">
        <f t="shared" si="127"/>
        <v>45740</v>
      </c>
      <c r="L154" s="331"/>
      <c r="M154" s="758">
        <f t="shared" ref="M154:M183" si="132">M153+7</f>
        <v>45715</v>
      </c>
      <c r="N154" s="1067">
        <f t="shared" si="110"/>
        <v>9</v>
      </c>
    </row>
    <row r="155" spans="1:14" ht="20.100000000000001" hidden="1" customHeight="1" x14ac:dyDescent="0.2">
      <c r="A155" s="819"/>
      <c r="B155" s="955" t="s">
        <v>363</v>
      </c>
      <c r="C155" s="955" t="s">
        <v>494</v>
      </c>
      <c r="D155" s="955">
        <v>45724</v>
      </c>
      <c r="E155" s="758">
        <f t="shared" si="128"/>
        <v>45728</v>
      </c>
      <c r="F155" s="758">
        <f t="shared" si="129"/>
        <v>45734</v>
      </c>
      <c r="G155" s="758">
        <f t="shared" si="130"/>
        <v>45736</v>
      </c>
      <c r="H155" s="758">
        <f t="shared" si="131"/>
        <v>45739</v>
      </c>
      <c r="I155" s="758">
        <f t="shared" si="125"/>
        <v>45744</v>
      </c>
      <c r="J155" s="758">
        <f t="shared" si="126"/>
        <v>45745</v>
      </c>
      <c r="K155" s="758">
        <f t="shared" si="127"/>
        <v>45746</v>
      </c>
      <c r="L155" s="331"/>
      <c r="M155" s="758">
        <f t="shared" si="132"/>
        <v>45722</v>
      </c>
      <c r="N155" s="1067">
        <f t="shared" si="110"/>
        <v>10</v>
      </c>
    </row>
    <row r="156" spans="1:14" ht="20.100000000000001" hidden="1" customHeight="1" x14ac:dyDescent="0.2">
      <c r="A156" s="819" t="s">
        <v>422</v>
      </c>
      <c r="B156" s="955" t="s">
        <v>361</v>
      </c>
      <c r="C156" s="955" t="s">
        <v>495</v>
      </c>
      <c r="D156" s="955">
        <v>45736</v>
      </c>
      <c r="E156" s="758">
        <f t="shared" si="128"/>
        <v>45740</v>
      </c>
      <c r="F156" s="758">
        <f t="shared" si="129"/>
        <v>45746</v>
      </c>
      <c r="G156" s="758">
        <f t="shared" si="130"/>
        <v>45748</v>
      </c>
      <c r="H156" s="758">
        <f t="shared" si="131"/>
        <v>45751</v>
      </c>
      <c r="I156" s="758">
        <f t="shared" si="125"/>
        <v>45756</v>
      </c>
      <c r="J156" s="758">
        <f t="shared" si="126"/>
        <v>45757</v>
      </c>
      <c r="K156" s="758">
        <f t="shared" si="127"/>
        <v>45758</v>
      </c>
      <c r="L156" s="331"/>
      <c r="M156" s="758">
        <v>45736</v>
      </c>
      <c r="N156" s="1067">
        <f t="shared" si="110"/>
        <v>12</v>
      </c>
    </row>
    <row r="157" spans="1:14" ht="20.100000000000001" hidden="1" customHeight="1" x14ac:dyDescent="0.2">
      <c r="A157" s="819" t="s">
        <v>496</v>
      </c>
      <c r="B157" s="955" t="s">
        <v>413</v>
      </c>
      <c r="C157" s="955" t="s">
        <v>497</v>
      </c>
      <c r="D157" s="955">
        <v>45744</v>
      </c>
      <c r="E157" s="758">
        <f t="shared" si="128"/>
        <v>45748</v>
      </c>
      <c r="F157" s="758">
        <f t="shared" si="129"/>
        <v>45754</v>
      </c>
      <c r="G157" s="758">
        <f t="shared" si="130"/>
        <v>45756</v>
      </c>
      <c r="H157" s="758">
        <f t="shared" si="131"/>
        <v>45759</v>
      </c>
      <c r="I157" s="758">
        <f t="shared" si="125"/>
        <v>45764</v>
      </c>
      <c r="J157" s="758">
        <f t="shared" si="126"/>
        <v>45765</v>
      </c>
      <c r="K157" s="758">
        <f t="shared" si="127"/>
        <v>45766</v>
      </c>
      <c r="L157" s="331"/>
      <c r="M157" s="758">
        <f t="shared" si="132"/>
        <v>45743</v>
      </c>
      <c r="N157" s="1067">
        <f t="shared" si="110"/>
        <v>13</v>
      </c>
    </row>
    <row r="158" spans="1:14" ht="20.100000000000001" hidden="1" customHeight="1" x14ac:dyDescent="0.2">
      <c r="A158" s="819"/>
      <c r="B158" s="955" t="s">
        <v>422</v>
      </c>
      <c r="C158" s="955" t="s">
        <v>498</v>
      </c>
      <c r="D158" s="955">
        <v>45752</v>
      </c>
      <c r="E158" s="758">
        <f t="shared" si="128"/>
        <v>45756</v>
      </c>
      <c r="F158" s="758">
        <f t="shared" si="129"/>
        <v>45762</v>
      </c>
      <c r="G158" s="758">
        <f t="shared" si="130"/>
        <v>45764</v>
      </c>
      <c r="H158" s="758">
        <f t="shared" si="131"/>
        <v>45767</v>
      </c>
      <c r="I158" s="758">
        <f t="shared" si="125"/>
        <v>45772</v>
      </c>
      <c r="J158" s="758">
        <f t="shared" si="126"/>
        <v>45773</v>
      </c>
      <c r="K158" s="758">
        <f t="shared" si="127"/>
        <v>45774</v>
      </c>
      <c r="L158" s="331"/>
      <c r="M158" s="758">
        <f t="shared" si="132"/>
        <v>45750</v>
      </c>
      <c r="N158" s="1067">
        <f t="shared" si="110"/>
        <v>14</v>
      </c>
    </row>
    <row r="159" spans="1:14" ht="20.100000000000001" hidden="1" customHeight="1" x14ac:dyDescent="0.2">
      <c r="A159" s="819"/>
      <c r="B159" s="955" t="s">
        <v>357</v>
      </c>
      <c r="C159" s="955" t="s">
        <v>499</v>
      </c>
      <c r="D159" s="955">
        <v>45760</v>
      </c>
      <c r="E159" s="758">
        <f t="shared" si="128"/>
        <v>45764</v>
      </c>
      <c r="F159" s="758">
        <f t="shared" si="129"/>
        <v>45770</v>
      </c>
      <c r="G159" s="758">
        <f t="shared" si="130"/>
        <v>45772</v>
      </c>
      <c r="H159" s="758">
        <f t="shared" si="131"/>
        <v>45775</v>
      </c>
      <c r="I159" s="758">
        <f t="shared" si="125"/>
        <v>45780</v>
      </c>
      <c r="J159" s="758">
        <f t="shared" si="126"/>
        <v>45781</v>
      </c>
      <c r="K159" s="758">
        <f t="shared" si="127"/>
        <v>45782</v>
      </c>
      <c r="L159" s="331"/>
      <c r="M159" s="758">
        <f t="shared" si="132"/>
        <v>45757</v>
      </c>
      <c r="N159" s="1067">
        <f t="shared" si="110"/>
        <v>15</v>
      </c>
    </row>
    <row r="160" spans="1:14" ht="20.100000000000001" hidden="1" customHeight="1" x14ac:dyDescent="0.2">
      <c r="A160" s="819"/>
      <c r="B160" s="955" t="s">
        <v>363</v>
      </c>
      <c r="C160" s="955" t="s">
        <v>500</v>
      </c>
      <c r="D160" s="955">
        <v>45764</v>
      </c>
      <c r="E160" s="758">
        <f t="shared" si="128"/>
        <v>45768</v>
      </c>
      <c r="F160" s="758">
        <f t="shared" si="129"/>
        <v>45774</v>
      </c>
      <c r="G160" s="758">
        <f t="shared" si="130"/>
        <v>45776</v>
      </c>
      <c r="H160" s="758">
        <f t="shared" si="131"/>
        <v>45779</v>
      </c>
      <c r="I160" s="758">
        <f t="shared" si="125"/>
        <v>45784</v>
      </c>
      <c r="J160" s="758">
        <f t="shared" si="126"/>
        <v>45785</v>
      </c>
      <c r="K160" s="758">
        <f t="shared" si="127"/>
        <v>45786</v>
      </c>
      <c r="L160" s="331"/>
      <c r="M160" s="758">
        <f t="shared" si="132"/>
        <v>45764</v>
      </c>
      <c r="N160" s="1067">
        <f t="shared" si="110"/>
        <v>16</v>
      </c>
    </row>
    <row r="161" spans="1:14" ht="20.100000000000001" hidden="1" customHeight="1" x14ac:dyDescent="0.2">
      <c r="A161" s="819"/>
      <c r="B161" s="955" t="s">
        <v>361</v>
      </c>
      <c r="C161" s="955" t="s">
        <v>501</v>
      </c>
      <c r="D161" s="955">
        <v>45771</v>
      </c>
      <c r="E161" s="758">
        <f t="shared" si="128"/>
        <v>45775</v>
      </c>
      <c r="F161" s="758">
        <f t="shared" si="129"/>
        <v>45781</v>
      </c>
      <c r="G161" s="758">
        <f t="shared" si="130"/>
        <v>45783</v>
      </c>
      <c r="H161" s="758">
        <f t="shared" si="131"/>
        <v>45786</v>
      </c>
      <c r="I161" s="758">
        <f t="shared" si="125"/>
        <v>45791</v>
      </c>
      <c r="J161" s="758">
        <f t="shared" si="126"/>
        <v>45792</v>
      </c>
      <c r="K161" s="758">
        <f t="shared" si="127"/>
        <v>45793</v>
      </c>
      <c r="L161" s="331"/>
      <c r="M161" s="758">
        <f t="shared" si="132"/>
        <v>45771</v>
      </c>
      <c r="N161" s="1067">
        <f t="shared" si="110"/>
        <v>17</v>
      </c>
    </row>
    <row r="162" spans="1:14" ht="20.100000000000001" hidden="1" customHeight="1" x14ac:dyDescent="0.2">
      <c r="A162" s="819"/>
      <c r="B162" s="955" t="s">
        <v>413</v>
      </c>
      <c r="C162" s="955" t="s">
        <v>502</v>
      </c>
      <c r="D162" s="955">
        <v>45779</v>
      </c>
      <c r="E162" s="758">
        <f t="shared" ref="E162:E166" si="133">D162+4</f>
        <v>45783</v>
      </c>
      <c r="F162" s="758">
        <f t="shared" ref="F162:F166" si="134">E162+6</f>
        <v>45789</v>
      </c>
      <c r="G162" s="758">
        <f t="shared" ref="G162:G166" si="135">F162+2</f>
        <v>45791</v>
      </c>
      <c r="H162" s="758">
        <f t="shared" ref="H162:H166" si="136">G162+3</f>
        <v>45794</v>
      </c>
      <c r="I162" s="758">
        <f t="shared" ref="I162:I166" si="137">H162+5</f>
        <v>45799</v>
      </c>
      <c r="J162" s="758">
        <f t="shared" ref="J162:J166" si="138">I162+1</f>
        <v>45800</v>
      </c>
      <c r="K162" s="758">
        <f t="shared" ref="K162:K166" si="139">J162+1</f>
        <v>45801</v>
      </c>
      <c r="L162" s="331"/>
      <c r="M162" s="758">
        <f t="shared" si="132"/>
        <v>45778</v>
      </c>
      <c r="N162" s="1067">
        <f t="shared" ref="N162:N166" si="140">WEEKNUM(M162)</f>
        <v>18</v>
      </c>
    </row>
    <row r="163" spans="1:14" ht="20.100000000000001" hidden="1" customHeight="1" x14ac:dyDescent="0.2">
      <c r="A163" s="819"/>
      <c r="B163" s="955" t="s">
        <v>422</v>
      </c>
      <c r="C163" s="955" t="s">
        <v>503</v>
      </c>
      <c r="D163" s="955">
        <v>45786</v>
      </c>
      <c r="E163" s="758">
        <f t="shared" si="133"/>
        <v>45790</v>
      </c>
      <c r="F163" s="758">
        <f t="shared" si="134"/>
        <v>45796</v>
      </c>
      <c r="G163" s="758">
        <f t="shared" si="135"/>
        <v>45798</v>
      </c>
      <c r="H163" s="758">
        <f t="shared" si="136"/>
        <v>45801</v>
      </c>
      <c r="I163" s="758">
        <f t="shared" si="137"/>
        <v>45806</v>
      </c>
      <c r="J163" s="758">
        <f t="shared" si="138"/>
        <v>45807</v>
      </c>
      <c r="K163" s="758">
        <f t="shared" si="139"/>
        <v>45808</v>
      </c>
      <c r="L163" s="331"/>
      <c r="M163" s="758">
        <f t="shared" si="132"/>
        <v>45785</v>
      </c>
      <c r="N163" s="1067">
        <f t="shared" si="140"/>
        <v>19</v>
      </c>
    </row>
    <row r="164" spans="1:14" ht="20.100000000000001" hidden="1" customHeight="1" x14ac:dyDescent="0.2">
      <c r="A164" s="819"/>
      <c r="B164" s="955" t="s">
        <v>357</v>
      </c>
      <c r="C164" s="955" t="s">
        <v>504</v>
      </c>
      <c r="D164" s="955">
        <v>45794</v>
      </c>
      <c r="E164" s="758">
        <f t="shared" si="133"/>
        <v>45798</v>
      </c>
      <c r="F164" s="758">
        <f t="shared" si="134"/>
        <v>45804</v>
      </c>
      <c r="G164" s="758">
        <f t="shared" si="135"/>
        <v>45806</v>
      </c>
      <c r="H164" s="758">
        <f t="shared" si="136"/>
        <v>45809</v>
      </c>
      <c r="I164" s="758">
        <f t="shared" si="137"/>
        <v>45814</v>
      </c>
      <c r="J164" s="758">
        <f t="shared" si="138"/>
        <v>45815</v>
      </c>
      <c r="K164" s="758">
        <f t="shared" si="139"/>
        <v>45816</v>
      </c>
      <c r="L164" s="331"/>
      <c r="M164" s="758">
        <f t="shared" si="132"/>
        <v>45792</v>
      </c>
      <c r="N164" s="1067">
        <f t="shared" si="140"/>
        <v>20</v>
      </c>
    </row>
    <row r="165" spans="1:14" ht="20.100000000000001" hidden="1" customHeight="1" x14ac:dyDescent="0.2">
      <c r="A165" s="819"/>
      <c r="B165" s="955" t="s">
        <v>363</v>
      </c>
      <c r="C165" s="955" t="s">
        <v>505</v>
      </c>
      <c r="D165" s="955">
        <v>45800</v>
      </c>
      <c r="E165" s="758">
        <f t="shared" si="133"/>
        <v>45804</v>
      </c>
      <c r="F165" s="758">
        <f t="shared" si="134"/>
        <v>45810</v>
      </c>
      <c r="G165" s="758">
        <f t="shared" si="135"/>
        <v>45812</v>
      </c>
      <c r="H165" s="758">
        <f t="shared" si="136"/>
        <v>45815</v>
      </c>
      <c r="I165" s="758">
        <f t="shared" si="137"/>
        <v>45820</v>
      </c>
      <c r="J165" s="758">
        <f t="shared" si="138"/>
        <v>45821</v>
      </c>
      <c r="K165" s="758">
        <f t="shared" si="139"/>
        <v>45822</v>
      </c>
      <c r="L165" s="331"/>
      <c r="M165" s="758">
        <f t="shared" si="132"/>
        <v>45799</v>
      </c>
      <c r="N165" s="1067">
        <f t="shared" si="140"/>
        <v>21</v>
      </c>
    </row>
    <row r="166" spans="1:14" ht="20.100000000000001" hidden="1" customHeight="1" x14ac:dyDescent="0.2">
      <c r="A166" s="819"/>
      <c r="B166" s="955" t="s">
        <v>361</v>
      </c>
      <c r="C166" s="955" t="s">
        <v>506</v>
      </c>
      <c r="D166" s="955">
        <v>45808</v>
      </c>
      <c r="E166" s="758">
        <f t="shared" si="133"/>
        <v>45812</v>
      </c>
      <c r="F166" s="758">
        <f t="shared" si="134"/>
        <v>45818</v>
      </c>
      <c r="G166" s="758">
        <f t="shared" si="135"/>
        <v>45820</v>
      </c>
      <c r="H166" s="758">
        <f t="shared" si="136"/>
        <v>45823</v>
      </c>
      <c r="I166" s="758">
        <f t="shared" si="137"/>
        <v>45828</v>
      </c>
      <c r="J166" s="758">
        <f t="shared" si="138"/>
        <v>45829</v>
      </c>
      <c r="K166" s="758">
        <f t="shared" si="139"/>
        <v>45830</v>
      </c>
      <c r="L166" s="331"/>
      <c r="M166" s="758">
        <f t="shared" si="132"/>
        <v>45806</v>
      </c>
      <c r="N166" s="1067">
        <f t="shared" si="140"/>
        <v>22</v>
      </c>
    </row>
    <row r="167" spans="1:14" ht="20.100000000000001" hidden="1" customHeight="1" x14ac:dyDescent="0.2">
      <c r="A167" s="819"/>
      <c r="B167" s="955" t="s">
        <v>413</v>
      </c>
      <c r="C167" s="955" t="s">
        <v>507</v>
      </c>
      <c r="D167" s="955">
        <v>45813</v>
      </c>
      <c r="E167" s="758">
        <f t="shared" ref="E167:E171" si="141">D167+4</f>
        <v>45817</v>
      </c>
      <c r="F167" s="758">
        <f t="shared" ref="F167:F171" si="142">E167+6</f>
        <v>45823</v>
      </c>
      <c r="G167" s="758">
        <f t="shared" ref="G167:G171" si="143">F167+2</f>
        <v>45825</v>
      </c>
      <c r="H167" s="758">
        <f t="shared" ref="H167:H171" si="144">G167+3</f>
        <v>45828</v>
      </c>
      <c r="I167" s="758">
        <f t="shared" ref="I167:I171" si="145">H167+5</f>
        <v>45833</v>
      </c>
      <c r="J167" s="758">
        <f t="shared" ref="J167:J171" si="146">I167+1</f>
        <v>45834</v>
      </c>
      <c r="K167" s="758">
        <f t="shared" ref="K167:K171" si="147">J167+1</f>
        <v>45835</v>
      </c>
      <c r="L167" s="331"/>
      <c r="M167" s="758">
        <f t="shared" si="132"/>
        <v>45813</v>
      </c>
      <c r="N167" s="1067">
        <f t="shared" ref="N167:N171" si="148">WEEKNUM(M167)</f>
        <v>23</v>
      </c>
    </row>
    <row r="168" spans="1:14" ht="20.100000000000001" hidden="1" customHeight="1" x14ac:dyDescent="0.2">
      <c r="A168" s="819"/>
      <c r="B168" s="955" t="s">
        <v>422</v>
      </c>
      <c r="C168" s="955" t="s">
        <v>508</v>
      </c>
      <c r="D168" s="955">
        <v>45820</v>
      </c>
      <c r="E168" s="758">
        <f t="shared" si="141"/>
        <v>45824</v>
      </c>
      <c r="F168" s="758">
        <f t="shared" si="142"/>
        <v>45830</v>
      </c>
      <c r="G168" s="758">
        <f t="shared" si="143"/>
        <v>45832</v>
      </c>
      <c r="H168" s="758">
        <f t="shared" si="144"/>
        <v>45835</v>
      </c>
      <c r="I168" s="758">
        <f t="shared" si="145"/>
        <v>45840</v>
      </c>
      <c r="J168" s="758">
        <f t="shared" si="146"/>
        <v>45841</v>
      </c>
      <c r="K168" s="758">
        <f t="shared" si="147"/>
        <v>45842</v>
      </c>
      <c r="L168" s="331"/>
      <c r="M168" s="758">
        <f t="shared" si="132"/>
        <v>45820</v>
      </c>
      <c r="N168" s="1067">
        <f t="shared" si="148"/>
        <v>24</v>
      </c>
    </row>
    <row r="169" spans="1:14" ht="20.100000000000001" hidden="1" customHeight="1" x14ac:dyDescent="0.2">
      <c r="A169" s="819"/>
      <c r="B169" s="955" t="s">
        <v>357</v>
      </c>
      <c r="C169" s="955" t="s">
        <v>509</v>
      </c>
      <c r="D169" s="955">
        <v>45828</v>
      </c>
      <c r="E169" s="758">
        <f t="shared" si="141"/>
        <v>45832</v>
      </c>
      <c r="F169" s="758">
        <f t="shared" si="142"/>
        <v>45838</v>
      </c>
      <c r="G169" s="758">
        <f t="shared" si="143"/>
        <v>45840</v>
      </c>
      <c r="H169" s="758">
        <f t="shared" si="144"/>
        <v>45843</v>
      </c>
      <c r="I169" s="758">
        <f t="shared" si="145"/>
        <v>45848</v>
      </c>
      <c r="J169" s="758">
        <f t="shared" si="146"/>
        <v>45849</v>
      </c>
      <c r="K169" s="758">
        <f t="shared" si="147"/>
        <v>45850</v>
      </c>
      <c r="L169" s="331"/>
      <c r="M169" s="758">
        <f t="shared" si="132"/>
        <v>45827</v>
      </c>
      <c r="N169" s="1067">
        <f t="shared" si="148"/>
        <v>25</v>
      </c>
    </row>
    <row r="170" spans="1:14" ht="20.100000000000001" hidden="1" customHeight="1" x14ac:dyDescent="0.2">
      <c r="A170" s="819"/>
      <c r="B170" s="955" t="s">
        <v>363</v>
      </c>
      <c r="C170" s="955" t="s">
        <v>510</v>
      </c>
      <c r="D170" s="955">
        <v>45836</v>
      </c>
      <c r="E170" s="758">
        <f t="shared" si="141"/>
        <v>45840</v>
      </c>
      <c r="F170" s="758">
        <f t="shared" si="142"/>
        <v>45846</v>
      </c>
      <c r="G170" s="758">
        <f t="shared" si="143"/>
        <v>45848</v>
      </c>
      <c r="H170" s="758">
        <f t="shared" si="144"/>
        <v>45851</v>
      </c>
      <c r="I170" s="758">
        <f t="shared" si="145"/>
        <v>45856</v>
      </c>
      <c r="J170" s="758">
        <f t="shared" si="146"/>
        <v>45857</v>
      </c>
      <c r="K170" s="758">
        <f t="shared" si="147"/>
        <v>45858</v>
      </c>
      <c r="L170" s="331"/>
      <c r="M170" s="758">
        <f t="shared" si="132"/>
        <v>45834</v>
      </c>
      <c r="N170" s="1067">
        <f t="shared" si="148"/>
        <v>26</v>
      </c>
    </row>
    <row r="171" spans="1:14" ht="20.100000000000001" hidden="1" customHeight="1" x14ac:dyDescent="0.2">
      <c r="A171" s="819"/>
      <c r="B171" s="955" t="s">
        <v>361</v>
      </c>
      <c r="C171" s="955" t="s">
        <v>511</v>
      </c>
      <c r="D171" s="955">
        <v>45843</v>
      </c>
      <c r="E171" s="758">
        <f t="shared" si="141"/>
        <v>45847</v>
      </c>
      <c r="F171" s="758">
        <f t="shared" si="142"/>
        <v>45853</v>
      </c>
      <c r="G171" s="758">
        <f t="shared" si="143"/>
        <v>45855</v>
      </c>
      <c r="H171" s="758">
        <f t="shared" si="144"/>
        <v>45858</v>
      </c>
      <c r="I171" s="758">
        <f t="shared" si="145"/>
        <v>45863</v>
      </c>
      <c r="J171" s="758">
        <f t="shared" si="146"/>
        <v>45864</v>
      </c>
      <c r="K171" s="758">
        <f t="shared" si="147"/>
        <v>45865</v>
      </c>
      <c r="L171" s="331"/>
      <c r="M171" s="758">
        <f t="shared" si="132"/>
        <v>45841</v>
      </c>
      <c r="N171" s="1067">
        <f t="shared" si="148"/>
        <v>27</v>
      </c>
    </row>
    <row r="172" spans="1:14" ht="20.100000000000001" hidden="1" customHeight="1" x14ac:dyDescent="0.2">
      <c r="A172" s="819" t="s">
        <v>413</v>
      </c>
      <c r="B172" s="955" t="s">
        <v>2387</v>
      </c>
      <c r="C172" s="955" t="s">
        <v>512</v>
      </c>
      <c r="D172" s="955">
        <v>45853</v>
      </c>
      <c r="E172" s="758">
        <f t="shared" ref="E172:E176" si="149">D172+4</f>
        <v>45857</v>
      </c>
      <c r="F172" s="758">
        <f t="shared" ref="F172:F176" si="150">E172+6</f>
        <v>45863</v>
      </c>
      <c r="G172" s="758">
        <f t="shared" ref="G172:G176" si="151">F172+2</f>
        <v>45865</v>
      </c>
      <c r="H172" s="758">
        <f t="shared" ref="H172:H176" si="152">G172+3</f>
        <v>45868</v>
      </c>
      <c r="I172" s="758">
        <f t="shared" ref="I172:I176" si="153">H172+5</f>
        <v>45873</v>
      </c>
      <c r="J172" s="758">
        <f t="shared" ref="J172:J176" si="154">I172+1</f>
        <v>45874</v>
      </c>
      <c r="K172" s="758">
        <f t="shared" ref="K172:K176" si="155">J172+1</f>
        <v>45875</v>
      </c>
      <c r="L172" s="331"/>
      <c r="M172" s="758">
        <f t="shared" si="132"/>
        <v>45848</v>
      </c>
      <c r="N172" s="1067">
        <f t="shared" ref="N172:N176" si="156">WEEKNUM(M172)</f>
        <v>28</v>
      </c>
    </row>
    <row r="173" spans="1:14" ht="20.100000000000001" hidden="1" customHeight="1" x14ac:dyDescent="0.2">
      <c r="A173" s="819"/>
      <c r="B173" s="955" t="s">
        <v>422</v>
      </c>
      <c r="C173" s="955" t="s">
        <v>513</v>
      </c>
      <c r="D173" s="955">
        <v>45856</v>
      </c>
      <c r="E173" s="758">
        <f t="shared" si="149"/>
        <v>45860</v>
      </c>
      <c r="F173" s="758">
        <f t="shared" si="150"/>
        <v>45866</v>
      </c>
      <c r="G173" s="758">
        <f t="shared" si="151"/>
        <v>45868</v>
      </c>
      <c r="H173" s="758">
        <f t="shared" si="152"/>
        <v>45871</v>
      </c>
      <c r="I173" s="758">
        <f t="shared" si="153"/>
        <v>45876</v>
      </c>
      <c r="J173" s="758">
        <f t="shared" si="154"/>
        <v>45877</v>
      </c>
      <c r="K173" s="758">
        <f t="shared" si="155"/>
        <v>45878</v>
      </c>
      <c r="L173" s="331"/>
      <c r="M173" s="758">
        <f t="shared" si="132"/>
        <v>45855</v>
      </c>
      <c r="N173" s="1067">
        <f t="shared" si="156"/>
        <v>29</v>
      </c>
    </row>
    <row r="174" spans="1:14" ht="20.100000000000001" hidden="1" customHeight="1" x14ac:dyDescent="0.2">
      <c r="A174" s="819"/>
      <c r="B174" s="955" t="s">
        <v>357</v>
      </c>
      <c r="C174" s="955" t="s">
        <v>514</v>
      </c>
      <c r="D174" s="955">
        <v>45862</v>
      </c>
      <c r="E174" s="758">
        <f t="shared" si="149"/>
        <v>45866</v>
      </c>
      <c r="F174" s="758">
        <f t="shared" si="150"/>
        <v>45872</v>
      </c>
      <c r="G174" s="758">
        <f t="shared" si="151"/>
        <v>45874</v>
      </c>
      <c r="H174" s="758">
        <f t="shared" si="152"/>
        <v>45877</v>
      </c>
      <c r="I174" s="758">
        <f t="shared" si="153"/>
        <v>45882</v>
      </c>
      <c r="J174" s="758">
        <f t="shared" si="154"/>
        <v>45883</v>
      </c>
      <c r="K174" s="758">
        <f t="shared" si="155"/>
        <v>45884</v>
      </c>
      <c r="L174" s="331"/>
      <c r="M174" s="758">
        <f t="shared" si="132"/>
        <v>45862</v>
      </c>
      <c r="N174" s="1067">
        <f t="shared" si="156"/>
        <v>30</v>
      </c>
    </row>
    <row r="175" spans="1:14" ht="20.100000000000001" hidden="1" customHeight="1" x14ac:dyDescent="0.2">
      <c r="A175" s="819"/>
      <c r="B175" s="955" t="s">
        <v>363</v>
      </c>
      <c r="C175" s="955" t="s">
        <v>515</v>
      </c>
      <c r="D175" s="955">
        <v>45872</v>
      </c>
      <c r="E175" s="758">
        <f t="shared" si="149"/>
        <v>45876</v>
      </c>
      <c r="F175" s="758">
        <f t="shared" si="150"/>
        <v>45882</v>
      </c>
      <c r="G175" s="758">
        <f t="shared" si="151"/>
        <v>45884</v>
      </c>
      <c r="H175" s="758">
        <f t="shared" si="152"/>
        <v>45887</v>
      </c>
      <c r="I175" s="758">
        <f t="shared" si="153"/>
        <v>45892</v>
      </c>
      <c r="J175" s="758">
        <f t="shared" si="154"/>
        <v>45893</v>
      </c>
      <c r="K175" s="758">
        <f t="shared" si="155"/>
        <v>45894</v>
      </c>
      <c r="L175" s="331"/>
      <c r="M175" s="758">
        <f t="shared" si="132"/>
        <v>45869</v>
      </c>
      <c r="N175" s="1067">
        <f t="shared" si="156"/>
        <v>31</v>
      </c>
    </row>
    <row r="176" spans="1:14" ht="20.100000000000001" customHeight="1" x14ac:dyDescent="0.2">
      <c r="A176" s="819"/>
      <c r="B176" s="955" t="s">
        <v>361</v>
      </c>
      <c r="C176" s="955" t="s">
        <v>4822</v>
      </c>
      <c r="D176" s="955">
        <v>45879</v>
      </c>
      <c r="E176" s="758">
        <f t="shared" si="149"/>
        <v>45883</v>
      </c>
      <c r="F176" s="758">
        <f t="shared" si="150"/>
        <v>45889</v>
      </c>
      <c r="G176" s="758">
        <f t="shared" si="151"/>
        <v>45891</v>
      </c>
      <c r="H176" s="758">
        <f t="shared" si="152"/>
        <v>45894</v>
      </c>
      <c r="I176" s="758">
        <f t="shared" si="153"/>
        <v>45899</v>
      </c>
      <c r="J176" s="758">
        <f t="shared" si="154"/>
        <v>45900</v>
      </c>
      <c r="K176" s="758">
        <f t="shared" si="155"/>
        <v>45901</v>
      </c>
      <c r="L176" s="331"/>
      <c r="M176" s="758">
        <f t="shared" si="132"/>
        <v>45876</v>
      </c>
      <c r="N176" s="1067">
        <f t="shared" si="156"/>
        <v>32</v>
      </c>
    </row>
    <row r="177" spans="1:14" ht="20.100000000000001" customHeight="1" x14ac:dyDescent="0.2">
      <c r="A177" s="819"/>
      <c r="B177" s="955" t="s">
        <v>2387</v>
      </c>
      <c r="C177" s="955" t="s">
        <v>4823</v>
      </c>
      <c r="D177" s="955">
        <v>45885</v>
      </c>
      <c r="E177" s="758">
        <f t="shared" ref="E177:E181" si="157">D177+4</f>
        <v>45889</v>
      </c>
      <c r="F177" s="758">
        <f t="shared" ref="F177:F181" si="158">E177+6</f>
        <v>45895</v>
      </c>
      <c r="G177" s="758">
        <f t="shared" ref="G177:G181" si="159">F177+2</f>
        <v>45897</v>
      </c>
      <c r="H177" s="758">
        <f t="shared" ref="H177:H181" si="160">G177+3</f>
        <v>45900</v>
      </c>
      <c r="I177" s="758">
        <f t="shared" ref="I177:I181" si="161">H177+5</f>
        <v>45905</v>
      </c>
      <c r="J177" s="758">
        <f t="shared" ref="J177:J181" si="162">I177+1</f>
        <v>45906</v>
      </c>
      <c r="K177" s="758">
        <f t="shared" ref="K177:K181" si="163">J177+1</f>
        <v>45907</v>
      </c>
      <c r="L177" s="331"/>
      <c r="M177" s="758">
        <f t="shared" si="132"/>
        <v>45883</v>
      </c>
      <c r="N177" s="1067">
        <f t="shared" ref="N177:N181" si="164">WEEKNUM(M177)</f>
        <v>33</v>
      </c>
    </row>
    <row r="178" spans="1:14" ht="20.100000000000001" customHeight="1" x14ac:dyDescent="0.2">
      <c r="A178" s="819"/>
      <c r="B178" s="955" t="s">
        <v>422</v>
      </c>
      <c r="C178" s="955" t="s">
        <v>4824</v>
      </c>
      <c r="D178" s="955">
        <v>45890</v>
      </c>
      <c r="E178" s="758">
        <f t="shared" si="157"/>
        <v>45894</v>
      </c>
      <c r="F178" s="758">
        <f t="shared" si="158"/>
        <v>45900</v>
      </c>
      <c r="G178" s="758">
        <f t="shared" si="159"/>
        <v>45902</v>
      </c>
      <c r="H178" s="758">
        <f t="shared" si="160"/>
        <v>45905</v>
      </c>
      <c r="I178" s="758">
        <f t="shared" si="161"/>
        <v>45910</v>
      </c>
      <c r="J178" s="758">
        <f t="shared" si="162"/>
        <v>45911</v>
      </c>
      <c r="K178" s="758">
        <f t="shared" si="163"/>
        <v>45912</v>
      </c>
      <c r="L178" s="331"/>
      <c r="M178" s="758">
        <f t="shared" si="132"/>
        <v>45890</v>
      </c>
      <c r="N178" s="1067">
        <f t="shared" si="164"/>
        <v>34</v>
      </c>
    </row>
    <row r="179" spans="1:14" ht="20.100000000000001" customHeight="1" x14ac:dyDescent="0.2">
      <c r="A179" s="819"/>
      <c r="B179" s="955" t="s">
        <v>357</v>
      </c>
      <c r="C179" s="955" t="s">
        <v>4917</v>
      </c>
      <c r="D179" s="955">
        <v>45897</v>
      </c>
      <c r="E179" s="758">
        <f t="shared" si="157"/>
        <v>45901</v>
      </c>
      <c r="F179" s="758">
        <f t="shared" si="158"/>
        <v>45907</v>
      </c>
      <c r="G179" s="758">
        <f t="shared" si="159"/>
        <v>45909</v>
      </c>
      <c r="H179" s="758">
        <f t="shared" si="160"/>
        <v>45912</v>
      </c>
      <c r="I179" s="758">
        <f t="shared" si="161"/>
        <v>45917</v>
      </c>
      <c r="J179" s="758">
        <f t="shared" si="162"/>
        <v>45918</v>
      </c>
      <c r="K179" s="758">
        <f t="shared" si="163"/>
        <v>45919</v>
      </c>
      <c r="L179" s="331"/>
      <c r="M179" s="758">
        <f t="shared" si="132"/>
        <v>45897</v>
      </c>
      <c r="N179" s="1067">
        <f t="shared" si="164"/>
        <v>35</v>
      </c>
    </row>
    <row r="180" spans="1:14" ht="20.100000000000001" customHeight="1" x14ac:dyDescent="0.2">
      <c r="A180" s="819"/>
      <c r="B180" s="955" t="s">
        <v>363</v>
      </c>
      <c r="C180" s="955" t="s">
        <v>4918</v>
      </c>
      <c r="D180" s="955">
        <v>45904</v>
      </c>
      <c r="E180" s="758">
        <f t="shared" si="157"/>
        <v>45908</v>
      </c>
      <c r="F180" s="758">
        <f t="shared" si="158"/>
        <v>45914</v>
      </c>
      <c r="G180" s="758">
        <f t="shared" si="159"/>
        <v>45916</v>
      </c>
      <c r="H180" s="758">
        <f t="shared" si="160"/>
        <v>45919</v>
      </c>
      <c r="I180" s="758">
        <f t="shared" si="161"/>
        <v>45924</v>
      </c>
      <c r="J180" s="758">
        <f t="shared" si="162"/>
        <v>45925</v>
      </c>
      <c r="K180" s="758">
        <f t="shared" si="163"/>
        <v>45926</v>
      </c>
      <c r="L180" s="331"/>
      <c r="M180" s="758">
        <f t="shared" si="132"/>
        <v>45904</v>
      </c>
      <c r="N180" s="1067">
        <f t="shared" si="164"/>
        <v>36</v>
      </c>
    </row>
    <row r="181" spans="1:14" ht="20.100000000000001" customHeight="1" x14ac:dyDescent="0.2">
      <c r="A181" s="819"/>
      <c r="B181" s="955" t="s">
        <v>361</v>
      </c>
      <c r="C181" s="955" t="s">
        <v>4919</v>
      </c>
      <c r="D181" s="955">
        <v>45911</v>
      </c>
      <c r="E181" s="758">
        <f t="shared" si="157"/>
        <v>45915</v>
      </c>
      <c r="F181" s="758">
        <f t="shared" si="158"/>
        <v>45921</v>
      </c>
      <c r="G181" s="758">
        <f t="shared" si="159"/>
        <v>45923</v>
      </c>
      <c r="H181" s="758">
        <f t="shared" si="160"/>
        <v>45926</v>
      </c>
      <c r="I181" s="758">
        <f t="shared" si="161"/>
        <v>45931</v>
      </c>
      <c r="J181" s="758">
        <f t="shared" si="162"/>
        <v>45932</v>
      </c>
      <c r="K181" s="758">
        <f t="shared" si="163"/>
        <v>45933</v>
      </c>
      <c r="L181" s="331"/>
      <c r="M181" s="758">
        <f t="shared" si="132"/>
        <v>45911</v>
      </c>
      <c r="N181" s="1067">
        <f t="shared" si="164"/>
        <v>37</v>
      </c>
    </row>
    <row r="182" spans="1:14" ht="20.100000000000001" customHeight="1" x14ac:dyDescent="0.2">
      <c r="A182" s="819"/>
      <c r="B182" s="955" t="s">
        <v>2387</v>
      </c>
      <c r="C182" s="955" t="s">
        <v>4920</v>
      </c>
      <c r="D182" s="955">
        <v>45918</v>
      </c>
      <c r="E182" s="758">
        <f t="shared" ref="E182:E183" si="165">D182+4</f>
        <v>45922</v>
      </c>
      <c r="F182" s="758">
        <f t="shared" ref="F182:F183" si="166">E182+6</f>
        <v>45928</v>
      </c>
      <c r="G182" s="758">
        <f t="shared" ref="G182:G183" si="167">F182+2</f>
        <v>45930</v>
      </c>
      <c r="H182" s="758">
        <f t="shared" ref="H182:H183" si="168">G182+3</f>
        <v>45933</v>
      </c>
      <c r="I182" s="758">
        <f t="shared" ref="I182:I183" si="169">H182+5</f>
        <v>45938</v>
      </c>
      <c r="J182" s="758">
        <f t="shared" ref="J182:J183" si="170">I182+1</f>
        <v>45939</v>
      </c>
      <c r="K182" s="758">
        <f t="shared" ref="K182:K183" si="171">J182+1</f>
        <v>45940</v>
      </c>
      <c r="L182" s="331"/>
      <c r="M182" s="758">
        <f t="shared" si="132"/>
        <v>45918</v>
      </c>
      <c r="N182" s="1067">
        <f t="shared" ref="N182:N183" si="172">WEEKNUM(M182)</f>
        <v>38</v>
      </c>
    </row>
    <row r="183" spans="1:14" ht="20.100000000000001" customHeight="1" x14ac:dyDescent="0.2">
      <c r="A183" s="819"/>
      <c r="B183" s="955" t="s">
        <v>422</v>
      </c>
      <c r="C183" s="955" t="s">
        <v>4999</v>
      </c>
      <c r="D183" s="955">
        <v>45925</v>
      </c>
      <c r="E183" s="758">
        <f t="shared" si="165"/>
        <v>45929</v>
      </c>
      <c r="F183" s="758">
        <f t="shared" si="166"/>
        <v>45935</v>
      </c>
      <c r="G183" s="758">
        <f t="shared" si="167"/>
        <v>45937</v>
      </c>
      <c r="H183" s="758">
        <f t="shared" si="168"/>
        <v>45940</v>
      </c>
      <c r="I183" s="758">
        <f t="shared" si="169"/>
        <v>45945</v>
      </c>
      <c r="J183" s="758">
        <f t="shared" si="170"/>
        <v>45946</v>
      </c>
      <c r="K183" s="758">
        <f t="shared" si="171"/>
        <v>45947</v>
      </c>
      <c r="L183" s="331"/>
      <c r="M183" s="758">
        <f t="shared" si="132"/>
        <v>45925</v>
      </c>
      <c r="N183" s="1067">
        <f t="shared" si="172"/>
        <v>39</v>
      </c>
    </row>
    <row r="184" spans="1:14" s="18" customFormat="1" ht="14.25" x14ac:dyDescent="0.2">
      <c r="A184" s="861"/>
      <c r="B184" s="147" t="s">
        <v>516</v>
      </c>
      <c r="C184" s="11"/>
      <c r="D184" s="11"/>
      <c r="E184" s="11"/>
      <c r="F184" s="11"/>
      <c r="G184" s="11"/>
      <c r="H184" s="11"/>
      <c r="I184" s="11"/>
      <c r="J184" s="11"/>
    </row>
    <row r="185" spans="1:14" x14ac:dyDescent="0.2">
      <c r="M185" s="147"/>
      <c r="N185" s="147"/>
    </row>
    <row r="186" spans="1:14" ht="14.25" thickBot="1" x14ac:dyDescent="0.25">
      <c r="B186" s="791"/>
      <c r="C186" s="791"/>
      <c r="D186" s="791"/>
      <c r="E186" s="791"/>
      <c r="F186" s="791"/>
      <c r="G186" s="791"/>
      <c r="H186" s="791"/>
      <c r="M186" s="147"/>
      <c r="N186" s="147"/>
    </row>
    <row r="187" spans="1:14" s="147" customFormat="1" ht="18" customHeight="1" x14ac:dyDescent="0.2">
      <c r="B187" s="771"/>
      <c r="C187" s="772"/>
      <c r="D187" s="773"/>
      <c r="E187" s="774"/>
      <c r="F187" s="775"/>
      <c r="G187" s="776"/>
      <c r="H187" s="777"/>
    </row>
    <row r="188" spans="1:14" s="147" customFormat="1" ht="18" customHeight="1" x14ac:dyDescent="0.2">
      <c r="B188" s="778" t="s">
        <v>517</v>
      </c>
      <c r="C188" s="145"/>
      <c r="D188" s="147" t="s">
        <v>518</v>
      </c>
      <c r="G188" s="147" t="s">
        <v>519</v>
      </c>
      <c r="H188" s="779"/>
    </row>
    <row r="189" spans="1:14" s="147" customFormat="1" ht="18" customHeight="1" x14ac:dyDescent="0.2">
      <c r="B189" s="780" t="s">
        <v>520</v>
      </c>
      <c r="C189" s="781" t="s">
        <v>521</v>
      </c>
      <c r="D189" s="133" t="s">
        <v>522</v>
      </c>
      <c r="F189" s="781" t="s">
        <v>523</v>
      </c>
      <c r="G189" s="145" t="s">
        <v>524</v>
      </c>
      <c r="H189" s="782" t="s">
        <v>525</v>
      </c>
    </row>
    <row r="190" spans="1:14" s="147" customFormat="1" ht="18" customHeight="1" x14ac:dyDescent="0.2">
      <c r="B190" s="780" t="s">
        <v>526</v>
      </c>
      <c r="C190" s="781" t="s">
        <v>527</v>
      </c>
      <c r="D190" s="133" t="s">
        <v>528</v>
      </c>
      <c r="E190" s="148" t="s">
        <v>529</v>
      </c>
      <c r="F190" s="785" t="s">
        <v>530</v>
      </c>
      <c r="G190" s="145" t="s">
        <v>531</v>
      </c>
      <c r="H190" s="782" t="s">
        <v>532</v>
      </c>
    </row>
    <row r="191" spans="1:14" s="147" customFormat="1" ht="18" customHeight="1" x14ac:dyDescent="0.2">
      <c r="B191" s="783" t="s">
        <v>533</v>
      </c>
      <c r="C191" s="784" t="s">
        <v>534</v>
      </c>
      <c r="D191" s="133" t="s">
        <v>535</v>
      </c>
      <c r="E191" s="148" t="s">
        <v>536</v>
      </c>
      <c r="F191" s="785" t="s">
        <v>537</v>
      </c>
      <c r="G191" s="588" t="s">
        <v>538</v>
      </c>
      <c r="H191" s="786" t="s">
        <v>539</v>
      </c>
    </row>
    <row r="192" spans="1:14" s="147" customFormat="1" ht="18" customHeight="1" x14ac:dyDescent="0.2">
      <c r="B192" s="783" t="s">
        <v>540</v>
      </c>
      <c r="C192" s="784" t="s">
        <v>541</v>
      </c>
      <c r="D192" s="133" t="s">
        <v>542</v>
      </c>
      <c r="E192" s="148" t="s">
        <v>543</v>
      </c>
      <c r="F192" s="785" t="s">
        <v>544</v>
      </c>
      <c r="G192" s="588" t="s">
        <v>545</v>
      </c>
      <c r="H192" s="786" t="s">
        <v>546</v>
      </c>
      <c r="M192" s="149"/>
      <c r="N192" s="149"/>
    </row>
    <row r="193" spans="2:14" s="147" customFormat="1" ht="18" customHeight="1" x14ac:dyDescent="0.2">
      <c r="B193" s="783" t="s">
        <v>547</v>
      </c>
      <c r="C193" s="784" t="s">
        <v>548</v>
      </c>
      <c r="D193" s="133" t="s">
        <v>549</v>
      </c>
      <c r="E193" s="148" t="s">
        <v>550</v>
      </c>
      <c r="F193" s="785" t="s">
        <v>551</v>
      </c>
      <c r="G193" s="588" t="s">
        <v>552</v>
      </c>
      <c r="H193" s="786" t="s">
        <v>553</v>
      </c>
      <c r="M193" s="149"/>
      <c r="N193" s="149"/>
    </row>
    <row r="194" spans="2:14" s="147" customFormat="1" ht="18" customHeight="1" x14ac:dyDescent="0.2">
      <c r="B194" s="783" t="s">
        <v>554</v>
      </c>
      <c r="C194" s="784" t="s">
        <v>555</v>
      </c>
      <c r="D194" s="133" t="s">
        <v>556</v>
      </c>
      <c r="E194" s="148" t="s">
        <v>557</v>
      </c>
      <c r="F194" s="785" t="s">
        <v>558</v>
      </c>
      <c r="G194" s="588" t="s">
        <v>559</v>
      </c>
      <c r="H194" s="786" t="s">
        <v>560</v>
      </c>
      <c r="M194" s="149"/>
      <c r="N194" s="149"/>
    </row>
    <row r="195" spans="2:14" s="147" customFormat="1" ht="18" customHeight="1" x14ac:dyDescent="0.2">
      <c r="B195" s="783" t="s">
        <v>561</v>
      </c>
      <c r="C195" s="784" t="s">
        <v>562</v>
      </c>
      <c r="D195" s="133" t="s">
        <v>563</v>
      </c>
      <c r="E195" s="148" t="s">
        <v>564</v>
      </c>
      <c r="F195" s="1099" t="s">
        <v>565</v>
      </c>
      <c r="G195" s="588" t="s">
        <v>566</v>
      </c>
      <c r="H195" s="787" t="s">
        <v>567</v>
      </c>
      <c r="M195" s="149"/>
      <c r="N195" s="149"/>
    </row>
    <row r="196" spans="2:14" ht="18" customHeight="1" x14ac:dyDescent="0.2">
      <c r="B196" s="783" t="s">
        <v>568</v>
      </c>
      <c r="C196" s="784" t="s">
        <v>569</v>
      </c>
      <c r="D196" s="133"/>
      <c r="F196" s="588"/>
      <c r="G196" s="147"/>
      <c r="H196" s="788"/>
    </row>
    <row r="197" spans="2:14" ht="18" customHeight="1" thickBot="1" x14ac:dyDescent="0.25">
      <c r="B197" s="789"/>
      <c r="C197" s="790"/>
      <c r="D197" s="790"/>
      <c r="E197" s="791"/>
      <c r="F197" s="791"/>
      <c r="G197" s="791"/>
      <c r="H197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189" r:id="rId1" xr:uid="{4FA95531-940A-4FF6-BFD5-F75A8626D35F}"/>
    <hyperlink ref="C189" r:id="rId2" xr:uid="{EE3CCA4B-4193-41C0-A89B-20ABDAD03B1F}"/>
    <hyperlink ref="H194" r:id="rId3" xr:uid="{862BA144-EF81-4F10-B96F-F284C605E4F3}"/>
    <hyperlink ref="H193" r:id="rId4" xr:uid="{8A632D21-FB07-40FD-8F59-CE17175EE453}"/>
    <hyperlink ref="C192" r:id="rId5" xr:uid="{87C6BF9A-D5B5-4F16-AC6C-B5BFC60677A4}"/>
    <hyperlink ref="C190" r:id="rId6" xr:uid="{6D29163A-0ED9-4611-8648-E429BDAB2EF9}"/>
    <hyperlink ref="C196" r:id="rId7" xr:uid="{3A4792FC-6D32-4A92-B19A-EFDD68C12E63}"/>
    <hyperlink ref="H192" r:id="rId8" xr:uid="{68AB3E59-F6BE-457B-8338-749143CB13EF}"/>
    <hyperlink ref="H195" r:id="rId9" xr:uid="{00053B8C-8F00-4DBD-B2CB-372777CCE916}"/>
    <hyperlink ref="F189" r:id="rId10" xr:uid="{7A934478-8546-4BF2-A92D-2253B1B78BE9}"/>
    <hyperlink ref="F194" r:id="rId11" xr:uid="{F5297D3E-47BF-49C9-9D0A-DD420A46794A}"/>
    <hyperlink ref="F190" r:id="rId12" xr:uid="{D58C525D-C018-4705-B47F-5EB5640FDFC8}"/>
    <hyperlink ref="F191" r:id="rId13" xr:uid="{D1F80551-C4B3-43F8-92A0-864FE40F97E4}"/>
    <hyperlink ref="F192" r:id="rId14" xr:uid="{A9EE3258-EE2A-4659-899B-1FB167D074AF}"/>
    <hyperlink ref="F193" r:id="rId15" xr:uid="{A37647B0-DF46-433C-9C7E-AE55D646BDAA}"/>
    <hyperlink ref="H190" r:id="rId16" xr:uid="{7A85D380-219B-4903-83BA-B4197B495ECB}"/>
    <hyperlink ref="H191" r:id="rId17" xr:uid="{12B0764B-1FBF-46CE-966D-DF903DAEDA2E}"/>
    <hyperlink ref="F195" r:id="rId18" xr:uid="{B4375661-3360-48D9-A830-42105FD26116}"/>
    <hyperlink ref="C191" r:id="rId19" xr:uid="{63F9C2B9-0E39-4271-B247-26FF567D7E19}"/>
    <hyperlink ref="C193" r:id="rId20" xr:uid="{B7F69488-15FF-4B95-9635-E91D9DE8218B}"/>
    <hyperlink ref="C194" r:id="rId21" xr:uid="{2C3B5E51-4E6D-4FC1-A689-DA496B4203B6}"/>
    <hyperlink ref="C195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3781</v>
      </c>
      <c r="H2" s="604" t="s">
        <v>346</v>
      </c>
    </row>
    <row r="3" spans="1:13" ht="51.75" customHeight="1" x14ac:dyDescent="0.2">
      <c r="A3" s="255"/>
      <c r="B3" s="165"/>
      <c r="H3" s="146" t="s">
        <v>3782</v>
      </c>
      <c r="M3" s="473"/>
    </row>
    <row r="4" spans="1:13" ht="65.25" customHeight="1" x14ac:dyDescent="0.25">
      <c r="A4" s="148"/>
      <c r="B4" s="148"/>
      <c r="C4" s="314" t="s">
        <v>3783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 x14ac:dyDescent="0.4">
      <c r="B5" s="339" t="s">
        <v>3784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6" t="s">
        <v>3785</v>
      </c>
      <c r="C6" s="169" t="s">
        <v>3786</v>
      </c>
      <c r="D6" s="403" t="s">
        <v>1554</v>
      </c>
      <c r="E6" s="163" t="s">
        <v>3787</v>
      </c>
      <c r="F6" s="163" t="s">
        <v>190</v>
      </c>
      <c r="G6" s="163" t="s">
        <v>3788</v>
      </c>
      <c r="H6" s="332" t="s">
        <v>240</v>
      </c>
      <c r="I6" s="452"/>
      <c r="J6" s="478" t="s">
        <v>3789</v>
      </c>
      <c r="K6" s="478" t="s">
        <v>3790</v>
      </c>
      <c r="L6" s="452"/>
      <c r="M6" s="452"/>
    </row>
    <row r="7" spans="1:13" ht="16.149999999999999" customHeight="1" x14ac:dyDescent="0.2">
      <c r="A7" s="257"/>
      <c r="B7" s="386"/>
      <c r="C7" s="169"/>
      <c r="D7" s="403" t="s">
        <v>1334</v>
      </c>
      <c r="E7" s="163" t="s">
        <v>212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 x14ac:dyDescent="0.2">
      <c r="A8" s="257"/>
      <c r="B8" s="356" t="s">
        <v>3791</v>
      </c>
      <c r="C8" s="353" t="s">
        <v>3792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3793</v>
      </c>
      <c r="K8" s="396" t="s">
        <v>3793</v>
      </c>
      <c r="L8" s="399"/>
      <c r="M8" s="146"/>
    </row>
    <row r="9" spans="1:13" ht="17.25" hidden="1" customHeight="1" x14ac:dyDescent="0.2">
      <c r="A9" s="257"/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3796</v>
      </c>
      <c r="K9" s="396" t="s">
        <v>3796</v>
      </c>
      <c r="L9" s="399"/>
      <c r="M9" s="146"/>
    </row>
    <row r="10" spans="1:13" ht="17.25" hidden="1" customHeight="1" x14ac:dyDescent="0.2">
      <c r="A10" s="257"/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3798</v>
      </c>
      <c r="K10" s="396" t="s">
        <v>3798</v>
      </c>
      <c r="L10" s="399"/>
      <c r="M10" s="146"/>
    </row>
    <row r="11" spans="1:13" ht="17.25" hidden="1" customHeight="1" x14ac:dyDescent="0.2">
      <c r="A11" s="257"/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3801</v>
      </c>
      <c r="K11" s="396" t="s">
        <v>3801</v>
      </c>
      <c r="L11" s="399"/>
      <c r="M11" s="146"/>
    </row>
    <row r="12" spans="1:13" ht="17.25" hidden="1" customHeight="1" x14ac:dyDescent="0.2">
      <c r="A12" s="257"/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3804</v>
      </c>
      <c r="K12" s="396" t="s">
        <v>3804</v>
      </c>
      <c r="L12" s="399"/>
      <c r="M12" s="146"/>
    </row>
    <row r="13" spans="1:13" ht="17.25" hidden="1" customHeight="1" x14ac:dyDescent="0.2">
      <c r="A13" s="257"/>
      <c r="B13" s="153" t="s">
        <v>3791</v>
      </c>
      <c r="C13" s="320" t="s">
        <v>3408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 x14ac:dyDescent="0.2">
      <c r="A14" s="257"/>
      <c r="B14" s="153" t="s">
        <v>3794</v>
      </c>
      <c r="C14" s="320" t="s">
        <v>3805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 x14ac:dyDescent="0.2">
      <c r="A15" s="257"/>
      <c r="B15" s="356" t="s">
        <v>3476</v>
      </c>
      <c r="C15" s="353" t="s">
        <v>3806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 x14ac:dyDescent="0.2">
      <c r="A16" s="257"/>
      <c r="B16" s="356" t="s">
        <v>3799</v>
      </c>
      <c r="C16" s="353" t="s">
        <v>3414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 x14ac:dyDescent="0.2">
      <c r="A17" s="257"/>
      <c r="B17" s="356" t="s">
        <v>3802</v>
      </c>
      <c r="C17" s="353" t="s">
        <v>3807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 x14ac:dyDescent="0.2">
      <c r="A18" s="257"/>
      <c r="B18" s="356" t="s">
        <v>3808</v>
      </c>
      <c r="C18" s="353" t="s">
        <v>3809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 x14ac:dyDescent="0.2">
      <c r="A19" s="257"/>
      <c r="B19" s="356" t="s">
        <v>3810</v>
      </c>
      <c r="C19" s="353" t="s">
        <v>3811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 x14ac:dyDescent="0.2">
      <c r="A20" s="257"/>
      <c r="B20" s="356" t="s">
        <v>3812</v>
      </c>
      <c r="C20" s="353" t="s">
        <v>3813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 x14ac:dyDescent="0.2">
      <c r="A21" s="257"/>
      <c r="B21" s="356" t="s">
        <v>3814</v>
      </c>
      <c r="C21" s="353" t="s">
        <v>3815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 x14ac:dyDescent="0.2">
      <c r="A22" s="257"/>
      <c r="B22" s="356" t="s">
        <v>3816</v>
      </c>
      <c r="C22" s="353" t="s">
        <v>3817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 x14ac:dyDescent="0.2">
      <c r="A23" s="257"/>
      <c r="B23" s="356" t="s">
        <v>3818</v>
      </c>
      <c r="C23" s="353" t="s">
        <v>3423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 x14ac:dyDescent="0.2">
      <c r="A24" s="257"/>
      <c r="B24" s="356" t="s">
        <v>3791</v>
      </c>
      <c r="C24" s="353" t="s">
        <v>3819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 x14ac:dyDescent="0.2">
      <c r="A25" s="257"/>
      <c r="B25" s="356" t="s">
        <v>3794</v>
      </c>
      <c r="C25" s="353" t="s">
        <v>3425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 x14ac:dyDescent="0.2">
      <c r="A26" s="257"/>
      <c r="B26" s="356" t="s">
        <v>3476</v>
      </c>
      <c r="C26" s="353" t="s">
        <v>3820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 x14ac:dyDescent="0.2">
      <c r="A27" s="257"/>
      <c r="B27" s="356" t="s">
        <v>3799</v>
      </c>
      <c r="C27" s="353" t="s">
        <v>3821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 x14ac:dyDescent="0.2">
      <c r="A28" s="257"/>
      <c r="B28" s="356" t="s">
        <v>3802</v>
      </c>
      <c r="C28" s="353" t="s">
        <v>3822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 x14ac:dyDescent="0.2">
      <c r="A29" s="257"/>
      <c r="B29" s="356" t="s">
        <v>3808</v>
      </c>
      <c r="C29" s="353" t="s">
        <v>3823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 x14ac:dyDescent="0.2">
      <c r="A30" s="257"/>
      <c r="B30" s="489" t="s">
        <v>409</v>
      </c>
      <c r="C30" s="353" t="s">
        <v>3824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 x14ac:dyDescent="0.2">
      <c r="A31" s="257"/>
      <c r="B31" s="356" t="s">
        <v>3810</v>
      </c>
      <c r="C31" s="353" t="s">
        <v>3825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 x14ac:dyDescent="0.2">
      <c r="A32" s="257"/>
      <c r="B32" s="356" t="s">
        <v>3812</v>
      </c>
      <c r="C32" s="353" t="s">
        <v>3826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 x14ac:dyDescent="0.2">
      <c r="A33" s="257"/>
      <c r="B33" s="356" t="s">
        <v>3816</v>
      </c>
      <c r="C33" s="353" t="s">
        <v>3827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 x14ac:dyDescent="0.2">
      <c r="A34" s="257"/>
      <c r="B34" s="356" t="s">
        <v>3814</v>
      </c>
      <c r="C34" s="353" t="s">
        <v>3828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 x14ac:dyDescent="0.2">
      <c r="A35" s="257"/>
      <c r="B35" s="356" t="s">
        <v>3818</v>
      </c>
      <c r="C35" s="353" t="s">
        <v>3829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 x14ac:dyDescent="0.2">
      <c r="A36" s="257"/>
      <c r="B36" s="356" t="s">
        <v>3791</v>
      </c>
      <c r="C36" s="353" t="s">
        <v>3830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 x14ac:dyDescent="0.2">
      <c r="A37" s="257"/>
      <c r="B37" s="361" t="s">
        <v>409</v>
      </c>
      <c r="C37" s="429" t="s">
        <v>3831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 x14ac:dyDescent="0.2">
      <c r="A38" s="257"/>
      <c r="B38" s="356" t="s">
        <v>3794</v>
      </c>
      <c r="C38" s="353" t="s">
        <v>3832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 x14ac:dyDescent="0.2">
      <c r="A39" s="257"/>
      <c r="B39" s="356" t="s">
        <v>3476</v>
      </c>
      <c r="C39" s="353" t="s">
        <v>3833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 x14ac:dyDescent="0.2">
      <c r="A40" s="257"/>
      <c r="B40" s="356" t="s">
        <v>3834</v>
      </c>
      <c r="C40" s="353" t="s">
        <v>3835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 x14ac:dyDescent="0.2">
      <c r="A41" s="257"/>
      <c r="B41" s="356" t="s">
        <v>3802</v>
      </c>
      <c r="C41" s="353" t="s">
        <v>3836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 x14ac:dyDescent="0.2">
      <c r="A42" s="257"/>
      <c r="B42" s="356" t="s">
        <v>3808</v>
      </c>
      <c r="C42" s="353" t="s">
        <v>3837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 x14ac:dyDescent="0.2">
      <c r="A43" s="257"/>
      <c r="B43" s="356" t="s">
        <v>3810</v>
      </c>
      <c r="C43" s="353" t="s">
        <v>3436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 x14ac:dyDescent="0.2">
      <c r="A44" s="257"/>
      <c r="B44" s="356" t="s">
        <v>3812</v>
      </c>
      <c r="C44" s="353" t="s">
        <v>3838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 x14ac:dyDescent="0.2">
      <c r="A45" s="257"/>
      <c r="B45" s="356" t="s">
        <v>3816</v>
      </c>
      <c r="C45" s="353" t="s">
        <v>3839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 x14ac:dyDescent="0.2">
      <c r="A46" s="257"/>
      <c r="B46" s="356" t="s">
        <v>3814</v>
      </c>
      <c r="C46" s="353" t="s">
        <v>3840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 x14ac:dyDescent="0.2">
      <c r="A47" s="257"/>
      <c r="B47" s="153" t="s">
        <v>3818</v>
      </c>
      <c r="C47" s="320" t="s">
        <v>3841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 x14ac:dyDescent="0.2">
      <c r="A48" s="257"/>
      <c r="B48" s="426" t="s">
        <v>409</v>
      </c>
      <c r="C48" s="320" t="s">
        <v>3842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 x14ac:dyDescent="0.2">
      <c r="A49" s="257"/>
      <c r="B49" s="153" t="s">
        <v>3791</v>
      </c>
      <c r="C49" s="320" t="s">
        <v>3843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 x14ac:dyDescent="0.2">
      <c r="A50" s="257"/>
      <c r="B50" s="153" t="s">
        <v>3794</v>
      </c>
      <c r="C50" s="320" t="s">
        <v>3844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 x14ac:dyDescent="0.2">
      <c r="A51" s="257"/>
      <c r="B51" s="153" t="s">
        <v>3476</v>
      </c>
      <c r="C51" s="320" t="s">
        <v>3845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 x14ac:dyDescent="0.2">
      <c r="A52" s="257"/>
      <c r="B52" s="153" t="s">
        <v>3834</v>
      </c>
      <c r="C52" s="320" t="s">
        <v>3846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 x14ac:dyDescent="0.2">
      <c r="A53" s="257"/>
      <c r="B53" s="426" t="s">
        <v>409</v>
      </c>
      <c r="C53" s="320" t="s">
        <v>3847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 x14ac:dyDescent="0.2">
      <c r="A54" s="257"/>
      <c r="B54" s="153" t="s">
        <v>3802</v>
      </c>
      <c r="C54" s="320" t="s">
        <v>3848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 x14ac:dyDescent="0.2">
      <c r="A55" s="257"/>
      <c r="B55" s="153" t="s">
        <v>3422</v>
      </c>
      <c r="C55" s="320" t="s">
        <v>3849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 x14ac:dyDescent="0.2">
      <c r="A56" s="257"/>
      <c r="B56" s="153" t="s">
        <v>3810</v>
      </c>
      <c r="C56" s="320" t="s">
        <v>3442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 x14ac:dyDescent="0.2">
      <c r="A57" s="257"/>
      <c r="B57" s="153" t="s">
        <v>3812</v>
      </c>
      <c r="C57" s="320" t="s">
        <v>3850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 x14ac:dyDescent="0.2">
      <c r="A58" s="257"/>
      <c r="B58" s="593" t="s">
        <v>3851</v>
      </c>
      <c r="C58" s="590" t="s">
        <v>3852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 x14ac:dyDescent="0.2">
      <c r="A59" s="257"/>
      <c r="B59" s="594" t="s">
        <v>3814</v>
      </c>
      <c r="C59" s="591" t="s">
        <v>3853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 x14ac:dyDescent="0.2">
      <c r="A60" s="257"/>
      <c r="B60" s="594" t="s">
        <v>3818</v>
      </c>
      <c r="C60" s="591" t="s">
        <v>3854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 x14ac:dyDescent="0.2">
      <c r="A61" s="257"/>
      <c r="B61" s="153" t="s">
        <v>3791</v>
      </c>
      <c r="C61" s="591" t="s">
        <v>3451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 x14ac:dyDescent="0.2">
      <c r="A62" s="257"/>
      <c r="B62" s="153" t="s">
        <v>3794</v>
      </c>
      <c r="C62" s="591" t="s">
        <v>3855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 x14ac:dyDescent="0.2">
      <c r="A63" s="257"/>
      <c r="B63" s="426" t="s">
        <v>409</v>
      </c>
      <c r="C63" s="591" t="s">
        <v>3856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3138</v>
      </c>
    </row>
    <row r="64" spans="1:13" ht="17.25" hidden="1" customHeight="1" x14ac:dyDescent="0.2">
      <c r="A64" s="257"/>
      <c r="B64" s="153" t="s">
        <v>3476</v>
      </c>
      <c r="C64" s="591" t="s">
        <v>3857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 x14ac:dyDescent="0.2">
      <c r="A65" s="257"/>
      <c r="B65" s="153" t="s">
        <v>3834</v>
      </c>
      <c r="C65" s="591" t="s">
        <v>3858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 x14ac:dyDescent="0.2">
      <c r="A66" s="257"/>
      <c r="B66" s="153" t="s">
        <v>3808</v>
      </c>
      <c r="C66" s="591" t="s">
        <v>3859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 x14ac:dyDescent="0.2">
      <c r="A67" s="257"/>
      <c r="B67" s="153" t="s">
        <v>3422</v>
      </c>
      <c r="C67" s="591" t="s">
        <v>3860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 x14ac:dyDescent="0.2">
      <c r="A68" s="257"/>
      <c r="B68" s="426" t="s">
        <v>409</v>
      </c>
      <c r="C68" s="591" t="s">
        <v>3461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 x14ac:dyDescent="0.2">
      <c r="A69" s="257"/>
      <c r="B69" s="153" t="s">
        <v>3861</v>
      </c>
      <c r="C69" s="591" t="s">
        <v>3862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 x14ac:dyDescent="0.2">
      <c r="A70" s="257"/>
      <c r="B70" s="426" t="s">
        <v>409</v>
      </c>
      <c r="C70" s="591" t="s">
        <v>3863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 x14ac:dyDescent="0.2">
      <c r="A71" s="257"/>
      <c r="B71" s="153" t="s">
        <v>3812</v>
      </c>
      <c r="C71" s="591" t="s">
        <v>3466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 x14ac:dyDescent="0.2">
      <c r="A72" s="257"/>
      <c r="B72" s="153" t="s">
        <v>3814</v>
      </c>
      <c r="C72" s="591" t="s">
        <v>3864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 x14ac:dyDescent="0.2">
      <c r="A73" s="257"/>
      <c r="B73" s="594" t="s">
        <v>3818</v>
      </c>
      <c r="C73" s="591" t="s">
        <v>3865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 x14ac:dyDescent="0.2">
      <c r="A74" s="257"/>
      <c r="B74" s="426" t="s">
        <v>409</v>
      </c>
      <c r="C74" s="591" t="s">
        <v>3866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 x14ac:dyDescent="0.2">
      <c r="A75" s="257"/>
      <c r="B75" s="153" t="s">
        <v>3794</v>
      </c>
      <c r="C75" s="591" t="s">
        <v>3867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 x14ac:dyDescent="0.2">
      <c r="A76" s="257"/>
      <c r="B76" s="153" t="s">
        <v>3868</v>
      </c>
      <c r="C76" s="591" t="s">
        <v>3869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 x14ac:dyDescent="0.2">
      <c r="A77" s="257"/>
      <c r="B77" s="153" t="s">
        <v>3834</v>
      </c>
      <c r="C77" s="591" t="s">
        <v>3870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 x14ac:dyDescent="0.2">
      <c r="A78" s="257"/>
      <c r="B78" s="153" t="s">
        <v>3808</v>
      </c>
      <c r="C78" s="591" t="s">
        <v>3871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 x14ac:dyDescent="0.2">
      <c r="A79" s="257"/>
      <c r="B79" s="153" t="s">
        <v>3802</v>
      </c>
      <c r="C79" s="591" t="s">
        <v>3872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 x14ac:dyDescent="0.2">
      <c r="A80" s="257"/>
      <c r="B80" s="153" t="s">
        <v>3422</v>
      </c>
      <c r="C80" s="591" t="s">
        <v>3873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 x14ac:dyDescent="0.2">
      <c r="A81" s="257"/>
      <c r="B81" s="153" t="s">
        <v>3791</v>
      </c>
      <c r="C81" s="591" t="s">
        <v>3874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 x14ac:dyDescent="0.2">
      <c r="A82" s="257"/>
      <c r="B82" s="673" t="s">
        <v>409</v>
      </c>
      <c r="C82" s="674" t="s">
        <v>3875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 x14ac:dyDescent="0.2">
      <c r="A83" s="257"/>
      <c r="B83" s="675" t="s">
        <v>3812</v>
      </c>
      <c r="C83" s="591" t="s">
        <v>3876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 x14ac:dyDescent="0.2">
      <c r="A84" s="696" t="s">
        <v>3877</v>
      </c>
      <c r="B84" s="675" t="s">
        <v>3816</v>
      </c>
      <c r="C84" s="591" t="s">
        <v>3878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 x14ac:dyDescent="0.2">
      <c r="A85" s="257"/>
      <c r="B85" s="675" t="s">
        <v>3818</v>
      </c>
      <c r="C85" s="591" t="s">
        <v>3879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 x14ac:dyDescent="0.2">
      <c r="A86" s="257"/>
      <c r="B86" s="675" t="s">
        <v>3880</v>
      </c>
      <c r="C86" s="591" t="s">
        <v>3881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 x14ac:dyDescent="0.2">
      <c r="A87" s="257"/>
      <c r="B87" s="686" t="s">
        <v>3794</v>
      </c>
      <c r="C87" s="591" t="s">
        <v>3882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 x14ac:dyDescent="0.2">
      <c r="A88" s="257"/>
      <c r="B88" s="426" t="s">
        <v>409</v>
      </c>
      <c r="C88" s="685" t="s">
        <v>3883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 x14ac:dyDescent="0.2">
      <c r="A89" s="257"/>
      <c r="B89" s="153" t="s">
        <v>3834</v>
      </c>
      <c r="C89" s="685" t="s">
        <v>3884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 x14ac:dyDescent="0.2">
      <c r="A90" s="257"/>
      <c r="B90" s="153" t="s">
        <v>3808</v>
      </c>
      <c r="C90" s="685" t="s">
        <v>3885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 x14ac:dyDescent="0.2">
      <c r="A91" s="257"/>
      <c r="B91" s="593" t="s">
        <v>3802</v>
      </c>
      <c r="C91" s="694" t="s">
        <v>3886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 x14ac:dyDescent="0.2">
      <c r="A92" s="257"/>
      <c r="B92" s="153" t="s">
        <v>3422</v>
      </c>
      <c r="C92" s="320" t="s">
        <v>3887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 x14ac:dyDescent="0.2">
      <c r="A93" s="257"/>
      <c r="B93" s="153" t="s">
        <v>3791</v>
      </c>
      <c r="C93" s="320" t="s">
        <v>3888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 x14ac:dyDescent="0.2">
      <c r="A94" s="257"/>
      <c r="B94" s="153" t="s">
        <v>3810</v>
      </c>
      <c r="C94" s="320" t="s">
        <v>3889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 x14ac:dyDescent="0.2">
      <c r="A95" s="257"/>
      <c r="B95" s="153" t="s">
        <v>3812</v>
      </c>
      <c r="C95" s="320" t="s">
        <v>3890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 x14ac:dyDescent="0.2">
      <c r="A96" s="257"/>
      <c r="B96" s="153" t="s">
        <v>3814</v>
      </c>
      <c r="C96" s="320" t="s">
        <v>3891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 x14ac:dyDescent="0.2">
      <c r="A97" s="257"/>
      <c r="B97" s="153" t="s">
        <v>3816</v>
      </c>
      <c r="C97" s="320" t="s">
        <v>3892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 x14ac:dyDescent="0.2">
      <c r="A98" s="257"/>
      <c r="B98" s="153" t="s">
        <v>3893</v>
      </c>
      <c r="C98" s="320" t="s">
        <v>3894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 x14ac:dyDescent="0.2">
      <c r="A99" s="257"/>
      <c r="B99" s="153" t="s">
        <v>3868</v>
      </c>
      <c r="C99" s="320" t="s">
        <v>3895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 x14ac:dyDescent="0.2">
      <c r="A100" s="257"/>
      <c r="B100" s="153" t="s">
        <v>3880</v>
      </c>
      <c r="C100" s="320" t="s">
        <v>3896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 x14ac:dyDescent="0.2">
      <c r="A101" s="257"/>
      <c r="B101" s="153" t="s">
        <v>3794</v>
      </c>
      <c r="C101" s="320" t="s">
        <v>3897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 x14ac:dyDescent="0.2">
      <c r="A102" s="257"/>
      <c r="B102" s="153" t="s">
        <v>3834</v>
      </c>
      <c r="C102" s="320" t="s">
        <v>3898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 x14ac:dyDescent="0.2">
      <c r="A103" s="257"/>
      <c r="B103" s="153" t="s">
        <v>3808</v>
      </c>
      <c r="C103" s="320" t="s">
        <v>3899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 x14ac:dyDescent="0.2">
      <c r="A104" s="257"/>
      <c r="B104" s="153" t="s">
        <v>3802</v>
      </c>
      <c r="C104" s="320" t="s">
        <v>3900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 x14ac:dyDescent="0.2">
      <c r="A105" s="257"/>
      <c r="B105" s="153" t="s">
        <v>3791</v>
      </c>
      <c r="C105" s="320" t="s">
        <v>3901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 x14ac:dyDescent="0.2">
      <c r="A106" s="257"/>
      <c r="B106" s="153" t="s">
        <v>3810</v>
      </c>
      <c r="C106" s="320" t="s">
        <v>3902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 x14ac:dyDescent="0.2">
      <c r="A107" s="257"/>
      <c r="B107" s="216" t="s">
        <v>409</v>
      </c>
      <c r="C107" s="320" t="s">
        <v>3903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3812</v>
      </c>
      <c r="C108" s="320" t="s">
        <v>3904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 x14ac:dyDescent="0.2">
      <c r="A109" s="257"/>
      <c r="B109" s="153" t="s">
        <v>3814</v>
      </c>
      <c r="C109" s="320" t="s">
        <v>3905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 x14ac:dyDescent="0.2">
      <c r="A110" s="257"/>
      <c r="B110" s="153" t="s">
        <v>3816</v>
      </c>
      <c r="C110" s="320" t="s">
        <v>3906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3868</v>
      </c>
      <c r="C111" s="320" t="s">
        <v>3907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3893</v>
      </c>
      <c r="C112" s="320" t="s">
        <v>3908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409</v>
      </c>
      <c r="C113" s="320" t="s">
        <v>3909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3794</v>
      </c>
      <c r="C114" s="320" t="s">
        <v>3246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3834</v>
      </c>
      <c r="C115" s="320" t="s">
        <v>3248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3808</v>
      </c>
      <c r="C116" s="320" t="s">
        <v>3250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3910</v>
      </c>
      <c r="M116" s="146"/>
    </row>
    <row r="117" spans="1:13" ht="17.25" hidden="1" customHeight="1" x14ac:dyDescent="0.2">
      <c r="A117" s="257"/>
      <c r="B117" s="153" t="s">
        <v>3802</v>
      </c>
      <c r="C117" s="320" t="s">
        <v>3252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3791</v>
      </c>
      <c r="C118" s="320" t="s">
        <v>3254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3818</v>
      </c>
      <c r="C119" s="320" t="s">
        <v>3256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3810</v>
      </c>
      <c r="C120" s="320" t="s">
        <v>3258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3814</v>
      </c>
      <c r="C121" s="320" t="s">
        <v>3260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3812</v>
      </c>
      <c r="C122" s="320" t="s">
        <v>3262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3816</v>
      </c>
      <c r="C123" s="320" t="s">
        <v>3264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3868</v>
      </c>
      <c r="C124" s="320" t="s">
        <v>3266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409</v>
      </c>
      <c r="C125" s="320" t="s">
        <v>3268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3794</v>
      </c>
      <c r="C126" s="320" t="s">
        <v>3270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3834</v>
      </c>
      <c r="C127" s="320" t="s">
        <v>3272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3808</v>
      </c>
      <c r="C128" s="320" t="s">
        <v>3273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3802</v>
      </c>
      <c r="C129" s="320" t="s">
        <v>3274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3422</v>
      </c>
      <c r="C130" s="320" t="s">
        <v>3275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3818</v>
      </c>
      <c r="C131" s="320" t="s">
        <v>3276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3810</v>
      </c>
      <c r="C132" s="320" t="s">
        <v>3277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3814</v>
      </c>
      <c r="C133" s="320" t="s">
        <v>3278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3812</v>
      </c>
      <c r="C134" s="320" t="s">
        <v>3279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3816</v>
      </c>
      <c r="C135" s="320" t="s">
        <v>3280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3911</v>
      </c>
      <c r="C136" s="320" t="s">
        <v>3282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 x14ac:dyDescent="0.2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 x14ac:dyDescent="0.2">
      <c r="A139" s="257"/>
      <c r="B139" s="422" t="s">
        <v>516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517</v>
      </c>
      <c r="C141" s="193"/>
      <c r="D141" s="193"/>
      <c r="E141" s="194"/>
      <c r="F141" s="195" t="s">
        <v>1462</v>
      </c>
      <c r="G141" s="195"/>
      <c r="H141" s="193"/>
      <c r="I141" s="193"/>
      <c r="J141" s="195" t="s">
        <v>519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520</v>
      </c>
      <c r="C142" s="193"/>
      <c r="D142" s="198" t="s">
        <v>521</v>
      </c>
      <c r="E142" s="199"/>
      <c r="F142" s="197" t="s">
        <v>522</v>
      </c>
      <c r="G142" s="193"/>
      <c r="H142" s="198" t="s">
        <v>523</v>
      </c>
      <c r="I142" s="193"/>
      <c r="J142" s="197" t="s">
        <v>524</v>
      </c>
      <c r="K142" s="738" t="s">
        <v>525</v>
      </c>
      <c r="M142" s="193"/>
    </row>
    <row r="143" spans="1:13" s="159" customFormat="1" ht="17.25" customHeight="1" x14ac:dyDescent="0.2">
      <c r="A143" s="259"/>
      <c r="B143" s="414" t="s">
        <v>526</v>
      </c>
      <c r="C143" s="202"/>
      <c r="D143" s="570" t="s">
        <v>527</v>
      </c>
      <c r="E143" s="197"/>
      <c r="F143" s="707" t="s">
        <v>528</v>
      </c>
      <c r="G143" s="730" t="s">
        <v>529</v>
      </c>
      <c r="H143" s="252" t="s">
        <v>530</v>
      </c>
      <c r="I143" s="201"/>
      <c r="J143" s="201" t="s">
        <v>531</v>
      </c>
      <c r="K143" s="203" t="s">
        <v>532</v>
      </c>
      <c r="L143" s="203"/>
      <c r="M143" s="193"/>
    </row>
    <row r="144" spans="1:13" s="159" customFormat="1" ht="17.25" customHeight="1" x14ac:dyDescent="0.2">
      <c r="A144" s="258"/>
      <c r="B144" s="414" t="s">
        <v>540</v>
      </c>
      <c r="C144" s="202"/>
      <c r="D144" s="570" t="s">
        <v>541</v>
      </c>
      <c r="E144" s="197"/>
      <c r="F144" s="707" t="s">
        <v>535</v>
      </c>
      <c r="G144" s="730" t="s">
        <v>536</v>
      </c>
      <c r="H144" s="252" t="s">
        <v>537</v>
      </c>
      <c r="I144" s="201"/>
      <c r="J144" s="201" t="s">
        <v>538</v>
      </c>
      <c r="K144" s="203" t="s">
        <v>539</v>
      </c>
      <c r="L144" s="203"/>
      <c r="M144" s="193"/>
    </row>
    <row r="145" spans="2:11" s="159" customFormat="1" ht="17.25" customHeight="1" x14ac:dyDescent="0.2">
      <c r="B145" s="201" t="s">
        <v>2876</v>
      </c>
      <c r="C145" s="202"/>
      <c r="D145" s="203" t="s">
        <v>1627</v>
      </c>
      <c r="E145" s="197"/>
      <c r="F145" s="707" t="s">
        <v>542</v>
      </c>
      <c r="G145" s="730" t="s">
        <v>543</v>
      </c>
      <c r="H145" s="252" t="s">
        <v>544</v>
      </c>
      <c r="I145" s="414"/>
      <c r="J145" s="414" t="s">
        <v>545</v>
      </c>
      <c r="K145" s="570" t="s">
        <v>546</v>
      </c>
    </row>
    <row r="146" spans="2:11" s="159" customFormat="1" ht="17.25" customHeight="1" x14ac:dyDescent="0.2">
      <c r="B146" s="201" t="s">
        <v>533</v>
      </c>
      <c r="C146" s="202"/>
      <c r="D146" s="203" t="s">
        <v>534</v>
      </c>
      <c r="E146" s="197"/>
      <c r="F146" s="707" t="s">
        <v>549</v>
      </c>
      <c r="G146" s="730" t="s">
        <v>550</v>
      </c>
      <c r="H146" s="252" t="s">
        <v>551</v>
      </c>
      <c r="I146" s="201"/>
      <c r="J146" s="201" t="s">
        <v>552</v>
      </c>
      <c r="K146" s="203" t="s">
        <v>553</v>
      </c>
    </row>
    <row r="147" spans="2:11" s="159" customFormat="1" ht="17.25" customHeight="1" x14ac:dyDescent="0.2">
      <c r="B147" s="414" t="s">
        <v>760</v>
      </c>
      <c r="C147" s="202"/>
      <c r="D147" s="570" t="s">
        <v>548</v>
      </c>
      <c r="E147" s="197"/>
      <c r="F147" s="707" t="s">
        <v>2877</v>
      </c>
      <c r="G147" s="730" t="s">
        <v>557</v>
      </c>
      <c r="H147" s="252" t="s">
        <v>2878</v>
      </c>
      <c r="I147" s="201"/>
      <c r="J147" s="201" t="s">
        <v>559</v>
      </c>
      <c r="K147" s="203" t="s">
        <v>560</v>
      </c>
    </row>
    <row r="148" spans="2:11" s="159" customFormat="1" ht="17.25" customHeight="1" x14ac:dyDescent="0.2">
      <c r="B148" s="414" t="s">
        <v>1472</v>
      </c>
      <c r="C148" s="202"/>
      <c r="D148" s="570" t="s">
        <v>1473</v>
      </c>
      <c r="E148" s="197"/>
      <c r="F148" s="707"/>
      <c r="G148" s="730"/>
      <c r="H148" s="252"/>
      <c r="I148" s="201"/>
      <c r="J148" s="201" t="s">
        <v>1474</v>
      </c>
      <c r="K148" s="203" t="s">
        <v>1476</v>
      </c>
    </row>
    <row r="149" spans="2:11" s="159" customFormat="1" ht="17.25" customHeight="1" x14ac:dyDescent="0.2">
      <c r="B149" s="414" t="s">
        <v>1628</v>
      </c>
      <c r="C149" s="202"/>
      <c r="D149" s="570" t="s">
        <v>1629</v>
      </c>
      <c r="E149" s="197"/>
      <c r="F149" s="505"/>
      <c r="G149"/>
      <c r="H149"/>
      <c r="I149" s="414"/>
      <c r="J149" s="414" t="s">
        <v>566</v>
      </c>
      <c r="K149" s="415" t="s">
        <v>567</v>
      </c>
    </row>
    <row r="150" spans="2:11" s="159" customFormat="1" ht="17.25" customHeight="1" x14ac:dyDescent="0.2">
      <c r="B150" s="414" t="s">
        <v>554</v>
      </c>
      <c r="C150" s="202"/>
      <c r="D150" s="570" t="s">
        <v>555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1479</v>
      </c>
      <c r="C152" s="193" t="s">
        <v>1480</v>
      </c>
      <c r="D152" s="205"/>
      <c r="E152" s="193"/>
      <c r="F152" s="193" t="s">
        <v>1481</v>
      </c>
      <c r="G152" s="206" t="s">
        <v>1482</v>
      </c>
      <c r="H152" s="196"/>
      <c r="I152" s="193"/>
      <c r="J152" s="193" t="s">
        <v>1481</v>
      </c>
      <c r="K152" s="193" t="s">
        <v>1483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3912</v>
      </c>
      <c r="J2" s="604" t="s">
        <v>346</v>
      </c>
    </row>
    <row r="3" spans="2:14" ht="17.25" customHeight="1" x14ac:dyDescent="0.2">
      <c r="B3" s="165"/>
    </row>
    <row r="4" spans="2:14" ht="17.25" customHeight="1" x14ac:dyDescent="0.2">
      <c r="C4" s="313" t="s">
        <v>3913</v>
      </c>
      <c r="D4" s="147"/>
      <c r="E4" s="147"/>
      <c r="F4" s="409" t="s">
        <v>3914</v>
      </c>
      <c r="G4" s="147"/>
      <c r="H4" s="147"/>
      <c r="I4" s="147"/>
      <c r="J4" s="338" t="s">
        <v>3915</v>
      </c>
    </row>
    <row r="5" spans="2:14" ht="31.15" customHeight="1" x14ac:dyDescent="0.2">
      <c r="B5" s="148"/>
      <c r="C5" s="176"/>
      <c r="D5" s="148"/>
      <c r="E5" s="337" t="s">
        <v>3916</v>
      </c>
      <c r="F5" s="148"/>
      <c r="G5" s="330" t="s">
        <v>3917</v>
      </c>
      <c r="H5" s="330" t="s">
        <v>3918</v>
      </c>
      <c r="I5" s="148"/>
    </row>
    <row r="6" spans="2:14" ht="24" x14ac:dyDescent="0.2">
      <c r="B6" s="386" t="s">
        <v>1553</v>
      </c>
      <c r="C6" s="182" t="s">
        <v>3919</v>
      </c>
      <c r="D6" s="1194" t="s">
        <v>1554</v>
      </c>
      <c r="E6" s="163" t="s">
        <v>3920</v>
      </c>
      <c r="F6" s="163" t="s">
        <v>3921</v>
      </c>
      <c r="G6" s="163" t="s">
        <v>3922</v>
      </c>
      <c r="H6" s="163" t="s">
        <v>240</v>
      </c>
      <c r="I6" s="419" t="s">
        <v>3923</v>
      </c>
      <c r="J6" s="434" t="s">
        <v>1333</v>
      </c>
      <c r="K6" s="148" t="s">
        <v>3924</v>
      </c>
      <c r="L6" s="330" t="s">
        <v>3925</v>
      </c>
      <c r="M6" s="330" t="s">
        <v>3926</v>
      </c>
      <c r="N6" s="394" t="s">
        <v>3927</v>
      </c>
    </row>
    <row r="7" spans="2:14" ht="17.25" customHeight="1" x14ac:dyDescent="0.2">
      <c r="B7" s="152" t="s">
        <v>351</v>
      </c>
      <c r="C7" s="152" t="s">
        <v>352</v>
      </c>
      <c r="D7" s="1195"/>
      <c r="E7" s="403" t="s">
        <v>260</v>
      </c>
      <c r="F7" s="403" t="s">
        <v>252</v>
      </c>
      <c r="G7" s="403" t="s">
        <v>3928</v>
      </c>
      <c r="H7" s="403" t="s">
        <v>3929</v>
      </c>
      <c r="I7" s="148"/>
      <c r="J7" s="148"/>
      <c r="K7" s="155"/>
      <c r="L7" s="148"/>
      <c r="M7" s="148"/>
      <c r="N7" s="169" t="s">
        <v>438</v>
      </c>
    </row>
    <row r="8" spans="2:14" s="159" customFormat="1" ht="17.25" hidden="1" customHeight="1" x14ac:dyDescent="0.2">
      <c r="B8" s="357" t="s">
        <v>3930</v>
      </c>
      <c r="C8" s="358" t="s">
        <v>3931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57" t="s">
        <v>3932</v>
      </c>
      <c r="C9" s="358" t="s">
        <v>3933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57" t="s">
        <v>3934</v>
      </c>
      <c r="C10" s="358" t="s">
        <v>3935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58" t="s">
        <v>409</v>
      </c>
      <c r="C11" s="358" t="s">
        <v>3936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 x14ac:dyDescent="0.2">
      <c r="B12" s="453" t="s">
        <v>3937</v>
      </c>
      <c r="C12" s="454" t="s">
        <v>3938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57" t="s">
        <v>3939</v>
      </c>
      <c r="C13" s="358" t="s">
        <v>3940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57" t="s">
        <v>3941</v>
      </c>
      <c r="C14" s="358" t="s">
        <v>3942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57" t="s">
        <v>3943</v>
      </c>
      <c r="C15" s="358" t="s">
        <v>3944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57" t="s">
        <v>3945</v>
      </c>
      <c r="C16" s="358" t="s">
        <v>3946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57" t="s">
        <v>3947</v>
      </c>
      <c r="C17" s="358" t="s">
        <v>3948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57" t="s">
        <v>3949</v>
      </c>
      <c r="C18" s="358" t="s">
        <v>3950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57" t="s">
        <v>3951</v>
      </c>
      <c r="C19" s="358" t="s">
        <v>3952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57" t="s">
        <v>3953</v>
      </c>
      <c r="C20" s="358" t="s">
        <v>3954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57" t="s">
        <v>3955</v>
      </c>
      <c r="C21" s="358" t="s">
        <v>3956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57" t="s">
        <v>3930</v>
      </c>
      <c r="C22" s="358" t="s">
        <v>3957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3" t="s">
        <v>3932</v>
      </c>
      <c r="C23" s="454" t="s">
        <v>3958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57" t="s">
        <v>3934</v>
      </c>
      <c r="C24" s="358" t="s">
        <v>3959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57" t="s">
        <v>3937</v>
      </c>
      <c r="C25" s="358" t="s">
        <v>3960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57" t="s">
        <v>3939</v>
      </c>
      <c r="C26" s="358" t="s">
        <v>3961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57" t="s">
        <v>3941</v>
      </c>
      <c r="C27" s="358" t="s">
        <v>3962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57" t="s">
        <v>3943</v>
      </c>
      <c r="C28" s="358" t="s">
        <v>3963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57" t="s">
        <v>3947</v>
      </c>
      <c r="C29" s="358" t="s">
        <v>3964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57" t="s">
        <v>3945</v>
      </c>
      <c r="C30" s="358" t="s">
        <v>3965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57" t="s">
        <v>3949</v>
      </c>
      <c r="C31" s="358" t="s">
        <v>3966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3951</v>
      </c>
      <c r="C32" s="189" t="s">
        <v>3967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3953</v>
      </c>
      <c r="C33" s="189" t="s">
        <v>3968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3955</v>
      </c>
      <c r="C34" s="189" t="s">
        <v>3969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3930</v>
      </c>
      <c r="C35" s="189" t="s">
        <v>3970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3932</v>
      </c>
      <c r="C36" s="189" t="s">
        <v>3971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59" t="s">
        <v>3934</v>
      </c>
      <c r="C37" s="189" t="s">
        <v>3972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3937</v>
      </c>
      <c r="C38" s="189" t="s">
        <v>3973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78" t="s">
        <v>3939</v>
      </c>
      <c r="C39" s="189" t="s">
        <v>3974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78" t="s">
        <v>3941</v>
      </c>
      <c r="C40" s="189" t="s">
        <v>3975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78" t="s">
        <v>3943</v>
      </c>
      <c r="C41" s="189" t="s">
        <v>3976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78" t="s">
        <v>3947</v>
      </c>
      <c r="C42" s="189" t="s">
        <v>3977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79" t="s">
        <v>3945</v>
      </c>
      <c r="C43" s="189" t="s">
        <v>3978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0" t="s">
        <v>3979</v>
      </c>
      <c r="C44" s="189" t="s">
        <v>3980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0" t="s">
        <v>3951</v>
      </c>
      <c r="C45" s="189" t="s">
        <v>3981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0" t="s">
        <v>3953</v>
      </c>
      <c r="C46" s="189" t="s">
        <v>3982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1" t="s">
        <v>3983</v>
      </c>
      <c r="C47" s="189" t="s">
        <v>3984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0" t="s">
        <v>3985</v>
      </c>
      <c r="C48" s="189" t="s">
        <v>3986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0" t="s">
        <v>3930</v>
      </c>
      <c r="C49" s="189" t="s">
        <v>3987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2" t="s">
        <v>3932</v>
      </c>
      <c r="C50" s="137" t="s">
        <v>3988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2" t="s">
        <v>3989</v>
      </c>
      <c r="C51" s="137" t="s">
        <v>3990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2" t="s">
        <v>3937</v>
      </c>
      <c r="C52" s="137" t="s">
        <v>3991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2" t="s">
        <v>3939</v>
      </c>
      <c r="C53" s="137" t="s">
        <v>3992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2" t="s">
        <v>3941</v>
      </c>
      <c r="C54" s="137" t="s">
        <v>3993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2" t="s">
        <v>3943</v>
      </c>
      <c r="C55" s="137" t="s">
        <v>3994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2" t="s">
        <v>3947</v>
      </c>
      <c r="C56" s="137" t="s">
        <v>3982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2" t="s">
        <v>3995</v>
      </c>
      <c r="C57" s="137" t="s">
        <v>3996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2" t="s">
        <v>3949</v>
      </c>
      <c r="C58" s="137" t="s">
        <v>3997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2" t="s">
        <v>3951</v>
      </c>
      <c r="C59" s="137" t="s">
        <v>3998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2" t="s">
        <v>3999</v>
      </c>
      <c r="C60" s="137" t="s">
        <v>4000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2" t="s">
        <v>3985</v>
      </c>
      <c r="C61" s="137" t="s">
        <v>4001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2" t="s">
        <v>3930</v>
      </c>
      <c r="C62" s="137" t="s">
        <v>4002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2" t="s">
        <v>3989</v>
      </c>
      <c r="C64" s="137" t="s">
        <v>4003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2" t="s">
        <v>3937</v>
      </c>
      <c r="C65" s="137" t="s">
        <v>4004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6" t="s">
        <v>4005</v>
      </c>
      <c r="C66" s="137" t="s">
        <v>4006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2" t="s">
        <v>4007</v>
      </c>
      <c r="C67" s="137" t="s">
        <v>4008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2" t="s">
        <v>3943</v>
      </c>
      <c r="C68" s="137" t="s">
        <v>4009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2" t="s">
        <v>3947</v>
      </c>
      <c r="C69" s="137" t="s">
        <v>4010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2" t="s">
        <v>3995</v>
      </c>
      <c r="C70" s="137" t="s">
        <v>4011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2" t="s">
        <v>3949</v>
      </c>
      <c r="C71" s="137" t="s">
        <v>4012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2" t="s">
        <v>3951</v>
      </c>
      <c r="C72" s="137" t="s">
        <v>4013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2" t="s">
        <v>3999</v>
      </c>
      <c r="C73" s="137" t="s">
        <v>4014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2" t="s">
        <v>3985</v>
      </c>
      <c r="C74" s="137" t="s">
        <v>4015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698" t="s">
        <v>3930</v>
      </c>
      <c r="C75" s="137" t="s">
        <v>4016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698" t="s">
        <v>3932</v>
      </c>
      <c r="C76" s="137" t="s">
        <v>4017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698" t="s">
        <v>3989</v>
      </c>
      <c r="C77" s="137" t="s">
        <v>4018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698" t="s">
        <v>3937</v>
      </c>
      <c r="C78" s="137" t="s">
        <v>4019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698" t="s">
        <v>4005</v>
      </c>
      <c r="C79" s="137" t="s">
        <v>4020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699" t="s">
        <v>4007</v>
      </c>
      <c r="C80" s="690" t="s">
        <v>4021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699" t="s">
        <v>3943</v>
      </c>
      <c r="C81" s="690" t="s">
        <v>4022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699" t="s">
        <v>3947</v>
      </c>
      <c r="C82" s="690" t="s">
        <v>4023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 x14ac:dyDescent="0.2">
      <c r="B83" s="699" t="s">
        <v>4024</v>
      </c>
      <c r="C83" s="690" t="s">
        <v>4025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 x14ac:dyDescent="0.2">
      <c r="B84" s="699" t="s">
        <v>3949</v>
      </c>
      <c r="C84" s="690" t="s">
        <v>4026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 x14ac:dyDescent="0.2">
      <c r="B85" s="699" t="s">
        <v>3939</v>
      </c>
      <c r="C85" s="690" t="s">
        <v>4027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 x14ac:dyDescent="0.2">
      <c r="B86" s="699" t="s">
        <v>4028</v>
      </c>
      <c r="C86" s="690" t="s">
        <v>4029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 x14ac:dyDescent="0.2">
      <c r="B87" s="717" t="s">
        <v>3985</v>
      </c>
      <c r="C87" s="690" t="s">
        <v>4030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 x14ac:dyDescent="0.2">
      <c r="B88" s="718" t="s">
        <v>3951</v>
      </c>
      <c r="C88" s="690" t="s">
        <v>4031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 x14ac:dyDescent="0.2">
      <c r="B89" s="718" t="s">
        <v>4032</v>
      </c>
      <c r="C89" s="690" t="s">
        <v>4033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 x14ac:dyDescent="0.2">
      <c r="B90" s="718" t="s">
        <v>3989</v>
      </c>
      <c r="C90" s="690" t="s">
        <v>4034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 x14ac:dyDescent="0.2">
      <c r="B91" s="718" t="s">
        <v>3937</v>
      </c>
      <c r="C91" s="690" t="s">
        <v>4035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 x14ac:dyDescent="0.2">
      <c r="B92" s="718" t="s">
        <v>4005</v>
      </c>
      <c r="C92" s="690" t="s">
        <v>4036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 x14ac:dyDescent="0.2">
      <c r="B93" s="718" t="s">
        <v>3941</v>
      </c>
      <c r="C93" s="690" t="s">
        <v>4037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 x14ac:dyDescent="0.2">
      <c r="B94" s="718" t="s">
        <v>4038</v>
      </c>
      <c r="C94" s="690" t="s">
        <v>4039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 x14ac:dyDescent="0.2">
      <c r="B95" s="718" t="s">
        <v>4040</v>
      </c>
      <c r="C95" s="716" t="s">
        <v>4041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 x14ac:dyDescent="0.2">
      <c r="B96" s="719" t="s">
        <v>4024</v>
      </c>
      <c r="C96" s="137" t="s">
        <v>4042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 x14ac:dyDescent="0.2">
      <c r="B97" s="719" t="s">
        <v>3949</v>
      </c>
      <c r="C97" s="137" t="s">
        <v>4043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 x14ac:dyDescent="0.2">
      <c r="B98" s="719" t="s">
        <v>3943</v>
      </c>
      <c r="C98" s="137" t="s">
        <v>4044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 x14ac:dyDescent="0.2">
      <c r="B99" s="719" t="s">
        <v>3939</v>
      </c>
      <c r="C99" s="137" t="s">
        <v>4045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 x14ac:dyDescent="0.2">
      <c r="B100" s="719" t="s">
        <v>4046</v>
      </c>
      <c r="C100" s="137" t="s">
        <v>4047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 x14ac:dyDescent="0.2">
      <c r="B101" s="719" t="s">
        <v>3985</v>
      </c>
      <c r="C101" s="137" t="s">
        <v>4048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 x14ac:dyDescent="0.2">
      <c r="B102" s="719" t="s">
        <v>4032</v>
      </c>
      <c r="C102" s="137" t="s">
        <v>4049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 x14ac:dyDescent="0.2">
      <c r="B103" s="719" t="s">
        <v>3989</v>
      </c>
      <c r="C103" s="137" t="s">
        <v>4050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 x14ac:dyDescent="0.2">
      <c r="B104" s="719" t="s">
        <v>4051</v>
      </c>
      <c r="C104" s="137" t="s">
        <v>4052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 x14ac:dyDescent="0.2">
      <c r="B105" s="719" t="s">
        <v>4005</v>
      </c>
      <c r="C105" s="137" t="s">
        <v>4053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 x14ac:dyDescent="0.2">
      <c r="B106" s="719" t="s">
        <v>3941</v>
      </c>
      <c r="C106" s="137" t="s">
        <v>4054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 x14ac:dyDescent="0.2">
      <c r="B107" s="719" t="s">
        <v>4038</v>
      </c>
      <c r="C107" s="137" t="s">
        <v>4055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 x14ac:dyDescent="0.2">
      <c r="B108" s="719" t="s">
        <v>4040</v>
      </c>
      <c r="C108" s="137" t="s">
        <v>4056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 x14ac:dyDescent="0.2">
      <c r="B109" s="719" t="s">
        <v>4024</v>
      </c>
      <c r="C109" s="137" t="s">
        <v>4057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 x14ac:dyDescent="0.2">
      <c r="B110" s="719" t="s">
        <v>3949</v>
      </c>
      <c r="C110" s="137" t="s">
        <v>4058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 x14ac:dyDescent="0.2">
      <c r="B111" s="719" t="s">
        <v>3943</v>
      </c>
      <c r="C111" s="137" t="s">
        <v>4059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 x14ac:dyDescent="0.2">
      <c r="B112" s="719" t="s">
        <v>3939</v>
      </c>
      <c r="C112" s="137" t="s">
        <v>4060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 x14ac:dyDescent="0.2">
      <c r="B113" s="731" t="s">
        <v>4046</v>
      </c>
      <c r="C113" s="716" t="s">
        <v>4061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 x14ac:dyDescent="0.2">
      <c r="B114" s="719" t="s">
        <v>3985</v>
      </c>
      <c r="C114" s="137" t="s">
        <v>4062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 x14ac:dyDescent="0.2">
      <c r="B115" s="719" t="s">
        <v>4032</v>
      </c>
      <c r="C115" s="137" t="s">
        <v>4063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 x14ac:dyDescent="0.2">
      <c r="B116" s="719" t="s">
        <v>4064</v>
      </c>
      <c r="C116" s="137" t="s">
        <v>4065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 x14ac:dyDescent="0.2">
      <c r="B117" s="719" t="s">
        <v>4066</v>
      </c>
      <c r="C117" s="137" t="s">
        <v>4067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 x14ac:dyDescent="0.2">
      <c r="B118" s="719" t="s">
        <v>4005</v>
      </c>
      <c r="C118" s="137" t="s">
        <v>4068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 x14ac:dyDescent="0.2">
      <c r="B119" s="719" t="s">
        <v>3941</v>
      </c>
      <c r="C119" s="137" t="s">
        <v>4069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 x14ac:dyDescent="0.2">
      <c r="B120" s="719" t="s">
        <v>4038</v>
      </c>
      <c r="C120" s="137" t="s">
        <v>4070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 x14ac:dyDescent="0.2">
      <c r="B121" s="719" t="s">
        <v>4028</v>
      </c>
      <c r="C121" s="137" t="s">
        <v>4071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 x14ac:dyDescent="0.2">
      <c r="B122" s="735" t="s">
        <v>409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 x14ac:dyDescent="0.2">
      <c r="B123" s="719" t="s">
        <v>3989</v>
      </c>
      <c r="C123" s="137" t="s">
        <v>4072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 x14ac:dyDescent="0.2">
      <c r="B124" s="719" t="s">
        <v>4024</v>
      </c>
      <c r="C124" s="137" t="s">
        <v>4073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 x14ac:dyDescent="0.2">
      <c r="B125" s="636" t="s">
        <v>3949</v>
      </c>
      <c r="C125" s="137" t="s">
        <v>4074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 x14ac:dyDescent="0.2">
      <c r="B126" s="719" t="s">
        <v>3943</v>
      </c>
      <c r="C126" s="137" t="s">
        <v>4075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 x14ac:dyDescent="0.2">
      <c r="B127" s="719" t="s">
        <v>3939</v>
      </c>
      <c r="C127" s="137" t="s">
        <v>4076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 x14ac:dyDescent="0.2">
      <c r="B128" s="719" t="s">
        <v>4046</v>
      </c>
      <c r="C128" s="137" t="s">
        <v>4077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 x14ac:dyDescent="0.2">
      <c r="B129" s="719" t="s">
        <v>3985</v>
      </c>
      <c r="C129" s="137" t="s">
        <v>4078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19" t="s">
        <v>4079</v>
      </c>
      <c r="C130" s="137" t="s">
        <v>4080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 x14ac:dyDescent="0.2">
      <c r="B132" s="422" t="s">
        <v>516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517</v>
      </c>
      <c r="C134" s="193"/>
      <c r="D134" s="193"/>
      <c r="E134" s="194"/>
      <c r="F134" s="195" t="s">
        <v>1462</v>
      </c>
      <c r="G134" s="195"/>
      <c r="H134" s="193"/>
      <c r="I134" s="193"/>
      <c r="J134" s="195" t="s">
        <v>519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520</v>
      </c>
      <c r="C135" s="193"/>
      <c r="D135" s="198" t="s">
        <v>521</v>
      </c>
      <c r="E135" s="199"/>
      <c r="F135" s="197" t="s">
        <v>522</v>
      </c>
      <c r="G135" s="193"/>
      <c r="H135" s="198" t="s">
        <v>523</v>
      </c>
      <c r="I135" s="193"/>
      <c r="J135" s="197" t="s">
        <v>524</v>
      </c>
      <c r="K135" s="193"/>
      <c r="L135" s="198" t="s">
        <v>525</v>
      </c>
      <c r="M135" s="193"/>
      <c r="N135" s="196"/>
    </row>
    <row r="136" spans="2:14" s="159" customFormat="1" ht="17.25" customHeight="1" x14ac:dyDescent="0.2">
      <c r="B136" s="414" t="s">
        <v>526</v>
      </c>
      <c r="C136" s="202"/>
      <c r="D136" s="570" t="s">
        <v>527</v>
      </c>
      <c r="E136" s="197"/>
      <c r="F136" s="707" t="s">
        <v>528</v>
      </c>
      <c r="G136" s="730" t="s">
        <v>529</v>
      </c>
      <c r="H136" s="252" t="s">
        <v>530</v>
      </c>
      <c r="I136" s="201"/>
      <c r="J136" s="201" t="s">
        <v>531</v>
      </c>
      <c r="K136" s="203" t="s">
        <v>532</v>
      </c>
      <c r="L136" s="203"/>
      <c r="M136" s="193"/>
      <c r="N136" s="196"/>
    </row>
    <row r="137" spans="2:14" s="159" customFormat="1" ht="17.25" customHeight="1" x14ac:dyDescent="0.2">
      <c r="B137" s="414" t="s">
        <v>540</v>
      </c>
      <c r="C137" s="202"/>
      <c r="D137" s="570" t="s">
        <v>541</v>
      </c>
      <c r="E137" s="197"/>
      <c r="F137" s="707" t="s">
        <v>535</v>
      </c>
      <c r="G137" s="730" t="s">
        <v>536</v>
      </c>
      <c r="H137" s="252" t="s">
        <v>537</v>
      </c>
      <c r="I137" s="201"/>
      <c r="J137" s="201" t="s">
        <v>538</v>
      </c>
      <c r="K137" s="203" t="s">
        <v>539</v>
      </c>
      <c r="L137" s="203"/>
      <c r="M137" s="193"/>
      <c r="N137" s="196"/>
    </row>
    <row r="138" spans="2:14" s="159" customFormat="1" ht="17.25" customHeight="1" x14ac:dyDescent="0.2">
      <c r="B138" s="201" t="s">
        <v>2876</v>
      </c>
      <c r="C138" s="202"/>
      <c r="D138" s="203" t="s">
        <v>1627</v>
      </c>
      <c r="E138" s="197"/>
      <c r="F138" s="707" t="s">
        <v>542</v>
      </c>
      <c r="G138" s="730" t="s">
        <v>543</v>
      </c>
      <c r="H138" s="252" t="s">
        <v>544</v>
      </c>
      <c r="I138" s="414"/>
      <c r="J138" s="414" t="s">
        <v>545</v>
      </c>
      <c r="K138" s="570" t="s">
        <v>546</v>
      </c>
      <c r="L138" s="203"/>
      <c r="M138" s="193"/>
      <c r="N138" s="196"/>
    </row>
    <row r="139" spans="2:14" s="159" customFormat="1" ht="17.25" customHeight="1" x14ac:dyDescent="0.2">
      <c r="B139" s="201" t="s">
        <v>533</v>
      </c>
      <c r="C139" s="202"/>
      <c r="D139" s="203" t="s">
        <v>534</v>
      </c>
      <c r="E139" s="197"/>
      <c r="F139" s="707" t="s">
        <v>549</v>
      </c>
      <c r="G139" s="730" t="s">
        <v>550</v>
      </c>
      <c r="H139" s="252" t="s">
        <v>551</v>
      </c>
      <c r="I139" s="201"/>
      <c r="J139" s="201" t="s">
        <v>552</v>
      </c>
      <c r="K139" s="203" t="s">
        <v>553</v>
      </c>
      <c r="L139" s="203"/>
      <c r="M139" s="193"/>
      <c r="N139" s="196"/>
    </row>
    <row r="140" spans="2:14" s="159" customFormat="1" ht="17.25" customHeight="1" x14ac:dyDescent="0.2">
      <c r="B140" s="414" t="s">
        <v>760</v>
      </c>
      <c r="C140" s="202"/>
      <c r="D140" s="570" t="s">
        <v>548</v>
      </c>
      <c r="E140" s="197"/>
      <c r="F140" s="707" t="s">
        <v>2877</v>
      </c>
      <c r="G140" s="730" t="s">
        <v>557</v>
      </c>
      <c r="H140" s="252" t="s">
        <v>2878</v>
      </c>
      <c r="I140" s="201"/>
      <c r="J140" s="201" t="s">
        <v>559</v>
      </c>
      <c r="K140" s="203" t="s">
        <v>560</v>
      </c>
      <c r="L140" s="203"/>
      <c r="M140" s="193"/>
      <c r="N140" s="196"/>
    </row>
    <row r="141" spans="2:14" s="159" customFormat="1" ht="17.25" customHeight="1" x14ac:dyDescent="0.2">
      <c r="B141" s="414" t="s">
        <v>1472</v>
      </c>
      <c r="C141" s="202"/>
      <c r="D141" s="570" t="s">
        <v>1473</v>
      </c>
      <c r="E141" s="197"/>
      <c r="F141" s="707"/>
      <c r="G141" s="730"/>
      <c r="H141" s="252"/>
      <c r="I141" s="201"/>
      <c r="J141" s="201" t="s">
        <v>1474</v>
      </c>
      <c r="K141" s="203" t="s">
        <v>1476</v>
      </c>
      <c r="L141" s="203"/>
      <c r="M141" s="193"/>
      <c r="N141" s="196"/>
    </row>
    <row r="142" spans="2:14" s="159" customFormat="1" ht="17.25" customHeight="1" x14ac:dyDescent="0.2">
      <c r="B142" s="414" t="s">
        <v>1628</v>
      </c>
      <c r="C142" s="202"/>
      <c r="D142" s="570" t="s">
        <v>1629</v>
      </c>
      <c r="E142" s="197"/>
      <c r="F142" s="505"/>
      <c r="G142"/>
      <c r="H142"/>
      <c r="I142" s="414"/>
      <c r="J142" s="414" t="s">
        <v>566</v>
      </c>
      <c r="K142" s="415" t="s">
        <v>567</v>
      </c>
      <c r="L142" s="203"/>
      <c r="M142" s="193"/>
      <c r="N142" s="196"/>
    </row>
    <row r="143" spans="2:14" s="159" customFormat="1" ht="17.25" customHeight="1" x14ac:dyDescent="0.2">
      <c r="B143" s="414" t="s">
        <v>554</v>
      </c>
      <c r="C143" s="202"/>
      <c r="D143" s="570" t="s">
        <v>555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1479</v>
      </c>
      <c r="C145" s="193" t="s">
        <v>1480</v>
      </c>
      <c r="D145" s="205"/>
      <c r="E145" s="193"/>
      <c r="F145" s="193" t="s">
        <v>1481</v>
      </c>
      <c r="G145" s="206" t="s">
        <v>1482</v>
      </c>
      <c r="H145" s="196" t="s">
        <v>4081</v>
      </c>
      <c r="I145" s="193"/>
      <c r="J145" s="193" t="s">
        <v>1481</v>
      </c>
      <c r="K145" s="193" t="s">
        <v>1483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604" t="s">
        <v>346</v>
      </c>
    </row>
    <row r="3" spans="1:8" ht="17.25" customHeight="1" x14ac:dyDescent="0.2">
      <c r="B3" s="165"/>
    </row>
    <row r="4" spans="1:8" ht="17.25" customHeight="1" x14ac:dyDescent="0.2">
      <c r="A4" s="1196" t="s">
        <v>4082</v>
      </c>
      <c r="B4" s="1196"/>
      <c r="C4" s="1196"/>
      <c r="D4" s="1196"/>
      <c r="E4" s="1196"/>
      <c r="F4" s="1196"/>
    </row>
    <row r="5" spans="1:8" ht="17.25" customHeight="1" x14ac:dyDescent="0.2">
      <c r="B5" s="350"/>
      <c r="C5" s="148"/>
      <c r="D5" s="148"/>
      <c r="E5" s="148"/>
      <c r="F5" s="148"/>
    </row>
    <row r="6" spans="1:8" ht="56.25" customHeight="1" x14ac:dyDescent="0.2">
      <c r="A6" s="342"/>
      <c r="B6" s="386" t="s">
        <v>4083</v>
      </c>
      <c r="C6" s="169"/>
      <c r="D6" s="332" t="s">
        <v>1554</v>
      </c>
      <c r="E6" s="163" t="s">
        <v>143</v>
      </c>
      <c r="F6" s="163" t="s">
        <v>326</v>
      </c>
      <c r="G6" s="416" t="s">
        <v>3923</v>
      </c>
      <c r="H6" s="459" t="s">
        <v>4084</v>
      </c>
    </row>
    <row r="7" spans="1:8" ht="17.25" customHeight="1" x14ac:dyDescent="0.2">
      <c r="A7" s="342"/>
      <c r="B7" s="152" t="s">
        <v>351</v>
      </c>
      <c r="C7" s="152" t="s">
        <v>352</v>
      </c>
      <c r="D7" s="332" t="s">
        <v>1559</v>
      </c>
      <c r="E7" s="332" t="s">
        <v>216</v>
      </c>
      <c r="F7" s="332" t="s">
        <v>4085</v>
      </c>
      <c r="G7" s="379"/>
      <c r="H7" s="379"/>
    </row>
    <row r="8" spans="1:8" ht="17.25" hidden="1" customHeight="1" x14ac:dyDescent="0.2">
      <c r="B8" s="173" t="s">
        <v>4086</v>
      </c>
      <c r="C8" s="173" t="s">
        <v>4087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 x14ac:dyDescent="0.2">
      <c r="B9" s="173" t="s">
        <v>4088</v>
      </c>
      <c r="C9" s="173" t="s">
        <v>4089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 x14ac:dyDescent="0.2">
      <c r="B10" s="173" t="s">
        <v>3458</v>
      </c>
      <c r="C10" s="173" t="s">
        <v>4090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 x14ac:dyDescent="0.2">
      <c r="B11" s="173" t="s">
        <v>4091</v>
      </c>
      <c r="C11" s="173" t="s">
        <v>4092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 x14ac:dyDescent="0.2">
      <c r="B12" s="173" t="s">
        <v>4093</v>
      </c>
      <c r="C12" s="173" t="s">
        <v>4094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 x14ac:dyDescent="0.2">
      <c r="B13" s="173" t="s">
        <v>4093</v>
      </c>
      <c r="C13" s="173" t="s">
        <v>4095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 x14ac:dyDescent="0.2">
      <c r="B14" s="173" t="s">
        <v>693</v>
      </c>
      <c r="C14" s="173" t="s">
        <v>4096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 x14ac:dyDescent="0.2">
      <c r="B15" s="173" t="s">
        <v>4097</v>
      </c>
      <c r="C15" s="173" t="s">
        <v>4098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 x14ac:dyDescent="0.2">
      <c r="B16" s="173" t="s">
        <v>4099</v>
      </c>
      <c r="C16" s="173" t="s">
        <v>4100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 x14ac:dyDescent="0.2">
      <c r="B17" s="173" t="s">
        <v>4101</v>
      </c>
      <c r="C17" s="173" t="s">
        <v>4102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 x14ac:dyDescent="0.2">
      <c r="B18" s="173" t="s">
        <v>4103</v>
      </c>
      <c r="C18" s="173" t="s">
        <v>4104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 x14ac:dyDescent="0.2">
      <c r="B19" s="173" t="s">
        <v>4105</v>
      </c>
      <c r="C19" s="173" t="s">
        <v>4106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 x14ac:dyDescent="0.2">
      <c r="B20" s="173" t="s">
        <v>4107</v>
      </c>
      <c r="C20" s="173" t="s">
        <v>4108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 x14ac:dyDescent="0.2">
      <c r="B21" s="173" t="s">
        <v>4109</v>
      </c>
      <c r="C21" s="173" t="s">
        <v>4110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 x14ac:dyDescent="0.2">
      <c r="B22" s="173" t="s">
        <v>4111</v>
      </c>
      <c r="C22" s="173" t="s">
        <v>4112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 x14ac:dyDescent="0.2">
      <c r="B23" s="173" t="s">
        <v>4113</v>
      </c>
      <c r="C23" s="173" t="s">
        <v>4114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 x14ac:dyDescent="0.2">
      <c r="B24" s="173" t="s">
        <v>4115</v>
      </c>
      <c r="C24" s="173" t="s">
        <v>4116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 x14ac:dyDescent="0.2">
      <c r="A25" s="531" t="s">
        <v>4117</v>
      </c>
      <c r="B25" s="173" t="s">
        <v>4118</v>
      </c>
      <c r="C25" s="173" t="s">
        <v>4119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 x14ac:dyDescent="0.2">
      <c r="A26" s="190" t="s">
        <v>4120</v>
      </c>
      <c r="B26" s="173" t="s">
        <v>4121</v>
      </c>
      <c r="C26" s="173" t="s">
        <v>4122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 x14ac:dyDescent="0.2">
      <c r="A27" s="341" t="s">
        <v>4123</v>
      </c>
      <c r="B27" s="173" t="s">
        <v>4124</v>
      </c>
      <c r="C27" s="173" t="s">
        <v>4125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 x14ac:dyDescent="0.2">
      <c r="B28" s="173" t="s">
        <v>4126</v>
      </c>
      <c r="C28" s="173" t="s">
        <v>4127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 x14ac:dyDescent="0.2">
      <c r="A29" s="341" t="s">
        <v>4128</v>
      </c>
      <c r="B29" s="173" t="s">
        <v>4129</v>
      </c>
      <c r="C29" s="173" t="s">
        <v>4130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 x14ac:dyDescent="0.2">
      <c r="B30" s="173" t="s">
        <v>4091</v>
      </c>
      <c r="C30" s="173" t="s">
        <v>4131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 x14ac:dyDescent="0.2">
      <c r="B31" s="173" t="s">
        <v>4093</v>
      </c>
      <c r="C31" s="173" t="s">
        <v>4132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 x14ac:dyDescent="0.2">
      <c r="B32" s="173" t="s">
        <v>4133</v>
      </c>
      <c r="C32" s="173" t="s">
        <v>4134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 x14ac:dyDescent="0.2">
      <c r="B33" s="555" t="s">
        <v>409</v>
      </c>
      <c r="C33" s="173" t="s">
        <v>4135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 x14ac:dyDescent="0.2">
      <c r="B34" s="173" t="s">
        <v>4136</v>
      </c>
      <c r="C34" s="173" t="s">
        <v>4137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 x14ac:dyDescent="0.2">
      <c r="B35" s="173" t="s">
        <v>4138</v>
      </c>
      <c r="C35" s="173" t="s">
        <v>4139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 x14ac:dyDescent="0.2">
      <c r="B36" s="173" t="s">
        <v>4140</v>
      </c>
      <c r="C36" s="173" t="s">
        <v>4141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 x14ac:dyDescent="0.2">
      <c r="B37" s="173" t="s">
        <v>4142</v>
      </c>
      <c r="C37" s="173" t="s">
        <v>4143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 x14ac:dyDescent="0.2">
      <c r="B38" s="173" t="s">
        <v>4144</v>
      </c>
      <c r="C38" s="173" t="s">
        <v>4145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 x14ac:dyDescent="0.2">
      <c r="B39" s="433" t="s">
        <v>409</v>
      </c>
      <c r="C39" s="173" t="s">
        <v>4146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 x14ac:dyDescent="0.2">
      <c r="B40" s="173" t="s">
        <v>4101</v>
      </c>
      <c r="C40" s="173" t="s">
        <v>4147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 x14ac:dyDescent="0.2">
      <c r="B41" s="173" t="s">
        <v>4111</v>
      </c>
      <c r="C41" s="173" t="s">
        <v>4148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 x14ac:dyDescent="0.2">
      <c r="A42" s="382" t="s">
        <v>4149</v>
      </c>
      <c r="B42" s="173" t="s">
        <v>4150</v>
      </c>
      <c r="C42" s="173" t="s">
        <v>4151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 x14ac:dyDescent="0.2">
      <c r="A43" s="382" t="s">
        <v>4152</v>
      </c>
      <c r="B43" s="173" t="s">
        <v>4153</v>
      </c>
      <c r="C43" s="173" t="s">
        <v>4154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 x14ac:dyDescent="0.2">
      <c r="B44" s="173" t="s">
        <v>4155</v>
      </c>
      <c r="C44" s="173" t="s">
        <v>4156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 x14ac:dyDescent="0.2">
      <c r="A45" s="382" t="s">
        <v>4157</v>
      </c>
      <c r="B45" s="173" t="s">
        <v>4158</v>
      </c>
      <c r="C45" s="173" t="s">
        <v>4159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 x14ac:dyDescent="0.2">
      <c r="A46" s="382" t="s">
        <v>4160</v>
      </c>
      <c r="B46" s="173" t="s">
        <v>3446</v>
      </c>
      <c r="C46" s="173" t="s">
        <v>4161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 x14ac:dyDescent="0.2">
      <c r="A47" s="382"/>
      <c r="B47" s="173" t="s">
        <v>4162</v>
      </c>
      <c r="C47" s="173" t="s">
        <v>4163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 x14ac:dyDescent="0.2">
      <c r="A48" s="382"/>
      <c r="B48" s="173" t="s">
        <v>4138</v>
      </c>
      <c r="C48" s="173" t="s">
        <v>4164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 x14ac:dyDescent="0.2">
      <c r="A49" s="382"/>
      <c r="B49" s="173" t="s">
        <v>4165</v>
      </c>
      <c r="C49" s="173" t="s">
        <v>4166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 x14ac:dyDescent="0.2">
      <c r="A50" s="382"/>
      <c r="B50" s="173" t="s">
        <v>4167</v>
      </c>
      <c r="C50" s="173" t="s">
        <v>4168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 x14ac:dyDescent="0.2">
      <c r="A51" s="382"/>
      <c r="B51" s="173" t="s">
        <v>4093</v>
      </c>
      <c r="C51" s="173" t="s">
        <v>4169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 x14ac:dyDescent="0.2">
      <c r="A52" s="382"/>
      <c r="B52" s="173" t="s">
        <v>4170</v>
      </c>
      <c r="C52" s="173" t="s">
        <v>4171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 x14ac:dyDescent="0.2">
      <c r="A53" s="382"/>
      <c r="B53" s="173" t="s">
        <v>4172</v>
      </c>
      <c r="C53" s="173" t="s">
        <v>4173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 x14ac:dyDescent="0.2">
      <c r="A54" s="382"/>
      <c r="B54" s="173" t="s">
        <v>4105</v>
      </c>
      <c r="C54" s="173" t="s">
        <v>4174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 x14ac:dyDescent="0.2">
      <c r="A55" s="382"/>
      <c r="B55" s="173" t="s">
        <v>4046</v>
      </c>
      <c r="C55" s="173" t="s">
        <v>4175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 x14ac:dyDescent="0.2">
      <c r="A56" s="382"/>
      <c r="B56" s="173" t="s">
        <v>4142</v>
      </c>
      <c r="C56" s="173" t="s">
        <v>4176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 x14ac:dyDescent="0.2">
      <c r="A57" s="382"/>
      <c r="B57" s="173" t="s">
        <v>4177</v>
      </c>
      <c r="C57" s="173" t="s">
        <v>4178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 x14ac:dyDescent="0.2">
      <c r="A58" s="382"/>
      <c r="B58" s="173" t="s">
        <v>4165</v>
      </c>
      <c r="C58" s="173" t="s">
        <v>4179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 x14ac:dyDescent="0.2">
      <c r="A59" s="382"/>
      <c r="B59" s="173" t="s">
        <v>4109</v>
      </c>
      <c r="C59" s="173" t="s">
        <v>4180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 x14ac:dyDescent="0.2">
      <c r="A60" s="382"/>
      <c r="B60" s="173" t="s">
        <v>4115</v>
      </c>
      <c r="C60" s="173" t="s">
        <v>4181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 x14ac:dyDescent="0.2">
      <c r="A61" s="382"/>
      <c r="B61" s="173" t="s">
        <v>4024</v>
      </c>
      <c r="C61" s="173" t="s">
        <v>4182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 x14ac:dyDescent="0.2">
      <c r="A62" s="382"/>
      <c r="B62" s="173" t="s">
        <v>4097</v>
      </c>
      <c r="C62" s="173" t="s">
        <v>4183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 x14ac:dyDescent="0.2">
      <c r="A63" s="382"/>
      <c r="B63" s="173" t="s">
        <v>4184</v>
      </c>
      <c r="C63" s="173" t="s">
        <v>4185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 x14ac:dyDescent="0.2">
      <c r="A64" s="382"/>
      <c r="B64" s="173" t="s">
        <v>4186</v>
      </c>
      <c r="C64" s="173" t="s">
        <v>4187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 x14ac:dyDescent="0.2">
      <c r="A65" s="382"/>
      <c r="B65" s="173" t="s">
        <v>4028</v>
      </c>
      <c r="C65" s="173" t="s">
        <v>4188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 x14ac:dyDescent="0.2">
      <c r="A66" s="382"/>
      <c r="B66" s="173" t="s">
        <v>4189</v>
      </c>
      <c r="C66" s="173" t="s">
        <v>4190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 x14ac:dyDescent="0.2">
      <c r="A67" s="382"/>
      <c r="B67" s="173" t="s">
        <v>4191</v>
      </c>
      <c r="C67" s="173" t="s">
        <v>4192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 x14ac:dyDescent="0.2">
      <c r="A68" s="382"/>
      <c r="B68" s="173" t="s">
        <v>4162</v>
      </c>
      <c r="C68" s="173" t="s">
        <v>4193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 x14ac:dyDescent="0.2">
      <c r="A69" s="382"/>
      <c r="B69" s="173" t="s">
        <v>4093</v>
      </c>
      <c r="C69" s="173" t="s">
        <v>4194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 x14ac:dyDescent="0.2">
      <c r="A70" s="382" t="s">
        <v>4195</v>
      </c>
      <c r="B70" s="173" t="s">
        <v>4196</v>
      </c>
      <c r="C70" s="173" t="s">
        <v>4197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 x14ac:dyDescent="0.2">
      <c r="A71" s="382"/>
      <c r="B71" s="173" t="s">
        <v>3492</v>
      </c>
      <c r="C71" s="173" t="s">
        <v>4198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 x14ac:dyDescent="0.2">
      <c r="A72" s="382"/>
      <c r="B72" s="173" t="s">
        <v>4199</v>
      </c>
      <c r="C72" s="173" t="s">
        <v>4200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 x14ac:dyDescent="0.2">
      <c r="A73" s="382"/>
      <c r="B73" s="173" t="s">
        <v>3403</v>
      </c>
      <c r="C73" s="173" t="s">
        <v>4201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 x14ac:dyDescent="0.2">
      <c r="A74" s="382"/>
      <c r="B74" s="173" t="s">
        <v>4186</v>
      </c>
      <c r="C74" s="173" t="s">
        <v>4202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 x14ac:dyDescent="0.2">
      <c r="A75" s="382"/>
      <c r="B75" s="173" t="s">
        <v>4118</v>
      </c>
      <c r="C75" s="173" t="s">
        <v>4203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 x14ac:dyDescent="0.2">
      <c r="A76" s="382"/>
      <c r="B76" s="173" t="s">
        <v>4204</v>
      </c>
      <c r="C76" s="173" t="s">
        <v>4205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 x14ac:dyDescent="0.2">
      <c r="A77" s="382"/>
      <c r="B77" s="173" t="s">
        <v>4111</v>
      </c>
      <c r="C77" s="173" t="s">
        <v>4206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 x14ac:dyDescent="0.2">
      <c r="A78" s="382"/>
      <c r="B78" s="173" t="s">
        <v>4207</v>
      </c>
      <c r="C78" s="173" t="s">
        <v>4208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 x14ac:dyDescent="0.2">
      <c r="A79" s="382"/>
      <c r="B79" s="173" t="s">
        <v>4115</v>
      </c>
      <c r="C79" s="173" t="s">
        <v>4209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 x14ac:dyDescent="0.25">
      <c r="A80" s="382" t="s">
        <v>4210</v>
      </c>
      <c r="B80" s="701" t="s">
        <v>4105</v>
      </c>
      <c r="C80" s="173" t="s">
        <v>4211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 x14ac:dyDescent="0.2">
      <c r="A81" s="382"/>
      <c r="B81" s="173" t="s">
        <v>4101</v>
      </c>
      <c r="C81" s="173" t="s">
        <v>4212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 x14ac:dyDescent="0.2">
      <c r="A82" s="382"/>
      <c r="B82" s="173" t="s">
        <v>4213</v>
      </c>
      <c r="C82" s="173" t="s">
        <v>4214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 x14ac:dyDescent="0.2">
      <c r="A83" s="382"/>
      <c r="B83" s="173" t="s">
        <v>3446</v>
      </c>
      <c r="C83" s="173" t="s">
        <v>4215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 x14ac:dyDescent="0.2">
      <c r="A84" s="382"/>
      <c r="B84" s="173" t="s">
        <v>3446</v>
      </c>
      <c r="C84" s="173" t="s">
        <v>4215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 x14ac:dyDescent="0.2">
      <c r="A85" s="382"/>
      <c r="B85" s="173" t="s">
        <v>3446</v>
      </c>
      <c r="C85" s="173" t="s">
        <v>4215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 x14ac:dyDescent="0.2">
      <c r="A86" s="382"/>
      <c r="B86" s="173" t="s">
        <v>4138</v>
      </c>
      <c r="C86" s="173" t="s">
        <v>4216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 x14ac:dyDescent="0.2">
      <c r="A87" s="382"/>
      <c r="B87" s="173" t="s">
        <v>4199</v>
      </c>
      <c r="C87" s="173" t="s">
        <v>4217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 x14ac:dyDescent="0.2">
      <c r="A88" s="382"/>
      <c r="B88" s="173" t="s">
        <v>4218</v>
      </c>
      <c r="C88" s="173" t="s">
        <v>4219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 x14ac:dyDescent="0.2">
      <c r="A89" s="382"/>
      <c r="B89" s="173" t="s">
        <v>4220</v>
      </c>
      <c r="C89" s="173" t="s">
        <v>4221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 x14ac:dyDescent="0.2">
      <c r="A90" s="382"/>
      <c r="B90" s="173" t="s">
        <v>4222</v>
      </c>
      <c r="C90" s="173" t="s">
        <v>4223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 x14ac:dyDescent="0.2">
      <c r="A91" s="382"/>
      <c r="B91" s="173" t="s">
        <v>4204</v>
      </c>
      <c r="C91" s="173" t="s">
        <v>4224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 x14ac:dyDescent="0.2">
      <c r="A92" s="382"/>
      <c r="B92" s="173" t="s">
        <v>4225</v>
      </c>
      <c r="C92" s="173" t="s">
        <v>4226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 x14ac:dyDescent="0.2">
      <c r="A93" s="382"/>
      <c r="B93" s="173" t="s">
        <v>4118</v>
      </c>
      <c r="C93" s="173" t="s">
        <v>4226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 x14ac:dyDescent="0.2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 x14ac:dyDescent="0.2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 x14ac:dyDescent="0.2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 x14ac:dyDescent="0.2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 x14ac:dyDescent="0.2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 x14ac:dyDescent="0.2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 x14ac:dyDescent="0.2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 x14ac:dyDescent="0.2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 x14ac:dyDescent="0.2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 x14ac:dyDescent="0.2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 x14ac:dyDescent="0.2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 x14ac:dyDescent="0.2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 x14ac:dyDescent="0.2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 x14ac:dyDescent="0.2">
      <c r="A107" s="382"/>
      <c r="B107" s="433" t="s">
        <v>409</v>
      </c>
      <c r="C107" s="173" t="s">
        <v>4227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 x14ac:dyDescent="0.2">
      <c r="A108" s="382"/>
      <c r="B108" s="173" t="s">
        <v>4118</v>
      </c>
      <c r="C108" s="173" t="s">
        <v>4228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 x14ac:dyDescent="0.2">
      <c r="A109" s="382"/>
      <c r="B109" s="173" t="s">
        <v>4229</v>
      </c>
      <c r="C109" s="173" t="s">
        <v>4230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 x14ac:dyDescent="0.2">
      <c r="A110" s="382"/>
      <c r="B110" s="433" t="s">
        <v>409</v>
      </c>
      <c r="C110" s="173" t="s">
        <v>4231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 x14ac:dyDescent="0.2">
      <c r="A111" s="382"/>
      <c r="B111" s="433" t="s">
        <v>409</v>
      </c>
      <c r="C111" s="173" t="s">
        <v>4232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 x14ac:dyDescent="0.2">
      <c r="A112" s="382"/>
      <c r="B112" s="173" t="s">
        <v>4233</v>
      </c>
      <c r="C112" s="173" t="s">
        <v>4234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 x14ac:dyDescent="0.2">
      <c r="A113" s="382"/>
      <c r="B113" s="173" t="s">
        <v>3437</v>
      </c>
      <c r="C113" s="173" t="s">
        <v>4235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 x14ac:dyDescent="0.2">
      <c r="A114" s="382"/>
      <c r="B114" s="173" t="s">
        <v>4236</v>
      </c>
      <c r="C114" s="173" t="s">
        <v>4237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 x14ac:dyDescent="0.2">
      <c r="A115" s="382"/>
      <c r="B115" s="173" t="s">
        <v>4238</v>
      </c>
      <c r="C115" s="173" t="s">
        <v>4239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 x14ac:dyDescent="0.2">
      <c r="A116" s="382"/>
      <c r="B116" s="173" t="s">
        <v>4240</v>
      </c>
      <c r="C116" s="173" t="s">
        <v>4241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 x14ac:dyDescent="0.2">
      <c r="A117" s="382"/>
      <c r="B117" s="173" t="s">
        <v>4242</v>
      </c>
      <c r="C117" s="173" t="s">
        <v>4243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 x14ac:dyDescent="0.2">
      <c r="A118" s="382"/>
      <c r="B118" s="173" t="s">
        <v>4244</v>
      </c>
      <c r="C118" s="173" t="s">
        <v>4245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 x14ac:dyDescent="0.2">
      <c r="A119" s="382"/>
      <c r="B119" s="173" t="s">
        <v>4246</v>
      </c>
      <c r="C119" s="173" t="s">
        <v>4247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 x14ac:dyDescent="0.2">
      <c r="A120" s="382"/>
      <c r="B120" s="173" t="s">
        <v>4248</v>
      </c>
      <c r="C120" s="173" t="s">
        <v>4249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 x14ac:dyDescent="0.2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 x14ac:dyDescent="0.2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 x14ac:dyDescent="0.2">
      <c r="A124" s="342"/>
      <c r="B124" s="147" t="s">
        <v>516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3"/>
      <c r="B126" s="8" t="s">
        <v>517</v>
      </c>
      <c r="C126" s="11"/>
      <c r="D126" s="11"/>
      <c r="E126" s="2" t="s">
        <v>1462</v>
      </c>
      <c r="F126" s="2"/>
      <c r="G126" s="11"/>
      <c r="H126" s="11"/>
      <c r="I126" s="2"/>
      <c r="J126" s="2" t="s">
        <v>519</v>
      </c>
      <c r="K126" s="2"/>
    </row>
    <row r="127" spans="1:11" s="159" customFormat="1" ht="17.25" customHeight="1" x14ac:dyDescent="0.2">
      <c r="A127" s="344"/>
      <c r="B127" s="197" t="s">
        <v>520</v>
      </c>
      <c r="C127" s="193"/>
      <c r="D127" s="198" t="s">
        <v>521</v>
      </c>
      <c r="E127" s="11" t="s">
        <v>522</v>
      </c>
      <c r="F127" s="11"/>
      <c r="G127" s="198" t="s">
        <v>523</v>
      </c>
      <c r="H127" s="11"/>
      <c r="I127" s="197"/>
      <c r="J127" s="197" t="s">
        <v>524</v>
      </c>
      <c r="K127" s="198" t="s">
        <v>525</v>
      </c>
    </row>
    <row r="128" spans="1:11" s="159" customFormat="1" ht="17.25" customHeight="1" x14ac:dyDescent="0.2">
      <c r="A128" s="343"/>
      <c r="B128" s="414" t="s">
        <v>526</v>
      </c>
      <c r="C128" s="202"/>
      <c r="D128" s="570" t="s">
        <v>527</v>
      </c>
      <c r="E128" s="197"/>
      <c r="F128" s="707" t="s">
        <v>528</v>
      </c>
      <c r="G128" s="730" t="s">
        <v>529</v>
      </c>
      <c r="H128" s="252" t="s">
        <v>530</v>
      </c>
      <c r="I128" s="193"/>
      <c r="J128" s="201" t="s">
        <v>531</v>
      </c>
      <c r="K128" s="203" t="s">
        <v>532</v>
      </c>
    </row>
    <row r="129" spans="2:11" s="159" customFormat="1" ht="17.25" customHeight="1" x14ac:dyDescent="0.2">
      <c r="B129" s="414" t="s">
        <v>540</v>
      </c>
      <c r="C129" s="202"/>
      <c r="D129" s="570" t="s">
        <v>541</v>
      </c>
      <c r="E129" s="197"/>
      <c r="F129" s="707" t="s">
        <v>535</v>
      </c>
      <c r="G129" s="730" t="s">
        <v>536</v>
      </c>
      <c r="H129" s="252" t="s">
        <v>537</v>
      </c>
      <c r="I129" s="193"/>
      <c r="J129" s="201" t="s">
        <v>538</v>
      </c>
      <c r="K129" s="203" t="s">
        <v>539</v>
      </c>
    </row>
    <row r="130" spans="2:11" s="159" customFormat="1" ht="17.25" customHeight="1" x14ac:dyDescent="0.2">
      <c r="B130" s="201" t="s">
        <v>2876</v>
      </c>
      <c r="C130" s="202"/>
      <c r="D130" s="203" t="s">
        <v>1627</v>
      </c>
      <c r="E130" s="197"/>
      <c r="F130" s="707" t="s">
        <v>542</v>
      </c>
      <c r="G130" s="730" t="s">
        <v>543</v>
      </c>
      <c r="H130" s="252" t="s">
        <v>544</v>
      </c>
      <c r="I130" s="193"/>
      <c r="J130" s="414" t="s">
        <v>545</v>
      </c>
      <c r="K130" s="570" t="s">
        <v>546</v>
      </c>
    </row>
    <row r="131" spans="2:11" s="159" customFormat="1" ht="17.25" customHeight="1" x14ac:dyDescent="0.2">
      <c r="B131" s="201" t="s">
        <v>533</v>
      </c>
      <c r="C131" s="202"/>
      <c r="D131" s="203" t="s">
        <v>534</v>
      </c>
      <c r="E131" s="197"/>
      <c r="F131" s="707" t="s">
        <v>549</v>
      </c>
      <c r="G131" s="730" t="s">
        <v>550</v>
      </c>
      <c r="H131" s="252" t="s">
        <v>551</v>
      </c>
      <c r="I131" s="193"/>
      <c r="J131" s="201" t="s">
        <v>552</v>
      </c>
      <c r="K131" s="203" t="s">
        <v>553</v>
      </c>
    </row>
    <row r="132" spans="2:11" s="159" customFormat="1" ht="17.25" customHeight="1" x14ac:dyDescent="0.2">
      <c r="B132" s="414" t="s">
        <v>760</v>
      </c>
      <c r="C132" s="202"/>
      <c r="D132" s="570" t="s">
        <v>548</v>
      </c>
      <c r="E132" s="197"/>
      <c r="F132" s="707" t="s">
        <v>2877</v>
      </c>
      <c r="G132" s="730" t="s">
        <v>557</v>
      </c>
      <c r="H132" s="252" t="s">
        <v>2878</v>
      </c>
      <c r="I132" s="193"/>
      <c r="J132" s="201" t="s">
        <v>559</v>
      </c>
      <c r="K132" s="203" t="s">
        <v>560</v>
      </c>
    </row>
    <row r="133" spans="2:11" s="159" customFormat="1" ht="17.25" customHeight="1" x14ac:dyDescent="0.2">
      <c r="B133" s="414" t="s">
        <v>1472</v>
      </c>
      <c r="C133" s="202"/>
      <c r="D133" s="570" t="s">
        <v>1473</v>
      </c>
      <c r="E133" s="197"/>
      <c r="F133" s="707"/>
      <c r="G133" s="730"/>
      <c r="H133" s="252"/>
      <c r="I133" s="193"/>
      <c r="J133" s="201" t="s">
        <v>1474</v>
      </c>
      <c r="K133" s="203" t="s">
        <v>1476</v>
      </c>
    </row>
    <row r="134" spans="2:11" s="159" customFormat="1" ht="17.25" customHeight="1" x14ac:dyDescent="0.2">
      <c r="B134" s="414" t="s">
        <v>1628</v>
      </c>
      <c r="C134" s="202"/>
      <c r="D134" s="570" t="s">
        <v>1629</v>
      </c>
      <c r="E134" s="197"/>
      <c r="F134" s="505"/>
      <c r="G134"/>
      <c r="H134"/>
      <c r="I134" s="193"/>
      <c r="J134" s="414" t="s">
        <v>566</v>
      </c>
      <c r="K134" s="415" t="s">
        <v>567</v>
      </c>
    </row>
    <row r="135" spans="2:11" ht="17.25" customHeight="1" x14ac:dyDescent="0.2">
      <c r="B135" s="414" t="s">
        <v>554</v>
      </c>
      <c r="C135" s="202"/>
      <c r="D135" s="570" t="s">
        <v>555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1479</v>
      </c>
      <c r="C137" s="11" t="s">
        <v>1480</v>
      </c>
      <c r="D137" s="13"/>
      <c r="E137" s="11" t="s">
        <v>1481</v>
      </c>
      <c r="F137" s="16" t="s">
        <v>1482</v>
      </c>
      <c r="G137" s="14"/>
      <c r="H137" s="11"/>
      <c r="I137" s="11" t="s">
        <v>1481</v>
      </c>
      <c r="J137" s="11" t="s">
        <v>1483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1326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7" t="s">
        <v>4250</v>
      </c>
      <c r="C4" s="1197"/>
      <c r="D4" s="1197"/>
      <c r="E4" s="1197"/>
      <c r="F4" s="1197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6" t="s">
        <v>2781</v>
      </c>
      <c r="C6" s="349"/>
      <c r="D6" s="403" t="s">
        <v>1554</v>
      </c>
      <c r="E6" s="332" t="s">
        <v>271</v>
      </c>
      <c r="F6" s="163" t="s">
        <v>4251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2782</v>
      </c>
      <c r="D7" s="348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4252</v>
      </c>
      <c r="B8" s="153" t="s">
        <v>2788</v>
      </c>
      <c r="C8" s="320" t="s">
        <v>4253</v>
      </c>
      <c r="D8" s="320">
        <v>44296</v>
      </c>
      <c r="E8" s="154"/>
      <c r="F8" s="320">
        <f t="shared" ref="F8" si="0">D8+4</f>
        <v>44300</v>
      </c>
      <c r="G8" s="396" t="s">
        <v>4254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4255</v>
      </c>
      <c r="B9" s="153" t="s">
        <v>2788</v>
      </c>
      <c r="C9" s="320" t="s">
        <v>4256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4252</v>
      </c>
      <c r="B10" s="153" t="s">
        <v>2788</v>
      </c>
      <c r="C10" s="320" t="s">
        <v>4257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4255</v>
      </c>
      <c r="B11" s="153" t="s">
        <v>2788</v>
      </c>
      <c r="C11" s="320" t="s">
        <v>4258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4259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5" t="s">
        <v>1377</v>
      </c>
      <c r="C12" s="353" t="s">
        <v>4260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4255</v>
      </c>
      <c r="B13" s="356" t="s">
        <v>2518</v>
      </c>
      <c r="C13" s="353" t="s">
        <v>4261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6" t="s">
        <v>1377</v>
      </c>
      <c r="C14" s="353" t="s">
        <v>4262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4255</v>
      </c>
      <c r="B15" s="356" t="s">
        <v>2518</v>
      </c>
      <c r="C15" s="353" t="s">
        <v>4263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6" t="s">
        <v>1377</v>
      </c>
      <c r="C16" s="353" t="s">
        <v>4264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516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4265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2782</v>
      </c>
      <c r="D21" s="1194" t="s">
        <v>1554</v>
      </c>
      <c r="E21" s="163" t="s">
        <v>2393</v>
      </c>
      <c r="F21" s="332" t="s">
        <v>271</v>
      </c>
      <c r="G21" s="163" t="s">
        <v>4266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351</v>
      </c>
      <c r="C22" s="152" t="s">
        <v>352</v>
      </c>
      <c r="D22" s="1194"/>
      <c r="E22" s="332" t="s">
        <v>166</v>
      </c>
      <c r="F22" s="332" t="s">
        <v>245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1377</v>
      </c>
      <c r="C23" s="320" t="s">
        <v>4267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6" t="s">
        <v>2640</v>
      </c>
      <c r="C24" s="353" t="s">
        <v>4268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6" t="s">
        <v>1377</v>
      </c>
      <c r="C25" s="353" t="s">
        <v>4269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6" t="s">
        <v>2640</v>
      </c>
      <c r="C26" s="353" t="s">
        <v>4270</v>
      </c>
      <c r="D26" s="154">
        <v>44031</v>
      </c>
      <c r="E26" s="154"/>
      <c r="F26" s="154"/>
      <c r="G26" s="154"/>
      <c r="H26" s="145" t="s">
        <v>4271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516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517</v>
      </c>
      <c r="C29" s="193"/>
      <c r="D29" s="193"/>
      <c r="E29" s="194"/>
      <c r="F29" s="195" t="s">
        <v>1462</v>
      </c>
      <c r="G29" s="195"/>
      <c r="H29" s="193"/>
      <c r="I29" s="193"/>
      <c r="J29" s="195" t="s">
        <v>519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520</v>
      </c>
      <c r="C30" s="193"/>
      <c r="D30" s="198" t="s">
        <v>521</v>
      </c>
      <c r="E30" s="199"/>
      <c r="F30" s="197" t="s">
        <v>522</v>
      </c>
      <c r="G30" s="193"/>
      <c r="H30" s="198" t="s">
        <v>523</v>
      </c>
      <c r="I30" s="193"/>
      <c r="J30" s="197" t="s">
        <v>524</v>
      </c>
      <c r="K30" s="193"/>
      <c r="L30" s="198" t="s">
        <v>525</v>
      </c>
      <c r="M30" s="193"/>
      <c r="N30" s="196"/>
    </row>
    <row r="31" spans="1:14" s="159" customFormat="1" ht="17.25" customHeight="1" x14ac:dyDescent="0.2">
      <c r="A31" s="317"/>
      <c r="B31" s="201" t="s">
        <v>4272</v>
      </c>
      <c r="C31" s="202" t="s">
        <v>4273</v>
      </c>
      <c r="D31" s="203" t="s">
        <v>4274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531</v>
      </c>
      <c r="K31" s="202" t="s">
        <v>1463</v>
      </c>
      <c r="L31" s="203" t="s">
        <v>532</v>
      </c>
      <c r="M31" s="193"/>
      <c r="N31" s="196"/>
    </row>
    <row r="32" spans="1:14" s="159" customFormat="1" ht="17.25" customHeight="1" x14ac:dyDescent="0.2">
      <c r="A32" s="316"/>
      <c r="B32" s="201" t="s">
        <v>4275</v>
      </c>
      <c r="C32" s="202" t="s">
        <v>4276</v>
      </c>
      <c r="D32" s="203" t="s">
        <v>4277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538</v>
      </c>
      <c r="K32" s="202" t="s">
        <v>1464</v>
      </c>
      <c r="L32" s="203" t="s">
        <v>539</v>
      </c>
      <c r="M32" s="193"/>
      <c r="N32" s="196"/>
    </row>
    <row r="33" spans="1:14" s="159" customFormat="1" ht="17.25" customHeight="1" x14ac:dyDescent="0.2">
      <c r="A33" s="316"/>
      <c r="B33" s="201" t="s">
        <v>1465</v>
      </c>
      <c r="C33" s="202" t="s">
        <v>4278</v>
      </c>
      <c r="D33" s="203" t="s">
        <v>1466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1467</v>
      </c>
      <c r="K33" s="202" t="s">
        <v>1468</v>
      </c>
      <c r="L33" s="203" t="s">
        <v>1469</v>
      </c>
      <c r="M33" s="193"/>
      <c r="N33" s="196"/>
    </row>
    <row r="34" spans="1:14" s="159" customFormat="1" ht="17.25" customHeight="1" x14ac:dyDescent="0.2">
      <c r="A34" s="316"/>
      <c r="B34" s="201" t="s">
        <v>4279</v>
      </c>
      <c r="C34" s="202" t="s">
        <v>4280</v>
      </c>
      <c r="D34" s="203" t="s">
        <v>4281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552</v>
      </c>
      <c r="K34" s="202" t="s">
        <v>1470</v>
      </c>
      <c r="L34" s="203" t="s">
        <v>553</v>
      </c>
      <c r="M34" s="193"/>
      <c r="N34" s="196"/>
    </row>
    <row r="35" spans="1:14" s="159" customFormat="1" ht="17.25" customHeight="1" x14ac:dyDescent="0.2">
      <c r="A35" s="316"/>
      <c r="B35" s="201" t="s">
        <v>533</v>
      </c>
      <c r="C35" s="202" t="s">
        <v>4282</v>
      </c>
      <c r="D35" s="203" t="s">
        <v>534</v>
      </c>
      <c r="E35" s="197"/>
      <c r="F35" s="201"/>
      <c r="G35" s="202"/>
      <c r="H35" s="203"/>
      <c r="I35" s="193"/>
      <c r="J35" s="201" t="s">
        <v>559</v>
      </c>
      <c r="K35" s="202" t="s">
        <v>1471</v>
      </c>
      <c r="L35" s="203" t="s">
        <v>560</v>
      </c>
      <c r="M35" s="193"/>
      <c r="N35" s="196"/>
    </row>
    <row r="36" spans="1:14" s="159" customFormat="1" ht="17.25" customHeight="1" x14ac:dyDescent="0.2">
      <c r="A36" s="316"/>
      <c r="B36" s="201" t="s">
        <v>4283</v>
      </c>
      <c r="C36" s="202" t="s">
        <v>4284</v>
      </c>
      <c r="D36" s="203" t="s">
        <v>4285</v>
      </c>
      <c r="E36" s="197"/>
      <c r="F36" s="201"/>
      <c r="G36" s="202"/>
      <c r="H36" s="203"/>
      <c r="I36" s="193"/>
      <c r="J36" s="201" t="s">
        <v>1474</v>
      </c>
      <c r="K36" s="202" t="s">
        <v>1475</v>
      </c>
      <c r="L36" s="203" t="s">
        <v>1476</v>
      </c>
      <c r="M36" s="193"/>
      <c r="N36" s="196"/>
    </row>
    <row r="37" spans="1:14" s="159" customFormat="1" ht="17.25" customHeight="1" x14ac:dyDescent="0.2">
      <c r="A37" s="316"/>
      <c r="B37" s="201" t="s">
        <v>4286</v>
      </c>
      <c r="C37" s="202" t="s">
        <v>4287</v>
      </c>
      <c r="D37" s="203" t="s">
        <v>4288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4289</v>
      </c>
      <c r="C38" s="202" t="s">
        <v>4290</v>
      </c>
      <c r="D38" s="203" t="s">
        <v>4291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1479</v>
      </c>
      <c r="C40" s="193" t="s">
        <v>1480</v>
      </c>
      <c r="D40" s="205"/>
      <c r="E40" s="193"/>
      <c r="F40" s="193" t="s">
        <v>1481</v>
      </c>
      <c r="G40" s="206" t="s">
        <v>1482</v>
      </c>
      <c r="H40" s="196"/>
      <c r="I40" s="193"/>
      <c r="J40" s="193" t="s">
        <v>1481</v>
      </c>
      <c r="K40" s="193" t="s">
        <v>1483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604" t="s">
        <v>346</v>
      </c>
      <c r="I2" s="11"/>
    </row>
    <row r="3" spans="1:12" ht="19.5" customHeight="1" x14ac:dyDescent="0.2">
      <c r="A3" s="383"/>
      <c r="B3" s="1139" t="s">
        <v>4293</v>
      </c>
      <c r="C3" s="1139"/>
      <c r="D3" s="1139"/>
      <c r="E3" s="1139"/>
      <c r="F3" s="1139"/>
      <c r="G3" s="1139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397" t="s">
        <v>1553</v>
      </c>
      <c r="C5" s="1" t="s">
        <v>1444</v>
      </c>
      <c r="D5" s="402" t="s">
        <v>1554</v>
      </c>
      <c r="E5" s="367" t="s">
        <v>268</v>
      </c>
      <c r="F5" s="331"/>
      <c r="G5" s="331"/>
      <c r="H5" s="331"/>
      <c r="I5" s="367" t="s">
        <v>266</v>
      </c>
      <c r="J5" s="331"/>
      <c r="K5" s="331"/>
      <c r="L5" s="331"/>
    </row>
    <row r="6" spans="1:12" ht="24" customHeight="1" x14ac:dyDescent="0.2">
      <c r="A6" s="253"/>
      <c r="B6" s="4" t="s">
        <v>351</v>
      </c>
      <c r="C6" s="4" t="s">
        <v>352</v>
      </c>
      <c r="D6" s="395"/>
      <c r="E6" s="395" t="s">
        <v>245</v>
      </c>
      <c r="F6" s="331"/>
      <c r="G6" s="331"/>
      <c r="H6" s="331"/>
      <c r="I6" s="395" t="s">
        <v>197</v>
      </c>
      <c r="J6" s="331"/>
      <c r="K6" s="331"/>
      <c r="L6" s="331"/>
    </row>
    <row r="7" spans="1:12" ht="15.75" customHeight="1" x14ac:dyDescent="0.2">
      <c r="A7" s="253" t="s">
        <v>4294</v>
      </c>
      <c r="B7" s="384" t="s">
        <v>4295</v>
      </c>
      <c r="C7" s="360" t="s">
        <v>4296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4294</v>
      </c>
      <c r="B8" s="384" t="s">
        <v>4295</v>
      </c>
      <c r="C8" s="360" t="s">
        <v>4297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4294</v>
      </c>
      <c r="B9" s="366" t="s">
        <v>4295</v>
      </c>
      <c r="C9" s="6" t="s">
        <v>4297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4294</v>
      </c>
      <c r="B10" s="366" t="s">
        <v>4295</v>
      </c>
      <c r="C10" s="6" t="s">
        <v>4297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4294</v>
      </c>
      <c r="B11" s="366" t="s">
        <v>4295</v>
      </c>
      <c r="C11" s="6" t="s">
        <v>4297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4294</v>
      </c>
      <c r="B12" s="366" t="s">
        <v>4295</v>
      </c>
      <c r="C12" s="6" t="s">
        <v>4297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516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1:12" s="12" customFormat="1" ht="15.75" customHeight="1" x14ac:dyDescent="0.2">
      <c r="A16" s="5"/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2" customFormat="1" ht="15.75" customHeight="1" x14ac:dyDescent="0.2">
      <c r="B17" s="414" t="s">
        <v>526</v>
      </c>
      <c r="C17" s="202"/>
      <c r="D17" s="570" t="s">
        <v>527</v>
      </c>
      <c r="E17" s="197"/>
      <c r="F17" s="707" t="s">
        <v>528</v>
      </c>
      <c r="G17" s="707" t="s">
        <v>529</v>
      </c>
      <c r="H17" s="252" t="s">
        <v>530</v>
      </c>
      <c r="I17" s="193"/>
      <c r="J17" s="201" t="s">
        <v>531</v>
      </c>
      <c r="K17" s="202" t="s">
        <v>1463</v>
      </c>
      <c r="L17" s="203" t="s">
        <v>532</v>
      </c>
    </row>
    <row r="18" spans="2:12" s="14" customFormat="1" ht="15.75" customHeight="1" x14ac:dyDescent="0.2">
      <c r="B18" s="414" t="s">
        <v>540</v>
      </c>
      <c r="C18" s="202"/>
      <c r="D18" s="570" t="s">
        <v>541</v>
      </c>
      <c r="E18" s="197"/>
      <c r="F18" s="707" t="s">
        <v>535</v>
      </c>
      <c r="G18" s="707" t="s">
        <v>536</v>
      </c>
      <c r="H18" s="252" t="s">
        <v>537</v>
      </c>
      <c r="I18" s="193"/>
      <c r="J18" s="201" t="s">
        <v>538</v>
      </c>
      <c r="K18" s="202" t="s">
        <v>1464</v>
      </c>
      <c r="L18" s="203" t="s">
        <v>539</v>
      </c>
    </row>
    <row r="19" spans="2:12" s="14" customFormat="1" ht="15.75" customHeight="1" x14ac:dyDescent="0.2">
      <c r="B19" s="201" t="s">
        <v>2876</v>
      </c>
      <c r="C19" s="202"/>
      <c r="D19" s="203" t="s">
        <v>1627</v>
      </c>
      <c r="E19" s="197"/>
      <c r="F19" s="707" t="s">
        <v>542</v>
      </c>
      <c r="G19" s="707" t="s">
        <v>543</v>
      </c>
      <c r="H19" s="252" t="s">
        <v>544</v>
      </c>
      <c r="I19" s="193"/>
      <c r="J19" s="201" t="s">
        <v>1467</v>
      </c>
      <c r="K19" s="202" t="s">
        <v>1468</v>
      </c>
      <c r="L19" s="203" t="s">
        <v>1469</v>
      </c>
    </row>
    <row r="20" spans="2:12" s="14" customFormat="1" ht="15.75" customHeight="1" x14ac:dyDescent="0.2">
      <c r="B20" s="201" t="s">
        <v>533</v>
      </c>
      <c r="C20" s="202"/>
      <c r="D20" s="203" t="s">
        <v>534</v>
      </c>
      <c r="E20" s="197"/>
      <c r="F20" s="707" t="s">
        <v>549</v>
      </c>
      <c r="G20" s="707" t="s">
        <v>550</v>
      </c>
      <c r="H20" s="252" t="s">
        <v>551</v>
      </c>
      <c r="I20" s="193"/>
      <c r="J20" s="201" t="s">
        <v>552</v>
      </c>
      <c r="K20" s="202" t="s">
        <v>1470</v>
      </c>
      <c r="L20" s="203" t="s">
        <v>553</v>
      </c>
    </row>
    <row r="21" spans="2:12" s="14" customFormat="1" ht="15.75" customHeight="1" x14ac:dyDescent="0.2">
      <c r="B21" s="414" t="s">
        <v>760</v>
      </c>
      <c r="C21" s="202"/>
      <c r="D21" s="570" t="s">
        <v>548</v>
      </c>
      <c r="E21" s="197"/>
      <c r="F21" s="707" t="s">
        <v>2877</v>
      </c>
      <c r="G21" s="707" t="s">
        <v>557</v>
      </c>
      <c r="H21" s="252" t="s">
        <v>2878</v>
      </c>
      <c r="I21" s="193"/>
      <c r="J21" s="201" t="s">
        <v>559</v>
      </c>
      <c r="K21" s="202" t="s">
        <v>1471</v>
      </c>
      <c r="L21" s="203" t="s">
        <v>560</v>
      </c>
    </row>
    <row r="22" spans="2:12" s="14" customFormat="1" ht="15.75" customHeight="1" x14ac:dyDescent="0.2">
      <c r="B22" s="414" t="s">
        <v>1472</v>
      </c>
      <c r="C22" s="202"/>
      <c r="D22" s="570" t="s">
        <v>1473</v>
      </c>
      <c r="E22" s="197"/>
      <c r="F22" s="707" t="s">
        <v>2879</v>
      </c>
      <c r="G22" s="707" t="s">
        <v>564</v>
      </c>
      <c r="H22" s="252" t="s">
        <v>2880</v>
      </c>
      <c r="I22" s="193"/>
      <c r="J22" s="201" t="s">
        <v>1474</v>
      </c>
      <c r="K22" s="202" t="s">
        <v>1475</v>
      </c>
      <c r="L22" s="203" t="s">
        <v>1476</v>
      </c>
    </row>
    <row r="23" spans="2:12" s="14" customFormat="1" ht="15.75" customHeight="1" x14ac:dyDescent="0.2">
      <c r="B23" s="414" t="s">
        <v>1477</v>
      </c>
      <c r="C23" s="202"/>
      <c r="D23" s="570" t="s">
        <v>1478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4" t="s">
        <v>554</v>
      </c>
      <c r="C24" s="202"/>
      <c r="D24" s="570" t="s">
        <v>555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3912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4298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6" t="s">
        <v>3173</v>
      </c>
      <c r="C7" s="1"/>
      <c r="D7" s="1198" t="s">
        <v>1554</v>
      </c>
      <c r="E7" s="119" t="s">
        <v>268</v>
      </c>
    </row>
    <row r="8" spans="2:5" ht="18.75" customHeight="1" x14ac:dyDescent="0.2">
      <c r="B8" s="1"/>
      <c r="C8" s="1" t="s">
        <v>4299</v>
      </c>
      <c r="D8" s="1199"/>
      <c r="E8" s="402" t="s">
        <v>184</v>
      </c>
    </row>
    <row r="9" spans="2:5" ht="18.75" customHeight="1" x14ac:dyDescent="0.2">
      <c r="B9" s="4" t="s">
        <v>351</v>
      </c>
      <c r="C9" s="4" t="s">
        <v>352</v>
      </c>
      <c r="D9" s="4" t="s">
        <v>1334</v>
      </c>
      <c r="E9" s="4" t="s">
        <v>1334</v>
      </c>
    </row>
    <row r="10" spans="2:5" ht="18.75" hidden="1" customHeight="1" x14ac:dyDescent="0.2">
      <c r="B10" s="365" t="s">
        <v>4300</v>
      </c>
      <c r="C10" s="359" t="s">
        <v>4301</v>
      </c>
      <c r="D10" s="360">
        <v>44034</v>
      </c>
      <c r="E10" s="360">
        <f t="shared" ref="E10:E31" si="0">D10+5</f>
        <v>44039</v>
      </c>
    </row>
    <row r="11" spans="2:5" ht="18.75" hidden="1" customHeight="1" x14ac:dyDescent="0.2">
      <c r="B11" s="365" t="s">
        <v>4302</v>
      </c>
      <c r="C11" s="359" t="s">
        <v>4303</v>
      </c>
      <c r="D11" s="360">
        <f>D10+7</f>
        <v>44041</v>
      </c>
      <c r="E11" s="360">
        <f t="shared" si="0"/>
        <v>44046</v>
      </c>
    </row>
    <row r="12" spans="2:5" ht="18.75" hidden="1" customHeight="1" x14ac:dyDescent="0.2">
      <c r="B12" s="136" t="s">
        <v>4304</v>
      </c>
      <c r="C12" s="137" t="s">
        <v>4305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4306</v>
      </c>
      <c r="C13" s="137" t="s">
        <v>4307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4308</v>
      </c>
      <c r="C14" s="137" t="s">
        <v>4309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4300</v>
      </c>
      <c r="C15" s="137" t="s">
        <v>4310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5" t="s">
        <v>4302</v>
      </c>
      <c r="C16" s="359" t="s">
        <v>4311</v>
      </c>
      <c r="D16" s="360">
        <v>44076</v>
      </c>
      <c r="E16" s="360">
        <f t="shared" si="0"/>
        <v>44081</v>
      </c>
    </row>
    <row r="17" spans="2:5" ht="18.75" hidden="1" customHeight="1" x14ac:dyDescent="0.2">
      <c r="B17" s="365" t="s">
        <v>4304</v>
      </c>
      <c r="C17" s="359" t="s">
        <v>4312</v>
      </c>
      <c r="D17" s="360">
        <f t="shared" si="1"/>
        <v>44083</v>
      </c>
      <c r="E17" s="360">
        <f t="shared" si="0"/>
        <v>44088</v>
      </c>
    </row>
    <row r="18" spans="2:5" ht="18.75" hidden="1" customHeight="1" x14ac:dyDescent="0.2">
      <c r="B18" s="365" t="s">
        <v>4306</v>
      </c>
      <c r="C18" s="359" t="s">
        <v>4313</v>
      </c>
      <c r="D18" s="360">
        <v>44090</v>
      </c>
      <c r="E18" s="360">
        <f t="shared" si="0"/>
        <v>44095</v>
      </c>
    </row>
    <row r="19" spans="2:5" ht="18.75" hidden="1" customHeight="1" x14ac:dyDescent="0.2">
      <c r="B19" s="365" t="s">
        <v>4308</v>
      </c>
      <c r="C19" s="359" t="s">
        <v>4314</v>
      </c>
      <c r="D19" s="360">
        <v>44097</v>
      </c>
      <c r="E19" s="360">
        <f t="shared" si="0"/>
        <v>44102</v>
      </c>
    </row>
    <row r="20" spans="2:5" ht="18.75" hidden="1" customHeight="1" x14ac:dyDescent="0.2">
      <c r="B20" s="365" t="s">
        <v>4300</v>
      </c>
      <c r="C20" s="359" t="s">
        <v>4315</v>
      </c>
      <c r="D20" s="360">
        <f t="shared" si="1"/>
        <v>44104</v>
      </c>
      <c r="E20" s="360">
        <f t="shared" si="0"/>
        <v>44109</v>
      </c>
    </row>
    <row r="21" spans="2:5" ht="18.75" customHeight="1" x14ac:dyDescent="0.2">
      <c r="B21" s="136" t="s">
        <v>4302</v>
      </c>
      <c r="C21" s="137" t="s">
        <v>4316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4304</v>
      </c>
      <c r="C22" s="137" t="s">
        <v>4317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4306</v>
      </c>
      <c r="C23" s="137" t="s">
        <v>4318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4308</v>
      </c>
      <c r="C24" s="137" t="s">
        <v>4319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5" t="s">
        <v>4300</v>
      </c>
      <c r="C25" s="359" t="s">
        <v>4320</v>
      </c>
      <c r="D25" s="360">
        <f t="shared" si="1"/>
        <v>44139</v>
      </c>
      <c r="E25" s="360">
        <f t="shared" si="0"/>
        <v>44144</v>
      </c>
    </row>
    <row r="26" spans="2:5" ht="18.75" customHeight="1" x14ac:dyDescent="0.2">
      <c r="B26" s="365" t="s">
        <v>4302</v>
      </c>
      <c r="C26" s="359" t="s">
        <v>4321</v>
      </c>
      <c r="D26" s="360">
        <f t="shared" si="1"/>
        <v>44146</v>
      </c>
      <c r="E26" s="360">
        <f t="shared" si="0"/>
        <v>44151</v>
      </c>
    </row>
    <row r="27" spans="2:5" ht="18.75" customHeight="1" x14ac:dyDescent="0.2">
      <c r="B27" s="365" t="s">
        <v>4304</v>
      </c>
      <c r="C27" s="359" t="s">
        <v>4322</v>
      </c>
      <c r="D27" s="360">
        <f t="shared" si="1"/>
        <v>44153</v>
      </c>
      <c r="E27" s="360">
        <f t="shared" si="0"/>
        <v>44158</v>
      </c>
    </row>
    <row r="28" spans="2:5" ht="18.75" customHeight="1" x14ac:dyDescent="0.2">
      <c r="B28" s="365" t="s">
        <v>4306</v>
      </c>
      <c r="C28" s="359" t="s">
        <v>4323</v>
      </c>
      <c r="D28" s="360">
        <f t="shared" si="1"/>
        <v>44160</v>
      </c>
      <c r="E28" s="360">
        <f t="shared" si="0"/>
        <v>44165</v>
      </c>
    </row>
    <row r="29" spans="2:5" ht="18.75" customHeight="1" x14ac:dyDescent="0.2">
      <c r="B29" s="136" t="s">
        <v>4308</v>
      </c>
      <c r="C29" s="137" t="s">
        <v>4324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4300</v>
      </c>
      <c r="C30" s="137" t="s">
        <v>4325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4302</v>
      </c>
      <c r="C31" s="137" t="s">
        <v>4326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516</v>
      </c>
      <c r="C32" s="9"/>
      <c r="D32" s="9"/>
      <c r="E32" s="9"/>
    </row>
    <row r="34" spans="2:12" s="14" customFormat="1" ht="18.75" customHeight="1" x14ac:dyDescent="0.2">
      <c r="B34" s="8" t="s">
        <v>517</v>
      </c>
      <c r="C34" s="11"/>
      <c r="D34" s="11"/>
      <c r="E34" s="15"/>
      <c r="F34" s="2" t="s">
        <v>1462</v>
      </c>
      <c r="G34" s="2"/>
      <c r="H34" s="11"/>
      <c r="I34" s="11"/>
      <c r="J34" s="2" t="s">
        <v>519</v>
      </c>
      <c r="K34" s="2"/>
      <c r="L34" s="2"/>
    </row>
    <row r="35" spans="2:12" s="12" customFormat="1" ht="18.75" customHeight="1" x14ac:dyDescent="0.2">
      <c r="B35" s="197" t="s">
        <v>520</v>
      </c>
      <c r="C35" s="193"/>
      <c r="D35" s="198" t="s">
        <v>521</v>
      </c>
      <c r="E35" s="15"/>
      <c r="F35" s="11" t="s">
        <v>522</v>
      </c>
      <c r="G35" s="11"/>
      <c r="H35" s="198" t="s">
        <v>523</v>
      </c>
      <c r="I35" s="11"/>
      <c r="J35" s="197" t="s">
        <v>524</v>
      </c>
      <c r="K35" s="193"/>
      <c r="L35" s="198" t="s">
        <v>525</v>
      </c>
    </row>
    <row r="36" spans="2:12" s="12" customFormat="1" ht="18.75" customHeight="1" x14ac:dyDescent="0.2">
      <c r="B36" s="201" t="s">
        <v>4272</v>
      </c>
      <c r="C36" s="202" t="s">
        <v>4273</v>
      </c>
      <c r="D36" s="203" t="s">
        <v>4274</v>
      </c>
      <c r="E36" s="11"/>
      <c r="F36" s="110" t="e">
        <f>#REF!</f>
        <v>#REF!</v>
      </c>
      <c r="G36" s="16" t="s">
        <v>4327</v>
      </c>
      <c r="H36" s="110" t="e">
        <f>#REF!</f>
        <v>#REF!</v>
      </c>
      <c r="I36" s="11"/>
      <c r="J36" s="201" t="s">
        <v>531</v>
      </c>
      <c r="K36" s="202" t="s">
        <v>1463</v>
      </c>
      <c r="L36" s="203" t="s">
        <v>532</v>
      </c>
    </row>
    <row r="37" spans="2:12" s="14" customFormat="1" ht="18.75" customHeight="1" x14ac:dyDescent="0.2">
      <c r="B37" s="201" t="s">
        <v>4275</v>
      </c>
      <c r="C37" s="202" t="s">
        <v>4276</v>
      </c>
      <c r="D37" s="203" t="s">
        <v>4277</v>
      </c>
      <c r="E37" s="11"/>
      <c r="F37" s="110" t="e">
        <f>#REF!</f>
        <v>#REF!</v>
      </c>
      <c r="G37" s="16" t="s">
        <v>4328</v>
      </c>
      <c r="H37" s="110" t="e">
        <f>#REF!</f>
        <v>#REF!</v>
      </c>
      <c r="I37" s="11"/>
      <c r="J37" s="201" t="s">
        <v>538</v>
      </c>
      <c r="K37" s="202" t="s">
        <v>1464</v>
      </c>
      <c r="L37" s="203" t="s">
        <v>539</v>
      </c>
    </row>
    <row r="38" spans="2:12" s="14" customFormat="1" ht="18.75" customHeight="1" x14ac:dyDescent="0.2">
      <c r="B38" s="201" t="s">
        <v>1465</v>
      </c>
      <c r="C38" s="202" t="s">
        <v>4278</v>
      </c>
      <c r="D38" s="203" t="s">
        <v>1466</v>
      </c>
      <c r="E38" s="11"/>
      <c r="F38" s="110" t="e">
        <f>#REF!</f>
        <v>#REF!</v>
      </c>
      <c r="G38" s="16" t="s">
        <v>4329</v>
      </c>
      <c r="H38" s="110" t="e">
        <f>#REF!</f>
        <v>#REF!</v>
      </c>
      <c r="I38" s="11"/>
      <c r="J38" s="201" t="s">
        <v>1467</v>
      </c>
      <c r="K38" s="202" t="s">
        <v>1468</v>
      </c>
      <c r="L38" s="203" t="s">
        <v>1469</v>
      </c>
    </row>
    <row r="39" spans="2:12" s="14" customFormat="1" ht="18.75" customHeight="1" x14ac:dyDescent="0.2">
      <c r="B39" s="201" t="s">
        <v>4279</v>
      </c>
      <c r="C39" s="202" t="s">
        <v>4280</v>
      </c>
      <c r="D39" s="203" t="s">
        <v>4281</v>
      </c>
      <c r="E39" s="11"/>
      <c r="F39" s="110" t="e">
        <f>#REF!</f>
        <v>#REF!</v>
      </c>
      <c r="G39" s="16" t="s">
        <v>4330</v>
      </c>
      <c r="H39" s="110" t="e">
        <f>#REF!</f>
        <v>#REF!</v>
      </c>
      <c r="I39" s="11"/>
      <c r="J39" s="201" t="s">
        <v>552</v>
      </c>
      <c r="K39" s="202" t="s">
        <v>1470</v>
      </c>
      <c r="L39" s="203" t="s">
        <v>553</v>
      </c>
    </row>
    <row r="40" spans="2:12" s="14" customFormat="1" ht="18.75" customHeight="1" x14ac:dyDescent="0.2">
      <c r="B40" s="201" t="s">
        <v>533</v>
      </c>
      <c r="C40" s="202" t="s">
        <v>4282</v>
      </c>
      <c r="D40" s="203" t="s">
        <v>534</v>
      </c>
      <c r="E40" s="11"/>
      <c r="G40" s="16"/>
      <c r="I40" s="11"/>
      <c r="J40" s="201" t="s">
        <v>559</v>
      </c>
      <c r="K40" s="202" t="s">
        <v>1471</v>
      </c>
      <c r="L40" s="203" t="s">
        <v>560</v>
      </c>
    </row>
    <row r="41" spans="2:12" s="14" customFormat="1" ht="18.75" customHeight="1" x14ac:dyDescent="0.2">
      <c r="B41" s="201" t="s">
        <v>4283</v>
      </c>
      <c r="C41" s="202" t="s">
        <v>4284</v>
      </c>
      <c r="D41" s="203" t="s">
        <v>4285</v>
      </c>
      <c r="E41" s="11"/>
      <c r="F41" s="11"/>
      <c r="G41" s="16"/>
      <c r="H41" s="13"/>
      <c r="I41" s="11"/>
      <c r="J41" s="201" t="s">
        <v>1474</v>
      </c>
      <c r="K41" s="202" t="s">
        <v>1475</v>
      </c>
      <c r="L41" s="203" t="s">
        <v>1476</v>
      </c>
    </row>
    <row r="42" spans="2:12" s="14" customFormat="1" ht="18.75" customHeight="1" x14ac:dyDescent="0.2">
      <c r="B42" s="201" t="s">
        <v>4286</v>
      </c>
      <c r="C42" s="202" t="s">
        <v>4287</v>
      </c>
      <c r="D42" s="203" t="s">
        <v>4288</v>
      </c>
      <c r="E42" s="11"/>
      <c r="I42" s="11"/>
    </row>
    <row r="43" spans="2:12" s="14" customFormat="1" ht="18.75" customHeight="1" x14ac:dyDescent="0.2">
      <c r="B43" s="201" t="s">
        <v>4289</v>
      </c>
      <c r="C43" s="202" t="s">
        <v>4290</v>
      </c>
      <c r="D43" s="203" t="s">
        <v>4291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1479</v>
      </c>
      <c r="C45" s="11" t="s">
        <v>1480</v>
      </c>
      <c r="D45" s="13"/>
      <c r="F45" s="11" t="s">
        <v>1481</v>
      </c>
      <c r="G45" s="16" t="s">
        <v>1482</v>
      </c>
      <c r="H45" s="14"/>
      <c r="J45" s="11" t="s">
        <v>1481</v>
      </c>
      <c r="K45" s="11" t="s">
        <v>1483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1326</v>
      </c>
    </row>
    <row r="4" spans="2:8" ht="18" x14ac:dyDescent="0.2">
      <c r="B4" s="147"/>
      <c r="C4" s="313" t="s">
        <v>4331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3" t="s">
        <v>1554</v>
      </c>
      <c r="E6" s="163" t="s">
        <v>3243</v>
      </c>
      <c r="F6" s="332" t="s">
        <v>240</v>
      </c>
      <c r="G6" s="332" t="s">
        <v>4332</v>
      </c>
      <c r="H6" s="332" t="s">
        <v>337</v>
      </c>
    </row>
    <row r="7" spans="2:8" ht="15" customHeight="1" x14ac:dyDescent="0.2">
      <c r="B7" s="170"/>
      <c r="C7" s="169" t="s">
        <v>1328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 x14ac:dyDescent="0.2">
      <c r="B8" s="361" t="s">
        <v>409</v>
      </c>
      <c r="C8" s="353" t="s">
        <v>4333</v>
      </c>
      <c r="D8" s="154">
        <v>43955</v>
      </c>
      <c r="E8" s="154"/>
      <c r="F8" s="154"/>
      <c r="G8" s="154"/>
      <c r="H8" s="154"/>
    </row>
    <row r="9" spans="2:8" hidden="1" x14ac:dyDescent="0.2">
      <c r="B9" s="356" t="s">
        <v>4334</v>
      </c>
      <c r="C9" s="353" t="s">
        <v>4335</v>
      </c>
      <c r="D9" s="353">
        <v>43964</v>
      </c>
      <c r="E9" s="353">
        <f>D9+6</f>
        <v>43970</v>
      </c>
      <c r="F9" s="154"/>
      <c r="G9" s="154"/>
      <c r="H9" s="154"/>
    </row>
    <row r="10" spans="2:8" hidden="1" x14ac:dyDescent="0.2">
      <c r="B10" s="356" t="s">
        <v>4103</v>
      </c>
      <c r="C10" s="353" t="s">
        <v>4336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 x14ac:dyDescent="0.2">
      <c r="B11" s="356" t="s">
        <v>3411</v>
      </c>
      <c r="C11" s="353" t="s">
        <v>4337</v>
      </c>
      <c r="D11" s="353">
        <f>D10+7</f>
        <v>43976</v>
      </c>
      <c r="E11" s="353">
        <v>43986</v>
      </c>
      <c r="F11" s="154"/>
      <c r="G11" s="154"/>
      <c r="H11" s="154"/>
    </row>
    <row r="12" spans="2:8" x14ac:dyDescent="0.2">
      <c r="B12" s="153" t="s">
        <v>4220</v>
      </c>
      <c r="C12" s="320" t="s">
        <v>4338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4097</v>
      </c>
      <c r="C13" s="320" t="s">
        <v>4339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516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0" t="s">
        <v>4340</v>
      </c>
      <c r="C16" s="1200"/>
      <c r="D16" s="1200"/>
      <c r="E16" s="1200"/>
      <c r="F16" s="1200"/>
      <c r="G16" s="1200"/>
      <c r="H16" s="1200"/>
    </row>
    <row r="18" spans="2:12" ht="24" x14ac:dyDescent="0.2">
      <c r="B18" s="170"/>
      <c r="C18" s="169"/>
      <c r="D18" s="403" t="s">
        <v>1554</v>
      </c>
      <c r="E18" s="163" t="s">
        <v>3243</v>
      </c>
      <c r="F18" s="332" t="s">
        <v>240</v>
      </c>
      <c r="G18" s="332" t="s">
        <v>4332</v>
      </c>
      <c r="H18" s="332" t="s">
        <v>337</v>
      </c>
      <c r="I18" s="147"/>
      <c r="J18" s="146"/>
      <c r="K18" s="146"/>
      <c r="L18" s="146"/>
    </row>
    <row r="19" spans="2:12" x14ac:dyDescent="0.2">
      <c r="B19" s="170"/>
      <c r="C19" s="169" t="s">
        <v>1328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693</v>
      </c>
      <c r="C20" s="320" t="s">
        <v>4341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693</v>
      </c>
      <c r="C21" s="320" t="s">
        <v>4342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516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5.75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5.75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5.75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5.75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5.75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5.75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5.75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5.75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3912</v>
      </c>
      <c r="C2" s="122"/>
      <c r="D2" s="122"/>
      <c r="E2" s="122"/>
      <c r="F2" s="122"/>
      <c r="G2" s="121"/>
      <c r="H2" s="604" t="s">
        <v>346</v>
      </c>
      <c r="I2" s="410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4343</v>
      </c>
      <c r="D4" s="147"/>
      <c r="F4" s="147"/>
      <c r="G4" s="583"/>
      <c r="H4" s="396"/>
      <c r="I4" s="584"/>
    </row>
    <row r="5" spans="2:9" ht="18.75" customHeight="1" x14ac:dyDescent="0.2">
      <c r="B5" s="16"/>
      <c r="C5" s="131"/>
      <c r="D5" s="16"/>
      <c r="E5" s="16"/>
      <c r="F5" s="16"/>
      <c r="G5" s="561"/>
      <c r="H5" s="562"/>
      <c r="I5" s="562"/>
    </row>
    <row r="6" spans="2:9" ht="15" hidden="1" x14ac:dyDescent="0.2">
      <c r="B6" s="386" t="s">
        <v>1553</v>
      </c>
      <c r="C6" s="1" t="s">
        <v>3919</v>
      </c>
      <c r="D6" s="395" t="s">
        <v>1554</v>
      </c>
      <c r="E6" s="395" t="s">
        <v>240</v>
      </c>
      <c r="F6" s="1201" t="s">
        <v>1556</v>
      </c>
      <c r="G6" s="1198" t="s">
        <v>352</v>
      </c>
      <c r="H6" s="1201" t="s">
        <v>240</v>
      </c>
      <c r="I6" s="367" t="s">
        <v>4344</v>
      </c>
    </row>
    <row r="7" spans="2:9" ht="18.75" hidden="1" customHeight="1" x14ac:dyDescent="0.2">
      <c r="B7" s="4" t="s">
        <v>351</v>
      </c>
      <c r="C7" s="4" t="s">
        <v>352</v>
      </c>
      <c r="D7" s="395"/>
      <c r="E7" s="4" t="s">
        <v>4345</v>
      </c>
      <c r="F7" s="1202"/>
      <c r="G7" s="1199"/>
      <c r="H7" s="1202"/>
      <c r="I7" s="4" t="s">
        <v>222</v>
      </c>
    </row>
    <row r="8" spans="2:9" ht="18.75" hidden="1" customHeight="1" x14ac:dyDescent="0.2">
      <c r="B8" s="366" t="s">
        <v>4346</v>
      </c>
      <c r="C8" s="6" t="s">
        <v>4347</v>
      </c>
      <c r="D8" s="6">
        <v>44371</v>
      </c>
      <c r="E8" s="6">
        <f t="shared" ref="E8:E13" si="0">D8+14</f>
        <v>44385</v>
      </c>
      <c r="F8" s="366" t="s">
        <v>1887</v>
      </c>
      <c r="G8" s="6" t="s">
        <v>4348</v>
      </c>
      <c r="H8" s="6">
        <v>44393</v>
      </c>
      <c r="I8" s="405">
        <f t="shared" ref="I8:I13" si="1">H8+7</f>
        <v>44400</v>
      </c>
    </row>
    <row r="9" spans="2:9" ht="18.75" hidden="1" customHeight="1" x14ac:dyDescent="0.2">
      <c r="B9" s="366" t="s">
        <v>4349</v>
      </c>
      <c r="C9" s="6" t="s">
        <v>4350</v>
      </c>
      <c r="D9" s="6">
        <v>44383</v>
      </c>
      <c r="E9" s="6">
        <f t="shared" si="0"/>
        <v>44397</v>
      </c>
      <c r="F9" s="366" t="s">
        <v>1390</v>
      </c>
      <c r="G9" s="6" t="s">
        <v>4351</v>
      </c>
      <c r="H9" s="6">
        <v>44400</v>
      </c>
      <c r="I9" s="405">
        <f t="shared" si="1"/>
        <v>44407</v>
      </c>
    </row>
    <row r="10" spans="2:9" ht="18.75" hidden="1" customHeight="1" x14ac:dyDescent="0.2">
      <c r="B10" s="366" t="s">
        <v>4352</v>
      </c>
      <c r="C10" s="6" t="s">
        <v>4353</v>
      </c>
      <c r="D10" s="6">
        <v>44391</v>
      </c>
      <c r="E10" s="6">
        <f t="shared" si="0"/>
        <v>44405</v>
      </c>
      <c r="F10" s="366" t="s">
        <v>4354</v>
      </c>
      <c r="G10" s="6" t="s">
        <v>4355</v>
      </c>
      <c r="H10" s="6">
        <v>44407</v>
      </c>
      <c r="I10" s="405">
        <f t="shared" si="1"/>
        <v>44414</v>
      </c>
    </row>
    <row r="11" spans="2:9" ht="18.75" hidden="1" customHeight="1" x14ac:dyDescent="0.2">
      <c r="B11" s="366" t="s">
        <v>4356</v>
      </c>
      <c r="C11" s="6" t="s">
        <v>4357</v>
      </c>
      <c r="D11" s="6">
        <v>44397</v>
      </c>
      <c r="E11" s="6">
        <f t="shared" si="0"/>
        <v>44411</v>
      </c>
      <c r="F11" s="366" t="s">
        <v>1887</v>
      </c>
      <c r="G11" s="6" t="s">
        <v>4358</v>
      </c>
      <c r="H11" s="6">
        <v>44414</v>
      </c>
      <c r="I11" s="405">
        <f t="shared" si="1"/>
        <v>44421</v>
      </c>
    </row>
    <row r="12" spans="2:9" ht="18.75" hidden="1" customHeight="1" x14ac:dyDescent="0.2">
      <c r="B12" s="366" t="s">
        <v>4359</v>
      </c>
      <c r="C12" s="6" t="s">
        <v>4360</v>
      </c>
      <c r="D12" s="6">
        <v>44407</v>
      </c>
      <c r="E12" s="6">
        <f t="shared" si="0"/>
        <v>44421</v>
      </c>
      <c r="F12" s="366" t="s">
        <v>1390</v>
      </c>
      <c r="G12" s="6" t="s">
        <v>4361</v>
      </c>
      <c r="H12" s="6">
        <v>44421</v>
      </c>
      <c r="I12" s="405">
        <f t="shared" si="1"/>
        <v>44428</v>
      </c>
    </row>
    <row r="13" spans="2:9" ht="18.75" hidden="1" customHeight="1" x14ac:dyDescent="0.2">
      <c r="B13" s="366" t="s">
        <v>3526</v>
      </c>
      <c r="C13" s="6" t="s">
        <v>4362</v>
      </c>
      <c r="D13" s="6">
        <v>44412</v>
      </c>
      <c r="E13" s="6">
        <f t="shared" si="0"/>
        <v>44426</v>
      </c>
      <c r="F13" s="366" t="s">
        <v>4354</v>
      </c>
      <c r="G13" s="6" t="s">
        <v>4363</v>
      </c>
      <c r="H13" s="6">
        <v>44428</v>
      </c>
      <c r="I13" s="405">
        <f t="shared" si="1"/>
        <v>44435</v>
      </c>
    </row>
    <row r="14" spans="2:9" ht="18.75" hidden="1" customHeight="1" x14ac:dyDescent="0.2">
      <c r="B14" s="10" t="s">
        <v>516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6" t="s">
        <v>1553</v>
      </c>
      <c r="C17" s="1" t="s">
        <v>3919</v>
      </c>
      <c r="D17" s="395" t="s">
        <v>1554</v>
      </c>
      <c r="E17" s="119" t="s">
        <v>4364</v>
      </c>
      <c r="F17" s="1201" t="s">
        <v>1556</v>
      </c>
      <c r="G17" s="1198" t="s">
        <v>352</v>
      </c>
      <c r="H17" s="1201" t="s">
        <v>1555</v>
      </c>
      <c r="I17" s="367" t="s">
        <v>4344</v>
      </c>
      <c r="J17" s="3"/>
      <c r="K17" s="3"/>
    </row>
    <row r="18" spans="2:11" ht="18.75" hidden="1" customHeight="1" x14ac:dyDescent="0.2">
      <c r="B18" s="4" t="s">
        <v>351</v>
      </c>
      <c r="C18" s="4" t="s">
        <v>352</v>
      </c>
      <c r="D18" s="395"/>
      <c r="E18" s="4" t="s">
        <v>4365</v>
      </c>
      <c r="F18" s="1202"/>
      <c r="G18" s="1199"/>
      <c r="H18" s="1202"/>
      <c r="I18" s="4" t="s">
        <v>222</v>
      </c>
      <c r="J18" s="3"/>
      <c r="K18" s="3"/>
    </row>
    <row r="19" spans="2:11" ht="18.75" hidden="1" customHeight="1" x14ac:dyDescent="0.2">
      <c r="B19" s="366" t="s">
        <v>3526</v>
      </c>
      <c r="C19" s="6" t="s">
        <v>4366</v>
      </c>
      <c r="D19" s="6">
        <v>44503</v>
      </c>
      <c r="E19" s="6">
        <f>D19+11</f>
        <v>44514</v>
      </c>
      <c r="F19" s="6" t="s">
        <v>1887</v>
      </c>
      <c r="G19" s="6" t="s">
        <v>4367</v>
      </c>
      <c r="H19" s="6">
        <v>44515</v>
      </c>
      <c r="I19" s="411">
        <f>H19+4</f>
        <v>44519</v>
      </c>
      <c r="J19" s="3"/>
      <c r="K19" s="3"/>
    </row>
    <row r="20" spans="2:11" ht="18.75" hidden="1" customHeight="1" x14ac:dyDescent="0.2">
      <c r="B20" s="366" t="s">
        <v>4368</v>
      </c>
      <c r="C20" s="6" t="s">
        <v>4369</v>
      </c>
      <c r="D20" s="6">
        <v>44506</v>
      </c>
      <c r="E20" s="6">
        <f>D20+11</f>
        <v>44517</v>
      </c>
      <c r="F20" s="6" t="s">
        <v>4370</v>
      </c>
      <c r="G20" s="6" t="s">
        <v>4371</v>
      </c>
      <c r="H20" s="6">
        <v>44522</v>
      </c>
      <c r="I20" s="411">
        <f>H20+4</f>
        <v>44526</v>
      </c>
      <c r="J20" s="3"/>
      <c r="K20" s="3"/>
    </row>
    <row r="21" spans="2:11" ht="18.75" hidden="1" customHeight="1" x14ac:dyDescent="0.2">
      <c r="B21" s="6" t="s">
        <v>4372</v>
      </c>
      <c r="C21" s="6" t="s">
        <v>4373</v>
      </c>
      <c r="D21" s="6">
        <v>44528</v>
      </c>
      <c r="E21" s="6">
        <f>D21+11</f>
        <v>44539</v>
      </c>
      <c r="F21" s="6" t="s">
        <v>1887</v>
      </c>
      <c r="G21" s="6" t="s">
        <v>4374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4375</v>
      </c>
      <c r="C22" s="6" t="s">
        <v>4376</v>
      </c>
      <c r="D22" s="6">
        <v>44534</v>
      </c>
      <c r="E22" s="6">
        <f>D22+11</f>
        <v>44545</v>
      </c>
      <c r="F22" s="6" t="s">
        <v>4377</v>
      </c>
      <c r="G22" s="6" t="s">
        <v>4378</v>
      </c>
      <c r="H22" s="6">
        <v>44552</v>
      </c>
      <c r="I22" s="475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398" t="s">
        <v>1553</v>
      </c>
      <c r="C25" s="371" t="s">
        <v>3919</v>
      </c>
      <c r="D25" s="395" t="s">
        <v>1554</v>
      </c>
      <c r="E25" s="119" t="s">
        <v>4364</v>
      </c>
      <c r="F25" s="1201" t="s">
        <v>1556</v>
      </c>
      <c r="G25" s="1198" t="s">
        <v>352</v>
      </c>
      <c r="H25" s="1201" t="s">
        <v>1555</v>
      </c>
      <c r="I25" s="477"/>
      <c r="J25" s="477"/>
      <c r="K25" s="477"/>
    </row>
    <row r="26" spans="2:11" s="168" customFormat="1" ht="16.5" hidden="1" x14ac:dyDescent="0.2">
      <c r="B26" s="527" t="s">
        <v>351</v>
      </c>
      <c r="C26" s="527" t="s">
        <v>352</v>
      </c>
      <c r="D26" s="402"/>
      <c r="E26" s="527" t="s">
        <v>172</v>
      </c>
      <c r="F26" s="1202"/>
      <c r="G26" s="1199"/>
      <c r="H26" s="1202"/>
      <c r="I26" s="369"/>
      <c r="J26" s="369"/>
      <c r="K26" s="369"/>
    </row>
    <row r="27" spans="2:11" s="14" customFormat="1" ht="18.75" hidden="1" customHeight="1" x14ac:dyDescent="0.2">
      <c r="B27" s="127" t="s">
        <v>4379</v>
      </c>
      <c r="C27" s="126" t="s">
        <v>4380</v>
      </c>
      <c r="D27" s="412">
        <v>44610</v>
      </c>
      <c r="E27" s="6">
        <f>D27+11</f>
        <v>44621</v>
      </c>
      <c r="F27" s="6" t="s">
        <v>4381</v>
      </c>
      <c r="G27" s="6" t="s">
        <v>4382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4383</v>
      </c>
      <c r="C28" s="126" t="s">
        <v>4384</v>
      </c>
      <c r="D28" s="412">
        <v>44235</v>
      </c>
      <c r="E28" s="6">
        <f>D28+11</f>
        <v>44246</v>
      </c>
      <c r="F28" s="6" t="s">
        <v>763</v>
      </c>
      <c r="G28" s="6" t="s">
        <v>4385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6" t="s">
        <v>1553</v>
      </c>
      <c r="C32" s="395" t="s">
        <v>3919</v>
      </c>
      <c r="D32" s="395" t="s">
        <v>1554</v>
      </c>
      <c r="E32" s="119" t="s">
        <v>1555</v>
      </c>
      <c r="F32" s="1201" t="s">
        <v>1556</v>
      </c>
      <c r="G32" s="1198" t="s">
        <v>352</v>
      </c>
      <c r="H32" s="1201" t="s">
        <v>1555</v>
      </c>
      <c r="I32" s="367" t="s">
        <v>4386</v>
      </c>
      <c r="J32" s="9"/>
      <c r="K32" s="572" t="s">
        <v>3923</v>
      </c>
    </row>
    <row r="33" spans="2:11" s="14" customFormat="1" ht="18.75" customHeight="1" x14ac:dyDescent="0.2">
      <c r="B33" s="4" t="s">
        <v>351</v>
      </c>
      <c r="C33" s="4" t="s">
        <v>352</v>
      </c>
      <c r="D33" s="395"/>
      <c r="E33" s="4" t="s">
        <v>4387</v>
      </c>
      <c r="F33" s="1202"/>
      <c r="G33" s="1199"/>
      <c r="H33" s="1202"/>
      <c r="I33" s="4"/>
      <c r="J33" s="9"/>
      <c r="K33" s="573"/>
    </row>
    <row r="34" spans="2:11" s="14" customFormat="1" ht="18.75" hidden="1" customHeight="1" x14ac:dyDescent="0.2">
      <c r="B34" s="136" t="s">
        <v>3937</v>
      </c>
      <c r="C34" s="137" t="s">
        <v>3960</v>
      </c>
      <c r="D34" s="6">
        <v>44607</v>
      </c>
      <c r="E34" s="6">
        <f>D34+9</f>
        <v>44616</v>
      </c>
      <c r="F34" s="6" t="s">
        <v>623</v>
      </c>
      <c r="G34" s="6" t="s">
        <v>4388</v>
      </c>
      <c r="H34" s="6">
        <v>44606</v>
      </c>
      <c r="I34" s="412" t="s">
        <v>385</v>
      </c>
      <c r="J34" s="9"/>
      <c r="K34" s="417"/>
    </row>
    <row r="35" spans="2:11" s="14" customFormat="1" ht="18.75" hidden="1" customHeight="1" x14ac:dyDescent="0.2">
      <c r="B35" s="136" t="s">
        <v>3939</v>
      </c>
      <c r="C35" s="137" t="s">
        <v>3961</v>
      </c>
      <c r="D35" s="6">
        <v>44611</v>
      </c>
      <c r="E35" s="6">
        <f>D35+9</f>
        <v>44620</v>
      </c>
      <c r="F35" s="6" t="s">
        <v>4389</v>
      </c>
      <c r="G35" s="6" t="s">
        <v>4390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 x14ac:dyDescent="0.2">
      <c r="B36" s="136" t="s">
        <v>3941</v>
      </c>
      <c r="C36" s="542" t="s">
        <v>3962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 x14ac:dyDescent="0.2">
      <c r="B37" s="136" t="s">
        <v>3943</v>
      </c>
      <c r="C37" s="542" t="s">
        <v>3963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 x14ac:dyDescent="0.2">
      <c r="B38" s="136" t="s">
        <v>3947</v>
      </c>
      <c r="C38" s="542" t="s">
        <v>3964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 x14ac:dyDescent="0.2">
      <c r="B39" s="136" t="s">
        <v>3945</v>
      </c>
      <c r="C39" s="542" t="s">
        <v>3965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 x14ac:dyDescent="0.2">
      <c r="B40" s="136" t="s">
        <v>3949</v>
      </c>
      <c r="C40" s="542" t="s">
        <v>3966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 x14ac:dyDescent="0.2">
      <c r="B41" s="136" t="s">
        <v>3951</v>
      </c>
      <c r="C41" s="542" t="s">
        <v>3967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 x14ac:dyDescent="0.2">
      <c r="B42" s="136" t="s">
        <v>3953</v>
      </c>
      <c r="C42" s="542" t="s">
        <v>3968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 x14ac:dyDescent="0.2">
      <c r="B43" s="136" t="s">
        <v>3955</v>
      </c>
      <c r="C43" s="542" t="s">
        <v>3969</v>
      </c>
      <c r="D43" s="6">
        <f>D42+7</f>
        <v>44672</v>
      </c>
      <c r="E43" s="6">
        <f t="shared" si="3"/>
        <v>44681</v>
      </c>
      <c r="F43" s="565" t="s">
        <v>4391</v>
      </c>
      <c r="G43" s="6" t="s">
        <v>4392</v>
      </c>
      <c r="H43" s="6">
        <v>44682</v>
      </c>
      <c r="I43" s="6"/>
      <c r="J43" s="9"/>
      <c r="K43" s="572"/>
    </row>
    <row r="44" spans="2:11" s="14" customFormat="1" ht="18.75" hidden="1" customHeight="1" x14ac:dyDescent="0.2">
      <c r="B44" s="136" t="s">
        <v>3930</v>
      </c>
      <c r="C44" s="542" t="s">
        <v>3970</v>
      </c>
      <c r="D44" s="6">
        <f>D43+7</f>
        <v>44679</v>
      </c>
      <c r="E44" s="6">
        <f t="shared" si="3"/>
        <v>44688</v>
      </c>
      <c r="F44" s="6" t="s">
        <v>693</v>
      </c>
      <c r="G44" s="6"/>
      <c r="H44" s="6">
        <v>44690</v>
      </c>
      <c r="I44" s="6"/>
      <c r="J44" s="9"/>
      <c r="K44" s="572"/>
    </row>
    <row r="45" spans="2:11" s="14" customFormat="1" ht="18.75" hidden="1" customHeight="1" x14ac:dyDescent="0.2">
      <c r="B45" s="136" t="s">
        <v>3932</v>
      </c>
      <c r="C45" s="542" t="s">
        <v>3971</v>
      </c>
      <c r="D45" s="6">
        <f>D44+7</f>
        <v>44686</v>
      </c>
      <c r="E45" s="6">
        <f t="shared" si="3"/>
        <v>44695</v>
      </c>
      <c r="F45" s="6" t="s">
        <v>4393</v>
      </c>
      <c r="G45" s="6" t="s">
        <v>4394</v>
      </c>
      <c r="H45" s="6">
        <v>44695</v>
      </c>
      <c r="I45" s="6"/>
      <c r="J45" s="9"/>
      <c r="K45" s="572"/>
    </row>
    <row r="46" spans="2:11" s="14" customFormat="1" ht="18.75" hidden="1" customHeight="1" x14ac:dyDescent="0.2">
      <c r="B46" s="560" t="s">
        <v>3934</v>
      </c>
      <c r="C46" s="542" t="s">
        <v>3972</v>
      </c>
      <c r="D46" s="6">
        <v>44693</v>
      </c>
      <c r="E46" s="6">
        <f>D46+9</f>
        <v>44702</v>
      </c>
      <c r="F46" s="6" t="s">
        <v>1623</v>
      </c>
      <c r="G46" s="6" t="s">
        <v>4395</v>
      </c>
      <c r="H46" s="6">
        <f>E46</f>
        <v>44702</v>
      </c>
      <c r="I46" s="6"/>
      <c r="J46" s="9"/>
      <c r="K46" s="572"/>
    </row>
    <row r="47" spans="2:11" s="14" customFormat="1" ht="18.75" hidden="1" customHeight="1" x14ac:dyDescent="0.2">
      <c r="B47" s="136" t="s">
        <v>3937</v>
      </c>
      <c r="C47" s="542" t="s">
        <v>3973</v>
      </c>
      <c r="D47" s="6">
        <v>44700</v>
      </c>
      <c r="E47" s="6">
        <f>D47+9</f>
        <v>44709</v>
      </c>
      <c r="F47" s="6" t="s">
        <v>357</v>
      </c>
      <c r="G47" s="6" t="s">
        <v>4396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 x14ac:dyDescent="0.2">
      <c r="B48" s="136" t="s">
        <v>3939</v>
      </c>
      <c r="C48" s="542" t="s">
        <v>3974</v>
      </c>
      <c r="D48" s="6">
        <v>44707</v>
      </c>
      <c r="E48" s="6">
        <f>D48+9</f>
        <v>44716</v>
      </c>
      <c r="F48" s="6" t="s">
        <v>693</v>
      </c>
      <c r="G48" s="6" t="s">
        <v>693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 x14ac:dyDescent="0.2">
      <c r="B49" s="136" t="s">
        <v>3941</v>
      </c>
      <c r="C49" s="542" t="s">
        <v>3975</v>
      </c>
      <c r="D49" s="6">
        <v>44719</v>
      </c>
      <c r="E49" s="6">
        <f t="shared" ref="E49:E52" si="5">D49+9</f>
        <v>44728</v>
      </c>
      <c r="F49" s="6" t="s">
        <v>693</v>
      </c>
      <c r="G49" s="6" t="s">
        <v>693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 x14ac:dyDescent="0.2">
      <c r="B50" s="136" t="s">
        <v>3943</v>
      </c>
      <c r="C50" s="542" t="s">
        <v>3976</v>
      </c>
      <c r="D50" s="6">
        <v>44724</v>
      </c>
      <c r="E50" s="6">
        <f t="shared" si="5"/>
        <v>44733</v>
      </c>
      <c r="F50" s="6" t="s">
        <v>693</v>
      </c>
      <c r="G50" s="6" t="s">
        <v>693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 x14ac:dyDescent="0.2">
      <c r="B51" s="136" t="s">
        <v>3947</v>
      </c>
      <c r="C51" s="542" t="s">
        <v>3977</v>
      </c>
      <c r="D51" s="6">
        <v>44728</v>
      </c>
      <c r="E51" s="6">
        <f t="shared" si="5"/>
        <v>44737</v>
      </c>
      <c r="F51" s="6" t="s">
        <v>693</v>
      </c>
      <c r="G51" s="6" t="s">
        <v>693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 x14ac:dyDescent="0.2">
      <c r="B52" s="566" t="s">
        <v>3945</v>
      </c>
      <c r="C52" s="542" t="s">
        <v>3978</v>
      </c>
      <c r="D52" s="6">
        <v>44743</v>
      </c>
      <c r="E52" s="485">
        <f t="shared" si="5"/>
        <v>44752</v>
      </c>
      <c r="F52" s="6" t="s">
        <v>693</v>
      </c>
      <c r="G52" s="6" t="s">
        <v>693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 x14ac:dyDescent="0.2">
      <c r="B53" s="571" t="s">
        <v>4397</v>
      </c>
      <c r="C53" s="542" t="s">
        <v>3980</v>
      </c>
      <c r="D53" s="6">
        <v>44743</v>
      </c>
      <c r="E53" s="485">
        <f>D53+9</f>
        <v>44752</v>
      </c>
      <c r="F53" s="6" t="s">
        <v>693</v>
      </c>
      <c r="G53" s="6" t="s">
        <v>693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 x14ac:dyDescent="0.2">
      <c r="B54" s="571" t="s">
        <v>3951</v>
      </c>
      <c r="C54" s="542" t="s">
        <v>3981</v>
      </c>
      <c r="D54" s="6">
        <v>44753</v>
      </c>
      <c r="E54" s="6">
        <f t="shared" ref="E54:E56" si="7">D54+9</f>
        <v>44762</v>
      </c>
      <c r="F54" s="6" t="s">
        <v>693</v>
      </c>
      <c r="G54" s="6" t="s">
        <v>693</v>
      </c>
      <c r="H54" s="6">
        <f t="shared" ref="H54:H56" si="8">E54</f>
        <v>44762</v>
      </c>
      <c r="I54" s="6"/>
      <c r="J54" s="585" t="s">
        <v>4398</v>
      </c>
      <c r="K54" s="572">
        <f t="shared" ref="K54:K56" si="9">K53+7</f>
        <v>44751</v>
      </c>
    </row>
    <row r="55" spans="2:11" s="14" customFormat="1" ht="18.75" customHeight="1" x14ac:dyDescent="0.2">
      <c r="B55" s="571" t="s">
        <v>3953</v>
      </c>
      <c r="C55" s="542" t="s">
        <v>3982</v>
      </c>
      <c r="D55" s="6">
        <v>44756</v>
      </c>
      <c r="E55" s="485">
        <f t="shared" si="7"/>
        <v>44765</v>
      </c>
      <c r="F55" s="6" t="s">
        <v>693</v>
      </c>
      <c r="G55" s="6" t="s">
        <v>693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 x14ac:dyDescent="0.25">
      <c r="B56" s="575" t="s">
        <v>409</v>
      </c>
      <c r="C56" s="576" t="s">
        <v>3984</v>
      </c>
      <c r="D56" s="485">
        <v>44763</v>
      </c>
      <c r="E56" s="485">
        <f t="shared" si="7"/>
        <v>44772</v>
      </c>
      <c r="F56" s="485" t="s">
        <v>693</v>
      </c>
      <c r="G56" s="485" t="s">
        <v>693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 x14ac:dyDescent="0.2">
      <c r="B57" s="574" t="s">
        <v>3985</v>
      </c>
      <c r="C57" s="137" t="s">
        <v>3986</v>
      </c>
      <c r="D57" s="6">
        <v>44770</v>
      </c>
      <c r="E57" s="6">
        <f t="shared" ref="E57" si="10">D57+9</f>
        <v>44779</v>
      </c>
      <c r="F57" s="6" t="s">
        <v>693</v>
      </c>
      <c r="G57" s="6" t="s">
        <v>693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 x14ac:dyDescent="0.2">
      <c r="B58" s="574" t="s">
        <v>3930</v>
      </c>
      <c r="C58" s="137" t="s">
        <v>3987</v>
      </c>
      <c r="D58" s="6">
        <v>44777</v>
      </c>
      <c r="E58" s="6">
        <f t="shared" ref="E58" si="13">D58+9</f>
        <v>44786</v>
      </c>
      <c r="F58" s="6" t="s">
        <v>693</v>
      </c>
      <c r="G58" s="6" t="s">
        <v>693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 x14ac:dyDescent="0.2">
      <c r="B59" s="574" t="s">
        <v>3932</v>
      </c>
      <c r="C59" s="137" t="s">
        <v>3988</v>
      </c>
      <c r="D59" s="6">
        <v>44784</v>
      </c>
      <c r="E59" s="6">
        <f t="shared" ref="E59" si="15">D59+9</f>
        <v>44793</v>
      </c>
      <c r="F59" s="6" t="s">
        <v>693</v>
      </c>
      <c r="G59" s="6" t="s">
        <v>693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 x14ac:dyDescent="0.2">
      <c r="B60" s="574" t="s">
        <v>3989</v>
      </c>
      <c r="C60" s="137" t="s">
        <v>3990</v>
      </c>
      <c r="D60" s="6">
        <v>44791</v>
      </c>
      <c r="E60" s="6">
        <f t="shared" ref="E60" si="17">D60+9</f>
        <v>44800</v>
      </c>
      <c r="F60" s="6" t="s">
        <v>693</v>
      </c>
      <c r="G60" s="6" t="s">
        <v>693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 x14ac:dyDescent="0.2">
      <c r="B61" s="574" t="s">
        <v>3937</v>
      </c>
      <c r="C61" s="137" t="s">
        <v>3991</v>
      </c>
      <c r="D61" s="6">
        <v>44798</v>
      </c>
      <c r="E61" s="6">
        <f t="shared" ref="E61" si="19">D61+9</f>
        <v>44807</v>
      </c>
      <c r="F61" s="6" t="s">
        <v>693</v>
      </c>
      <c r="G61" s="6" t="s">
        <v>693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 x14ac:dyDescent="0.2">
      <c r="B65" s="526" t="s">
        <v>1553</v>
      </c>
      <c r="C65" s="395" t="s">
        <v>3919</v>
      </c>
      <c r="D65" s="395" t="s">
        <v>1554</v>
      </c>
      <c r="E65" s="119" t="s">
        <v>4364</v>
      </c>
      <c r="F65" s="1201" t="s">
        <v>1556</v>
      </c>
      <c r="G65" s="1198" t="s">
        <v>352</v>
      </c>
      <c r="H65" s="1201" t="s">
        <v>1555</v>
      </c>
      <c r="I65" s="367"/>
      <c r="J65" s="9"/>
      <c r="K65" s="9"/>
    </row>
    <row r="66" spans="2:11" s="14" customFormat="1" ht="18.75" customHeight="1" x14ac:dyDescent="0.2">
      <c r="B66" s="4" t="s">
        <v>351</v>
      </c>
      <c r="C66" s="4" t="s">
        <v>352</v>
      </c>
      <c r="D66" s="395"/>
      <c r="E66" s="4" t="s">
        <v>172</v>
      </c>
      <c r="F66" s="1202"/>
      <c r="G66" s="1199"/>
      <c r="H66" s="1202"/>
      <c r="I66" s="4"/>
      <c r="J66" s="9"/>
      <c r="K66" s="9"/>
    </row>
    <row r="67" spans="2:11" s="14" customFormat="1" ht="18.75" customHeight="1" x14ac:dyDescent="0.2">
      <c r="B67" s="544" t="s">
        <v>4399</v>
      </c>
      <c r="C67" s="545" t="s">
        <v>4400</v>
      </c>
      <c r="D67" s="545">
        <v>44623</v>
      </c>
      <c r="E67" s="6">
        <f>D67+11</f>
        <v>44634</v>
      </c>
      <c r="F67" s="6" t="s">
        <v>693</v>
      </c>
      <c r="G67" s="6" t="s">
        <v>693</v>
      </c>
      <c r="H67" s="6"/>
      <c r="I67" s="412"/>
      <c r="J67" s="9"/>
      <c r="K67" s="9"/>
    </row>
    <row r="68" spans="2:11" s="14" customFormat="1" ht="18.75" customHeight="1" x14ac:dyDescent="0.2">
      <c r="B68" s="544" t="s">
        <v>4346</v>
      </c>
      <c r="C68" s="545" t="s">
        <v>4401</v>
      </c>
      <c r="D68" s="545">
        <v>44635</v>
      </c>
      <c r="E68" s="6">
        <f t="shared" ref="E68:E71" si="21">D68+11</f>
        <v>44646</v>
      </c>
      <c r="F68" s="6" t="s">
        <v>693</v>
      </c>
      <c r="G68" s="6" t="s">
        <v>693</v>
      </c>
      <c r="H68" s="6"/>
      <c r="I68" s="6"/>
      <c r="J68" s="9"/>
      <c r="K68" s="9"/>
    </row>
    <row r="69" spans="2:11" s="14" customFormat="1" ht="18.75" customHeight="1" x14ac:dyDescent="0.2">
      <c r="B69" s="544" t="s">
        <v>3767</v>
      </c>
      <c r="C69" s="545" t="s">
        <v>4402</v>
      </c>
      <c r="D69" s="545">
        <v>44640</v>
      </c>
      <c r="E69" s="6">
        <f t="shared" si="21"/>
        <v>44651</v>
      </c>
      <c r="F69" s="6" t="s">
        <v>693</v>
      </c>
      <c r="G69" s="6" t="s">
        <v>693</v>
      </c>
      <c r="H69" s="6"/>
      <c r="I69" s="6"/>
      <c r="J69" s="9"/>
      <c r="K69" s="9"/>
    </row>
    <row r="70" spans="2:11" s="14" customFormat="1" ht="18.75" customHeight="1" x14ac:dyDescent="0.2">
      <c r="B70" s="544" t="s">
        <v>4352</v>
      </c>
      <c r="C70" s="545" t="s">
        <v>4403</v>
      </c>
      <c r="D70" s="545">
        <v>44644</v>
      </c>
      <c r="E70" s="6">
        <f t="shared" si="21"/>
        <v>44655</v>
      </c>
      <c r="F70" s="6" t="s">
        <v>693</v>
      </c>
      <c r="G70" s="6" t="s">
        <v>693</v>
      </c>
      <c r="H70" s="6"/>
      <c r="I70" s="6"/>
      <c r="J70" s="9"/>
      <c r="K70" s="9"/>
    </row>
    <row r="71" spans="2:11" s="14" customFormat="1" ht="18.75" customHeight="1" x14ac:dyDescent="0.2">
      <c r="B71" s="544" t="s">
        <v>4356</v>
      </c>
      <c r="C71" s="545" t="s">
        <v>4404</v>
      </c>
      <c r="D71" s="545">
        <v>44650</v>
      </c>
      <c r="E71" s="6">
        <f t="shared" si="21"/>
        <v>44661</v>
      </c>
      <c r="F71" s="6" t="s">
        <v>693</v>
      </c>
      <c r="G71" s="6" t="s">
        <v>693</v>
      </c>
      <c r="H71" s="6"/>
      <c r="I71" s="6"/>
      <c r="J71" s="9"/>
      <c r="K71" s="9"/>
    </row>
    <row r="72" spans="2:11" s="14" customFormat="1" ht="18.75" customHeight="1" x14ac:dyDescent="0.2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517</v>
      </c>
      <c r="C74" s="11"/>
      <c r="D74" s="11"/>
      <c r="E74" s="15"/>
      <c r="F74" s="2" t="s">
        <v>1462</v>
      </c>
      <c r="G74" s="2"/>
      <c r="H74" s="11"/>
      <c r="I74" s="2" t="s">
        <v>519</v>
      </c>
      <c r="J74" s="2"/>
      <c r="K74" s="2"/>
    </row>
    <row r="75" spans="2:11" s="12" customFormat="1" ht="18.75" customHeight="1" x14ac:dyDescent="0.2">
      <c r="B75" s="197" t="s">
        <v>520</v>
      </c>
      <c r="C75" s="193"/>
      <c r="D75" s="198" t="s">
        <v>521</v>
      </c>
      <c r="E75" s="15"/>
      <c r="F75" s="11" t="s">
        <v>522</v>
      </c>
      <c r="G75" s="11"/>
      <c r="H75" s="198" t="s">
        <v>523</v>
      </c>
      <c r="I75" s="197" t="s">
        <v>524</v>
      </c>
      <c r="J75" s="193"/>
      <c r="K75" s="198" t="s">
        <v>525</v>
      </c>
    </row>
    <row r="76" spans="2:11" s="12" customFormat="1" ht="18.75" customHeight="1" x14ac:dyDescent="0.2">
      <c r="B76" s="414" t="s">
        <v>526</v>
      </c>
      <c r="C76" s="202"/>
      <c r="D76" s="570" t="s">
        <v>527</v>
      </c>
      <c r="E76" s="197"/>
      <c r="F76" s="707" t="s">
        <v>528</v>
      </c>
      <c r="G76" s="707" t="s">
        <v>529</v>
      </c>
      <c r="H76" s="252" t="s">
        <v>530</v>
      </c>
      <c r="I76" s="201" t="s">
        <v>531</v>
      </c>
      <c r="J76" s="202" t="s">
        <v>1463</v>
      </c>
      <c r="K76" s="203" t="s">
        <v>532</v>
      </c>
    </row>
    <row r="77" spans="2:11" s="14" customFormat="1" ht="18.75" customHeight="1" x14ac:dyDescent="0.2">
      <c r="B77" s="414" t="s">
        <v>540</v>
      </c>
      <c r="C77" s="202"/>
      <c r="D77" s="570" t="s">
        <v>541</v>
      </c>
      <c r="E77" s="197"/>
      <c r="F77" s="707" t="s">
        <v>535</v>
      </c>
      <c r="G77" s="707" t="s">
        <v>536</v>
      </c>
      <c r="H77" s="252" t="s">
        <v>537</v>
      </c>
      <c r="I77" s="201" t="s">
        <v>538</v>
      </c>
      <c r="J77" s="202" t="s">
        <v>1464</v>
      </c>
      <c r="K77" s="203" t="s">
        <v>539</v>
      </c>
    </row>
    <row r="78" spans="2:11" s="14" customFormat="1" ht="18.75" customHeight="1" x14ac:dyDescent="0.2">
      <c r="B78" s="201" t="s">
        <v>2876</v>
      </c>
      <c r="C78" s="202"/>
      <c r="D78" s="203" t="s">
        <v>1627</v>
      </c>
      <c r="E78" s="197"/>
      <c r="F78" s="707" t="s">
        <v>542</v>
      </c>
      <c r="G78" s="707" t="s">
        <v>543</v>
      </c>
      <c r="H78" s="252" t="s">
        <v>544</v>
      </c>
      <c r="I78" s="201" t="s">
        <v>1467</v>
      </c>
      <c r="J78" s="202" t="s">
        <v>1468</v>
      </c>
      <c r="K78" s="203" t="s">
        <v>1469</v>
      </c>
    </row>
    <row r="79" spans="2:11" s="14" customFormat="1" ht="18.75" customHeight="1" x14ac:dyDescent="0.2">
      <c r="B79" s="201" t="s">
        <v>533</v>
      </c>
      <c r="C79" s="202"/>
      <c r="D79" s="203" t="s">
        <v>534</v>
      </c>
      <c r="E79" s="197"/>
      <c r="F79" s="707" t="s">
        <v>549</v>
      </c>
      <c r="G79" s="707" t="s">
        <v>550</v>
      </c>
      <c r="H79" s="252" t="s">
        <v>551</v>
      </c>
      <c r="I79" s="201" t="s">
        <v>552</v>
      </c>
      <c r="J79" s="202" t="s">
        <v>1470</v>
      </c>
      <c r="K79" s="203" t="s">
        <v>553</v>
      </c>
    </row>
    <row r="80" spans="2:11" s="14" customFormat="1" ht="18.75" customHeight="1" x14ac:dyDescent="0.2">
      <c r="B80" s="414" t="s">
        <v>760</v>
      </c>
      <c r="C80" s="202"/>
      <c r="D80" s="570" t="s">
        <v>548</v>
      </c>
      <c r="E80" s="197"/>
      <c r="F80" s="707" t="s">
        <v>2877</v>
      </c>
      <c r="G80" s="707" t="s">
        <v>557</v>
      </c>
      <c r="H80" s="252" t="s">
        <v>2878</v>
      </c>
      <c r="I80" s="201" t="s">
        <v>559</v>
      </c>
      <c r="J80" s="202" t="s">
        <v>1471</v>
      </c>
      <c r="K80" s="203" t="s">
        <v>560</v>
      </c>
    </row>
    <row r="81" spans="2:11" s="14" customFormat="1" ht="18.75" customHeight="1" x14ac:dyDescent="0.2">
      <c r="B81" s="414" t="s">
        <v>1472</v>
      </c>
      <c r="C81" s="202"/>
      <c r="D81" s="570" t="s">
        <v>1473</v>
      </c>
      <c r="E81" s="197"/>
      <c r="F81" s="707" t="s">
        <v>2879</v>
      </c>
      <c r="G81" s="707" t="s">
        <v>564</v>
      </c>
      <c r="H81" s="252" t="s">
        <v>2880</v>
      </c>
      <c r="I81" s="201" t="s">
        <v>1474</v>
      </c>
      <c r="J81" s="202" t="s">
        <v>1475</v>
      </c>
      <c r="K81" s="203" t="s">
        <v>1476</v>
      </c>
    </row>
    <row r="82" spans="2:11" s="14" customFormat="1" ht="18.75" customHeight="1" x14ac:dyDescent="0.2">
      <c r="B82" s="414" t="s">
        <v>1477</v>
      </c>
      <c r="C82" s="202"/>
      <c r="D82" s="570" t="s">
        <v>1478</v>
      </c>
      <c r="E82" s="197"/>
      <c r="F82" s="505"/>
      <c r="G82"/>
      <c r="H82"/>
    </row>
    <row r="83" spans="2:11" s="14" customFormat="1" ht="18.75" customHeight="1" x14ac:dyDescent="0.2">
      <c r="B83" s="414" t="s">
        <v>554</v>
      </c>
      <c r="C83" s="202"/>
      <c r="D83" s="570" t="s">
        <v>555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1479</v>
      </c>
      <c r="C85" s="11" t="s">
        <v>1480</v>
      </c>
      <c r="D85" s="13"/>
      <c r="F85" s="11" t="s">
        <v>1481</v>
      </c>
      <c r="G85" s="16" t="s">
        <v>1482</v>
      </c>
      <c r="H85" s="14"/>
      <c r="I85" s="11" t="s">
        <v>1481</v>
      </c>
      <c r="J85" s="11" t="s">
        <v>1483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1326</v>
      </c>
    </row>
    <row r="3" spans="2:8" ht="18" customHeight="1" x14ac:dyDescent="0.2">
      <c r="B3" s="165"/>
    </row>
    <row r="4" spans="2:8" ht="18" customHeight="1" x14ac:dyDescent="0.2">
      <c r="C4" s="313" t="s">
        <v>4405</v>
      </c>
      <c r="H4" s="147"/>
    </row>
    <row r="6" spans="2:8" s="145" customFormat="1" ht="18" customHeight="1" x14ac:dyDescent="0.2">
      <c r="B6" s="170"/>
      <c r="C6" s="158"/>
      <c r="D6" s="208" t="s">
        <v>1554</v>
      </c>
      <c r="E6" s="332" t="s">
        <v>240</v>
      </c>
      <c r="F6" s="163" t="s">
        <v>221</v>
      </c>
      <c r="G6" s="332" t="s">
        <v>337</v>
      </c>
      <c r="H6" s="174"/>
    </row>
    <row r="7" spans="2:8" s="145" customFormat="1" ht="18" customHeight="1" x14ac:dyDescent="0.2">
      <c r="B7" s="158"/>
      <c r="C7" s="169" t="s">
        <v>1328</v>
      </c>
      <c r="D7" s="209"/>
      <c r="E7" s="332" t="s">
        <v>260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351</v>
      </c>
      <c r="C8" s="152" t="s">
        <v>352</v>
      </c>
      <c r="D8" s="152" t="s">
        <v>1334</v>
      </c>
      <c r="E8" s="152" t="s">
        <v>1334</v>
      </c>
      <c r="F8" s="152" t="s">
        <v>1334</v>
      </c>
      <c r="G8" s="152" t="s">
        <v>1334</v>
      </c>
      <c r="H8" s="174"/>
    </row>
    <row r="9" spans="2:8" s="145" customFormat="1" ht="18" customHeight="1" x14ac:dyDescent="0.2">
      <c r="B9" s="172" t="s">
        <v>4406</v>
      </c>
      <c r="C9" s="175" t="s">
        <v>4407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3814</v>
      </c>
      <c r="C10" s="175" t="s">
        <v>4408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4140</v>
      </c>
      <c r="C11" s="175" t="s">
        <v>4409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4086</v>
      </c>
      <c r="C12" s="175" t="s">
        <v>4410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3422</v>
      </c>
      <c r="C13" s="173" t="s">
        <v>4411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4412</v>
      </c>
      <c r="C14" s="173" t="s">
        <v>4413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409</v>
      </c>
      <c r="C15" s="173" t="s">
        <v>4414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3802</v>
      </c>
      <c r="C16" s="173" t="s">
        <v>4415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3473</v>
      </c>
      <c r="C17" s="173" t="s">
        <v>4416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3861</v>
      </c>
      <c r="C18" s="175" t="s">
        <v>4417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4406</v>
      </c>
      <c r="C19" s="175" t="s">
        <v>4418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3814</v>
      </c>
      <c r="C20" s="175" t="s">
        <v>4419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4140</v>
      </c>
      <c r="C21" s="175" t="s">
        <v>4420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1450</v>
      </c>
      <c r="I21" s="174"/>
      <c r="J21" s="174"/>
    </row>
    <row r="22" spans="2:12" s="145" customFormat="1" ht="18" customHeight="1" x14ac:dyDescent="0.2">
      <c r="B22" s="157" t="s">
        <v>516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8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8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8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8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8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8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8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8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1326</v>
      </c>
    </row>
    <row r="3" spans="1:14" ht="17.25" customHeight="1" x14ac:dyDescent="0.2">
      <c r="B3" s="165"/>
    </row>
    <row r="4" spans="1:14" ht="17.25" customHeight="1" x14ac:dyDescent="0.2">
      <c r="C4" s="313" t="s">
        <v>4421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2608</v>
      </c>
      <c r="D6" s="208" t="s">
        <v>1554</v>
      </c>
      <c r="E6" s="311" t="s">
        <v>4422</v>
      </c>
      <c r="F6" s="163" t="s">
        <v>3243</v>
      </c>
      <c r="G6" s="163" t="s">
        <v>282</v>
      </c>
      <c r="H6" s="332" t="s">
        <v>3788</v>
      </c>
      <c r="I6" s="146"/>
      <c r="J6" s="337" t="s">
        <v>4423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351</v>
      </c>
      <c r="C7" s="152" t="s">
        <v>352</v>
      </c>
      <c r="D7" s="209"/>
      <c r="E7" s="161" t="s">
        <v>260</v>
      </c>
      <c r="F7" s="332" t="s">
        <v>252</v>
      </c>
      <c r="G7" s="332" t="s">
        <v>202</v>
      </c>
      <c r="H7" s="332" t="s">
        <v>437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409</v>
      </c>
      <c r="C8" s="173" t="s">
        <v>4424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1" t="s">
        <v>409</v>
      </c>
      <c r="C9" s="355" t="s">
        <v>4425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1" t="s">
        <v>409</v>
      </c>
      <c r="C10" s="355" t="s">
        <v>4426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1" t="s">
        <v>409</v>
      </c>
      <c r="C11" s="355" t="s">
        <v>4427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6" t="s">
        <v>3681</v>
      </c>
      <c r="C12" s="355" t="s">
        <v>4428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4429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6" t="s">
        <v>3675</v>
      </c>
      <c r="C13" s="355" t="s">
        <v>4430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6" t="s">
        <v>3685</v>
      </c>
      <c r="C14" s="355" t="s">
        <v>4431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1" t="s">
        <v>409</v>
      </c>
      <c r="C15" s="355" t="s">
        <v>4432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6" t="s">
        <v>3567</v>
      </c>
      <c r="C16" s="355" t="s">
        <v>4433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0" t="s">
        <v>4434</v>
      </c>
      <c r="C18" s="1200"/>
      <c r="D18" s="1200"/>
      <c r="E18" s="1200"/>
      <c r="F18" s="1200"/>
      <c r="G18" s="1200"/>
      <c r="H18" s="1200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516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  <c r="M23" s="193"/>
      <c r="N23" s="196"/>
    </row>
    <row r="24" spans="1:14" s="159" customFormat="1" ht="17.25" customHeight="1" x14ac:dyDescent="0.2">
      <c r="A24" s="213"/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  <c r="M24" s="193"/>
      <c r="N24" s="196"/>
    </row>
    <row r="25" spans="1:14" s="159" customFormat="1" ht="17.25" customHeight="1" x14ac:dyDescent="0.2">
      <c r="A25" s="212"/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  <c r="M25" s="193"/>
      <c r="N25" s="196"/>
    </row>
    <row r="26" spans="1:14" s="159" customFormat="1" ht="17.25" customHeight="1" x14ac:dyDescent="0.2">
      <c r="A26" s="212"/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  <c r="M26" s="193"/>
      <c r="N26" s="196"/>
    </row>
    <row r="27" spans="1:14" s="159" customFormat="1" ht="17.25" customHeight="1" x14ac:dyDescent="0.2">
      <c r="A27" s="212"/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  <c r="M27" s="193"/>
      <c r="N27" s="196"/>
    </row>
    <row r="28" spans="1:14" s="159" customFormat="1" ht="17.25" customHeight="1" x14ac:dyDescent="0.2">
      <c r="A28" s="212"/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  <c r="M28" s="193"/>
      <c r="N28" s="196"/>
    </row>
    <row r="29" spans="1:14" s="159" customFormat="1" ht="17.25" customHeight="1" x14ac:dyDescent="0.2">
      <c r="A29" s="212"/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  <c r="M29" s="193"/>
      <c r="N29" s="196"/>
    </row>
    <row r="30" spans="1:14" s="159" customFormat="1" ht="17.25" customHeight="1" x14ac:dyDescent="0.2">
      <c r="A30" s="212"/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31"/>
  <sheetViews>
    <sheetView showGridLines="0" zoomScale="145" zoomScaleNormal="145" zoomScaleSheetLayoutView="85" workbookViewId="0">
      <selection activeCell="I208" sqref="I208"/>
    </sheetView>
  </sheetViews>
  <sheetFormatPr defaultColWidth="9.140625" defaultRowHeight="18" customHeight="1" x14ac:dyDescent="0.2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18" customHeight="1" thickBot="1" x14ac:dyDescent="0.25">
      <c r="A2" s="863"/>
      <c r="B2" s="1145" t="s">
        <v>116</v>
      </c>
      <c r="C2" s="1145"/>
      <c r="D2" s="1145"/>
      <c r="E2" s="1145"/>
      <c r="G2" s="956" t="s">
        <v>346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40" t="s">
        <v>119</v>
      </c>
      <c r="C4" s="1141"/>
      <c r="D4" s="1141"/>
      <c r="E4" s="1142"/>
      <c r="F4" s="755"/>
      <c r="G4" s="313"/>
      <c r="H4" s="313"/>
      <c r="I4" s="697"/>
      <c r="J4" s="757"/>
      <c r="K4" s="697"/>
    </row>
    <row r="5" spans="1:12" s="147" customFormat="1" ht="31.5" hidden="1" customHeight="1" x14ac:dyDescent="0.2">
      <c r="A5" s="866"/>
      <c r="C5" s="615"/>
      <c r="D5" s="1136" t="s">
        <v>349</v>
      </c>
      <c r="E5" s="942" t="s">
        <v>178</v>
      </c>
      <c r="F5" s="615"/>
      <c r="G5" s="881" t="s">
        <v>570</v>
      </c>
      <c r="H5" s="752"/>
      <c r="I5" s="145"/>
      <c r="J5" s="145"/>
      <c r="K5" s="145"/>
      <c r="L5" s="145"/>
    </row>
    <row r="6" spans="1:12" s="147" customFormat="1" ht="18" hidden="1" customHeight="1" x14ac:dyDescent="0.2">
      <c r="A6" s="866"/>
      <c r="B6" s="940" t="s">
        <v>351</v>
      </c>
      <c r="C6" s="940" t="s">
        <v>352</v>
      </c>
      <c r="D6" s="1137"/>
      <c r="E6" s="944" t="s">
        <v>260</v>
      </c>
      <c r="F6" s="768"/>
      <c r="G6" s="1047" t="s">
        <v>353</v>
      </c>
      <c r="H6" s="1047" t="s">
        <v>354</v>
      </c>
      <c r="I6" s="145"/>
      <c r="J6" s="145"/>
      <c r="K6" s="145"/>
      <c r="L6" s="145"/>
    </row>
    <row r="7" spans="1:12" s="147" customFormat="1" ht="18.75" hidden="1" customHeight="1" x14ac:dyDescent="0.2">
      <c r="A7" s="867" t="s">
        <v>571</v>
      </c>
      <c r="B7" s="616" t="s">
        <v>572</v>
      </c>
      <c r="C7" s="758" t="s">
        <v>573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</row>
    <row r="8" spans="1:12" s="147" customFormat="1" ht="18.75" hidden="1" customHeight="1" x14ac:dyDescent="0.2">
      <c r="A8" s="863" t="s">
        <v>574</v>
      </c>
      <c r="B8" s="759" t="s">
        <v>409</v>
      </c>
      <c r="C8" s="758" t="s">
        <v>575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</row>
    <row r="9" spans="1:12" s="147" customFormat="1" ht="18.75" hidden="1" customHeight="1" x14ac:dyDescent="0.2">
      <c r="A9" s="863"/>
      <c r="B9" s="616" t="s">
        <v>576</v>
      </c>
      <c r="C9" s="758" t="s">
        <v>577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</row>
    <row r="10" spans="1:12" s="147" customFormat="1" ht="18.75" hidden="1" customHeight="1" x14ac:dyDescent="0.2">
      <c r="A10" s="863" t="s">
        <v>578</v>
      </c>
      <c r="B10" s="616" t="s">
        <v>572</v>
      </c>
      <c r="C10" s="758" t="s">
        <v>579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</row>
    <row r="11" spans="1:12" s="147" customFormat="1" ht="18.75" hidden="1" customHeight="1" x14ac:dyDescent="0.2">
      <c r="A11" s="863" t="s">
        <v>574</v>
      </c>
      <c r="B11" s="616" t="s">
        <v>580</v>
      </c>
      <c r="C11" s="758" t="s">
        <v>581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</row>
    <row r="12" spans="1:12" s="147" customFormat="1" ht="18.75" hidden="1" customHeight="1" x14ac:dyDescent="0.2">
      <c r="A12" s="863"/>
      <c r="B12" s="616" t="s">
        <v>576</v>
      </c>
      <c r="C12" s="758" t="s">
        <v>582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</row>
    <row r="13" spans="1:12" s="147" customFormat="1" ht="18.75" hidden="1" customHeight="1" x14ac:dyDescent="0.2">
      <c r="A13" s="863" t="s">
        <v>583</v>
      </c>
      <c r="B13" s="616" t="s">
        <v>572</v>
      </c>
      <c r="C13" s="758" t="s">
        <v>584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</row>
    <row r="14" spans="1:12" s="147" customFormat="1" ht="18.75" hidden="1" customHeight="1" x14ac:dyDescent="0.2">
      <c r="A14" s="863" t="s">
        <v>585</v>
      </c>
      <c r="B14" s="616" t="s">
        <v>586</v>
      </c>
      <c r="C14" s="758" t="s">
        <v>587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</row>
    <row r="15" spans="1:12" s="147" customFormat="1" ht="18.75" hidden="1" customHeight="1" x14ac:dyDescent="0.2">
      <c r="A15" s="863"/>
      <c r="B15" s="616" t="s">
        <v>576</v>
      </c>
      <c r="C15" s="758" t="s">
        <v>588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</row>
    <row r="16" spans="1:12" s="147" customFormat="1" ht="18.75" hidden="1" customHeight="1" x14ac:dyDescent="0.2">
      <c r="A16" s="863"/>
      <c r="B16" s="616" t="s">
        <v>572</v>
      </c>
      <c r="C16" s="758" t="s">
        <v>589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</row>
    <row r="17" spans="1:12" s="147" customFormat="1" ht="18.75" hidden="1" customHeight="1" x14ac:dyDescent="0.2">
      <c r="A17" s="863" t="s">
        <v>590</v>
      </c>
      <c r="B17" s="759" t="s">
        <v>591</v>
      </c>
      <c r="C17" s="732" t="s">
        <v>592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</row>
    <row r="18" spans="1:12" s="147" customFormat="1" ht="18.75" hidden="1" customHeight="1" x14ac:dyDescent="0.2">
      <c r="A18" s="863" t="s">
        <v>593</v>
      </c>
      <c r="B18" s="616" t="s">
        <v>576</v>
      </c>
      <c r="C18" s="618" t="s">
        <v>594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</row>
    <row r="19" spans="1:12" s="147" customFormat="1" ht="18.75" hidden="1" customHeight="1" x14ac:dyDescent="0.2">
      <c r="A19" s="863"/>
      <c r="B19" s="616" t="s">
        <v>576</v>
      </c>
      <c r="C19" s="618" t="s">
        <v>595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3" t="s">
        <v>596</v>
      </c>
      <c r="B20" s="759" t="s">
        <v>591</v>
      </c>
      <c r="C20" s="732" t="s">
        <v>597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</row>
    <row r="21" spans="1:12" s="147" customFormat="1" ht="18.75" hidden="1" customHeight="1" x14ac:dyDescent="0.2">
      <c r="A21" s="863" t="s">
        <v>598</v>
      </c>
      <c r="B21" s="616" t="s">
        <v>576</v>
      </c>
      <c r="C21" s="758" t="s">
        <v>599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</row>
    <row r="22" spans="1:12" s="147" customFormat="1" ht="18.75" hidden="1" customHeight="1" x14ac:dyDescent="0.2">
      <c r="A22" s="863"/>
      <c r="B22" s="759" t="s">
        <v>591</v>
      </c>
      <c r="C22" s="732" t="s">
        <v>600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</row>
    <row r="23" spans="1:12" s="147" customFormat="1" ht="18.75" hidden="1" customHeight="1" x14ac:dyDescent="0.2">
      <c r="A23" s="863" t="s">
        <v>601</v>
      </c>
      <c r="B23" s="616" t="s">
        <v>576</v>
      </c>
      <c r="C23" s="618" t="s">
        <v>602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</row>
    <row r="24" spans="1:12" s="147" customFormat="1" ht="18.75" hidden="1" customHeight="1" x14ac:dyDescent="0.2">
      <c r="A24" s="863"/>
      <c r="B24" s="759" t="s">
        <v>591</v>
      </c>
      <c r="C24" s="732" t="s">
        <v>603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</row>
    <row r="25" spans="1:12" s="147" customFormat="1" ht="18.75" hidden="1" customHeight="1" x14ac:dyDescent="0.2">
      <c r="A25" s="863"/>
      <c r="B25" s="616" t="s">
        <v>576</v>
      </c>
      <c r="C25" s="618" t="s">
        <v>604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</row>
    <row r="26" spans="1:12" s="147" customFormat="1" ht="18.75" hidden="1" customHeight="1" x14ac:dyDescent="0.2">
      <c r="A26" s="863"/>
      <c r="B26" s="759" t="s">
        <v>591</v>
      </c>
      <c r="C26" s="732" t="s">
        <v>605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</row>
    <row r="27" spans="1:12" s="147" customFormat="1" ht="18.75" hidden="1" customHeight="1" x14ac:dyDescent="0.2">
      <c r="A27" s="863"/>
      <c r="B27" s="616" t="s">
        <v>576</v>
      </c>
      <c r="C27" s="618" t="s">
        <v>606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</row>
    <row r="28" spans="1:12" s="147" customFormat="1" ht="18.75" hidden="1" customHeight="1" x14ac:dyDescent="0.2">
      <c r="A28" s="863"/>
      <c r="B28" s="759" t="s">
        <v>591</v>
      </c>
      <c r="C28" s="732" t="s">
        <v>607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</row>
    <row r="29" spans="1:12" s="147" customFormat="1" ht="18.75" hidden="1" customHeight="1" x14ac:dyDescent="0.2">
      <c r="A29" s="863" t="s">
        <v>608</v>
      </c>
      <c r="B29" s="761" t="s">
        <v>409</v>
      </c>
      <c r="C29" s="618" t="s">
        <v>609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</row>
    <row r="30" spans="1:12" s="147" customFormat="1" ht="18.75" hidden="1" customHeight="1" x14ac:dyDescent="0.2">
      <c r="A30" s="863" t="s">
        <v>610</v>
      </c>
      <c r="B30" s="759" t="s">
        <v>576</v>
      </c>
      <c r="C30" s="742" t="s">
        <v>611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</row>
    <row r="31" spans="1:12" s="147" customFormat="1" ht="18.75" hidden="1" customHeight="1" x14ac:dyDescent="0.2">
      <c r="A31" s="863" t="s">
        <v>612</v>
      </c>
      <c r="B31" s="762" t="s">
        <v>591</v>
      </c>
      <c r="C31" s="743" t="s">
        <v>613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</row>
    <row r="32" spans="1:12" s="147" customFormat="1" ht="18.75" hidden="1" customHeight="1" x14ac:dyDescent="0.2">
      <c r="A32" s="863" t="s">
        <v>614</v>
      </c>
      <c r="B32" s="759" t="s">
        <v>576</v>
      </c>
      <c r="C32" s="742" t="s">
        <v>615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</row>
    <row r="33" spans="1:12" s="147" customFormat="1" ht="18.75" hidden="1" customHeight="1" x14ac:dyDescent="0.2">
      <c r="A33" s="882" t="s">
        <v>616</v>
      </c>
      <c r="B33" s="919" t="s">
        <v>591</v>
      </c>
      <c r="C33" s="920" t="s">
        <v>617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</row>
    <row r="34" spans="1:12" s="147" customFormat="1" ht="18.75" hidden="1" customHeight="1" x14ac:dyDescent="0.2">
      <c r="A34" s="882" t="s">
        <v>618</v>
      </c>
      <c r="B34" s="976" t="s">
        <v>576</v>
      </c>
      <c r="C34" s="955" t="s">
        <v>619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</row>
    <row r="35" spans="1:12" s="147" customFormat="1" ht="18.75" hidden="1" customHeight="1" x14ac:dyDescent="0.2">
      <c r="A35" s="882" t="s">
        <v>618</v>
      </c>
      <c r="B35" s="976" t="s">
        <v>620</v>
      </c>
      <c r="C35" s="955" t="s">
        <v>597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</row>
    <row r="36" spans="1:12" s="147" customFormat="1" ht="18.75" hidden="1" customHeight="1" x14ac:dyDescent="0.2">
      <c r="A36" s="882"/>
      <c r="B36" s="976" t="s">
        <v>576</v>
      </c>
      <c r="C36" s="955" t="s">
        <v>621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</row>
    <row r="37" spans="1:12" s="147" customFormat="1" ht="18.75" hidden="1" customHeight="1" x14ac:dyDescent="0.2">
      <c r="A37" s="882" t="s">
        <v>622</v>
      </c>
      <c r="B37" s="976" t="s">
        <v>620</v>
      </c>
      <c r="C37" s="955" t="s">
        <v>600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</row>
    <row r="38" spans="1:12" s="147" customFormat="1" ht="20.100000000000001" hidden="1" customHeight="1" x14ac:dyDescent="0.2">
      <c r="A38" s="882" t="s">
        <v>576</v>
      </c>
      <c r="B38" s="976" t="s">
        <v>623</v>
      </c>
      <c r="C38" s="955" t="s">
        <v>624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</row>
    <row r="39" spans="1:12" s="147" customFormat="1" ht="20.100000000000001" hidden="1" customHeight="1" x14ac:dyDescent="0.2">
      <c r="A39" s="882" t="s">
        <v>625</v>
      </c>
      <c r="B39" s="976" t="s">
        <v>620</v>
      </c>
      <c r="C39" s="955" t="s">
        <v>603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</row>
    <row r="40" spans="1:12" s="147" customFormat="1" ht="20.100000000000001" hidden="1" customHeight="1" x14ac:dyDescent="0.2">
      <c r="A40" s="882" t="s">
        <v>576</v>
      </c>
      <c r="B40" s="936" t="s">
        <v>409</v>
      </c>
      <c r="C40" s="955" t="s">
        <v>626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</row>
    <row r="41" spans="1:12" s="147" customFormat="1" ht="20.100000000000001" hidden="1" customHeight="1" x14ac:dyDescent="0.2">
      <c r="A41" s="882" t="s">
        <v>620</v>
      </c>
      <c r="B41" s="976" t="s">
        <v>623</v>
      </c>
      <c r="C41" s="955" t="s">
        <v>627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</row>
    <row r="42" spans="1:12" s="147" customFormat="1" ht="20.100000000000001" hidden="1" customHeight="1" x14ac:dyDescent="0.2">
      <c r="A42" s="882" t="s">
        <v>628</v>
      </c>
      <c r="B42" s="976" t="s">
        <v>620</v>
      </c>
      <c r="C42" s="955" t="s">
        <v>605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</row>
    <row r="43" spans="1:12" s="147" customFormat="1" ht="20.100000000000001" hidden="1" customHeight="1" x14ac:dyDescent="0.2">
      <c r="A43" s="882" t="s">
        <v>620</v>
      </c>
      <c r="B43" s="976" t="s">
        <v>623</v>
      </c>
      <c r="C43" s="955" t="s">
        <v>629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2" t="s">
        <v>630</v>
      </c>
      <c r="B44" s="976" t="s">
        <v>591</v>
      </c>
      <c r="C44" s="955" t="s">
        <v>631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2" t="s">
        <v>620</v>
      </c>
      <c r="B45" s="936" t="s">
        <v>409</v>
      </c>
      <c r="C45" s="955" t="s">
        <v>632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2" t="s">
        <v>633</v>
      </c>
      <c r="B46" s="936" t="s">
        <v>409</v>
      </c>
      <c r="C46" s="955" t="s">
        <v>634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2" t="s">
        <v>635</v>
      </c>
      <c r="B47" s="936" t="s">
        <v>409</v>
      </c>
      <c r="C47" s="955" t="s">
        <v>636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2" t="s">
        <v>637</v>
      </c>
      <c r="B48" s="936" t="s">
        <v>638</v>
      </c>
      <c r="C48" s="955" t="s">
        <v>639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2" t="s">
        <v>623</v>
      </c>
      <c r="B49" s="936" t="s">
        <v>409</v>
      </c>
      <c r="C49" s="955" t="s">
        <v>640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2"/>
      <c r="B50" s="1066" t="s">
        <v>576</v>
      </c>
      <c r="C50" s="955" t="s">
        <v>641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2" t="s">
        <v>623</v>
      </c>
      <c r="B51" s="1066" t="s">
        <v>642</v>
      </c>
      <c r="C51" s="955" t="s">
        <v>643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2"/>
      <c r="B52" s="1066" t="s">
        <v>586</v>
      </c>
      <c r="C52" s="955" t="s">
        <v>644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2" t="s">
        <v>635</v>
      </c>
      <c r="B53" s="936" t="s">
        <v>409</v>
      </c>
      <c r="C53" s="955" t="s">
        <v>645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2"/>
      <c r="B54" s="936" t="s">
        <v>638</v>
      </c>
      <c r="C54" s="955" t="s">
        <v>646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2"/>
      <c r="B55" s="976" t="s">
        <v>576</v>
      </c>
      <c r="C55" s="955" t="s">
        <v>644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</row>
    <row r="57" spans="1:12" s="147" customFormat="1" ht="20.100000000000001" customHeight="1" x14ac:dyDescent="0.2">
      <c r="A57" s="882"/>
      <c r="B57" s="1068"/>
      <c r="C57" s="764"/>
      <c r="D57" s="764"/>
      <c r="E57" s="764"/>
      <c r="F57" s="768"/>
      <c r="G57" s="764"/>
      <c r="H57" s="615"/>
      <c r="I57" s="145"/>
      <c r="J57" s="145"/>
      <c r="K57" s="145"/>
      <c r="L57" s="145"/>
    </row>
    <row r="58" spans="1:12" s="147" customFormat="1" ht="18.75" hidden="1" customHeight="1" x14ac:dyDescent="0.2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</row>
    <row r="59" spans="1:12" s="193" customFormat="1" ht="33" hidden="1" customHeight="1" x14ac:dyDescent="0.2">
      <c r="A59" s="805"/>
      <c r="B59" s="1134" t="s">
        <v>119</v>
      </c>
      <c r="C59" s="1144"/>
      <c r="D59" s="1136" t="s">
        <v>349</v>
      </c>
      <c r="E59" s="941" t="s">
        <v>308</v>
      </c>
      <c r="F59" s="950" t="s">
        <v>282</v>
      </c>
      <c r="G59" s="941" t="s">
        <v>240</v>
      </c>
      <c r="H59" s="941" t="s">
        <v>221</v>
      </c>
      <c r="I59" s="941" t="s">
        <v>178</v>
      </c>
      <c r="J59" s="769"/>
      <c r="K59" s="881"/>
    </row>
    <row r="60" spans="1:12" s="193" customFormat="1" ht="21" hidden="1" customHeight="1" x14ac:dyDescent="0.2">
      <c r="A60" s="805"/>
      <c r="B60" s="944" t="s">
        <v>351</v>
      </c>
      <c r="C60" s="944" t="s">
        <v>352</v>
      </c>
      <c r="D60" s="1137"/>
      <c r="E60" s="940" t="s">
        <v>280</v>
      </c>
      <c r="F60" s="977" t="s">
        <v>241</v>
      </c>
      <c r="G60" s="977" t="s">
        <v>437</v>
      </c>
      <c r="H60" s="977" t="s">
        <v>177</v>
      </c>
      <c r="I60" s="977" t="s">
        <v>222</v>
      </c>
      <c r="J60" s="769"/>
      <c r="K60" s="1047" t="s">
        <v>353</v>
      </c>
      <c r="L60" s="1047" t="s">
        <v>354</v>
      </c>
    </row>
    <row r="61" spans="1:12" s="193" customFormat="1" ht="21" hidden="1" customHeight="1" x14ac:dyDescent="0.2">
      <c r="A61" s="805"/>
      <c r="B61" s="802" t="s">
        <v>647</v>
      </c>
      <c r="C61" s="802" t="s">
        <v>648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807"/>
      <c r="L61" s="752"/>
    </row>
    <row r="62" spans="1:12" s="193" customFormat="1" ht="21" hidden="1" customHeight="1" x14ac:dyDescent="0.2">
      <c r="A62" s="805"/>
      <c r="B62" s="802" t="s">
        <v>649</v>
      </c>
      <c r="C62" s="802" t="s">
        <v>650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807"/>
      <c r="L62" s="752"/>
    </row>
    <row r="63" spans="1:12" s="193" customFormat="1" ht="21" hidden="1" customHeight="1" x14ac:dyDescent="0.2">
      <c r="A63" s="805"/>
      <c r="B63" s="802" t="s">
        <v>651</v>
      </c>
      <c r="C63" s="802" t="s">
        <v>652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807"/>
      <c r="L63" s="752"/>
    </row>
    <row r="64" spans="1:12" s="193" customFormat="1" ht="21" hidden="1" customHeight="1" x14ac:dyDescent="0.2">
      <c r="A64" s="805" t="s">
        <v>653</v>
      </c>
      <c r="B64" s="618" t="s">
        <v>654</v>
      </c>
      <c r="C64" s="802" t="s">
        <v>655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807"/>
      <c r="L64" s="752"/>
    </row>
    <row r="65" spans="1:12" s="193" customFormat="1" ht="21" hidden="1" customHeight="1" x14ac:dyDescent="0.2">
      <c r="A65" s="805"/>
      <c r="B65" s="802" t="s">
        <v>656</v>
      </c>
      <c r="C65" s="802" t="s">
        <v>657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807"/>
      <c r="L65" s="752"/>
    </row>
    <row r="66" spans="1:12" s="193" customFormat="1" ht="21" hidden="1" customHeight="1" x14ac:dyDescent="0.2">
      <c r="A66" s="805"/>
      <c r="B66" s="802" t="s">
        <v>658</v>
      </c>
      <c r="C66" s="802" t="s">
        <v>659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807"/>
      <c r="L66" s="752"/>
    </row>
    <row r="67" spans="1:12" s="193" customFormat="1" ht="21" hidden="1" customHeight="1" x14ac:dyDescent="0.2">
      <c r="A67" s="805" t="s">
        <v>660</v>
      </c>
      <c r="B67" s="802" t="s">
        <v>661</v>
      </c>
      <c r="C67" s="802" t="s">
        <v>662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807"/>
      <c r="L67" s="752"/>
    </row>
    <row r="68" spans="1:12" s="193" customFormat="1" ht="21" hidden="1" customHeight="1" x14ac:dyDescent="0.2">
      <c r="A68" s="805"/>
      <c r="B68" s="802" t="s">
        <v>647</v>
      </c>
      <c r="C68" s="802" t="s">
        <v>663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807"/>
      <c r="L68" s="752"/>
    </row>
    <row r="69" spans="1:12" s="193" customFormat="1" ht="21" hidden="1" customHeight="1" x14ac:dyDescent="0.2">
      <c r="A69" s="805"/>
      <c r="B69" s="802" t="s">
        <v>649</v>
      </c>
      <c r="C69" s="802" t="s">
        <v>664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807"/>
      <c r="L69" s="752"/>
    </row>
    <row r="70" spans="1:12" s="193" customFormat="1" ht="18" hidden="1" customHeight="1" x14ac:dyDescent="0.2">
      <c r="A70" s="805"/>
      <c r="B70" s="802" t="s">
        <v>651</v>
      </c>
      <c r="C70" s="802" t="s">
        <v>665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807"/>
      <c r="L70" s="752"/>
    </row>
    <row r="71" spans="1:12" s="193" customFormat="1" ht="18" hidden="1" customHeight="1" x14ac:dyDescent="0.2">
      <c r="A71" s="805"/>
      <c r="B71" s="802" t="s">
        <v>654</v>
      </c>
      <c r="C71" s="802" t="s">
        <v>666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K71" s="794">
        <v>45333</v>
      </c>
      <c r="L71" s="752"/>
    </row>
    <row r="72" spans="1:12" s="193" customFormat="1" ht="18" hidden="1" customHeight="1" x14ac:dyDescent="0.2">
      <c r="A72" s="805"/>
      <c r="B72" s="802" t="s">
        <v>656</v>
      </c>
      <c r="C72" s="802" t="s">
        <v>667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K72" s="794">
        <v>45340</v>
      </c>
      <c r="L72" s="752"/>
    </row>
    <row r="73" spans="1:12" s="193" customFormat="1" ht="18" hidden="1" customHeight="1" x14ac:dyDescent="0.2">
      <c r="A73" s="805" t="s">
        <v>668</v>
      </c>
      <c r="B73" s="804" t="s">
        <v>647</v>
      </c>
      <c r="C73" s="802" t="s">
        <v>669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K73" s="794">
        <v>45347</v>
      </c>
      <c r="L73" s="752">
        <v>45282</v>
      </c>
    </row>
    <row r="74" spans="1:12" s="193" customFormat="1" ht="18" hidden="1" customHeight="1" x14ac:dyDescent="0.2">
      <c r="A74" s="805" t="s">
        <v>670</v>
      </c>
      <c r="B74" s="804" t="s">
        <v>658</v>
      </c>
      <c r="C74" s="802" t="s">
        <v>671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K74" s="794">
        <v>45354</v>
      </c>
      <c r="L74" s="752"/>
    </row>
    <row r="75" spans="1:12" s="193" customFormat="1" ht="18" hidden="1" customHeight="1" x14ac:dyDescent="0.2">
      <c r="A75" s="805" t="s">
        <v>672</v>
      </c>
      <c r="B75" s="804" t="s">
        <v>661</v>
      </c>
      <c r="C75" s="802" t="s">
        <v>673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K75" s="794">
        <f t="shared" ref="K75:K121" si="33">K74+7</f>
        <v>45361</v>
      </c>
      <c r="L75" s="752"/>
    </row>
    <row r="76" spans="1:12" s="193" customFormat="1" ht="18" hidden="1" customHeight="1" x14ac:dyDescent="0.2">
      <c r="A76" s="805"/>
      <c r="B76" s="802" t="s">
        <v>649</v>
      </c>
      <c r="C76" s="802" t="s">
        <v>674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K76" s="794">
        <f t="shared" si="33"/>
        <v>45368</v>
      </c>
      <c r="L76" s="752"/>
    </row>
    <row r="77" spans="1:12" s="193" customFormat="1" ht="18" hidden="1" customHeight="1" x14ac:dyDescent="0.2">
      <c r="A77" s="805"/>
      <c r="B77" s="903" t="s">
        <v>651</v>
      </c>
      <c r="C77" s="903" t="s">
        <v>675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K77" s="758">
        <v>45376</v>
      </c>
      <c r="L77" s="752"/>
    </row>
    <row r="78" spans="1:12" s="193" customFormat="1" ht="18" hidden="1" customHeight="1" x14ac:dyDescent="0.2">
      <c r="A78" s="805"/>
      <c r="B78" s="903" t="s">
        <v>654</v>
      </c>
      <c r="C78" s="903" t="s">
        <v>676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K78" s="758">
        <f t="shared" si="33"/>
        <v>45383</v>
      </c>
      <c r="L78" s="752"/>
    </row>
    <row r="79" spans="1:12" s="193" customFormat="1" ht="18" hidden="1" customHeight="1" x14ac:dyDescent="0.2">
      <c r="A79" s="805"/>
      <c r="B79" s="903" t="s">
        <v>656</v>
      </c>
      <c r="C79" s="903" t="s">
        <v>677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K79" s="758">
        <f t="shared" si="33"/>
        <v>45390</v>
      </c>
      <c r="L79" s="752"/>
    </row>
    <row r="80" spans="1:12" s="193" customFormat="1" ht="18" hidden="1" customHeight="1" x14ac:dyDescent="0.2">
      <c r="A80" s="805" t="s">
        <v>668</v>
      </c>
      <c r="B80" s="978" t="s">
        <v>647</v>
      </c>
      <c r="C80" s="955" t="s">
        <v>678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K80" s="758">
        <f t="shared" si="33"/>
        <v>45397</v>
      </c>
      <c r="L80" s="752"/>
    </row>
    <row r="81" spans="1:12" s="193" customFormat="1" ht="18" hidden="1" customHeight="1" x14ac:dyDescent="0.2">
      <c r="A81" s="805" t="s">
        <v>658</v>
      </c>
      <c r="B81" s="1027" t="s">
        <v>385</v>
      </c>
      <c r="C81" s="955" t="s">
        <v>679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K81" s="758">
        <v>45403</v>
      </c>
      <c r="L81" s="752"/>
    </row>
    <row r="82" spans="1:12" s="193" customFormat="1" ht="18" hidden="1" customHeight="1" x14ac:dyDescent="0.2">
      <c r="A82" s="805" t="s">
        <v>661</v>
      </c>
      <c r="B82" s="978" t="s">
        <v>658</v>
      </c>
      <c r="C82" s="955" t="s">
        <v>680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K82" s="758">
        <f t="shared" si="33"/>
        <v>45410</v>
      </c>
      <c r="L82" s="752"/>
    </row>
    <row r="83" spans="1:12" s="193" customFormat="1" ht="20.100000000000001" hidden="1" customHeight="1" x14ac:dyDescent="0.2">
      <c r="A83" s="805" t="s">
        <v>681</v>
      </c>
      <c r="B83" s="955" t="s">
        <v>649</v>
      </c>
      <c r="C83" s="955" t="s">
        <v>682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K83" s="758">
        <f t="shared" si="33"/>
        <v>45417</v>
      </c>
      <c r="L83" s="752"/>
    </row>
    <row r="84" spans="1:12" s="193" customFormat="1" ht="20.100000000000001" hidden="1" customHeight="1" x14ac:dyDescent="0.2">
      <c r="A84" s="805" t="s">
        <v>651</v>
      </c>
      <c r="B84" s="955" t="s">
        <v>654</v>
      </c>
      <c r="C84" s="955" t="s">
        <v>683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K84" s="758">
        <f t="shared" si="33"/>
        <v>45424</v>
      </c>
      <c r="L84" s="752"/>
    </row>
    <row r="85" spans="1:12" s="193" customFormat="1" ht="20.100000000000001" hidden="1" customHeight="1" x14ac:dyDescent="0.2">
      <c r="A85" s="805" t="s">
        <v>654</v>
      </c>
      <c r="B85" s="955" t="s">
        <v>651</v>
      </c>
      <c r="C85" s="955" t="s">
        <v>684</v>
      </c>
      <c r="D85" s="955">
        <f t="shared" ref="D85" si="39">D84+7</f>
        <v>45430</v>
      </c>
      <c r="E85" s="880" t="s">
        <v>385</v>
      </c>
      <c r="F85" s="880" t="s">
        <v>385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K85" s="758">
        <f t="shared" si="33"/>
        <v>45431</v>
      </c>
      <c r="L85" s="752"/>
    </row>
    <row r="86" spans="1:12" s="193" customFormat="1" ht="20.100000000000001" hidden="1" customHeight="1" x14ac:dyDescent="0.2">
      <c r="A86" s="805"/>
      <c r="B86" s="955" t="s">
        <v>656</v>
      </c>
      <c r="C86" s="955" t="s">
        <v>685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K86" s="758">
        <f t="shared" si="33"/>
        <v>45438</v>
      </c>
      <c r="L86" s="752"/>
    </row>
    <row r="87" spans="1:12" s="193" customFormat="1" ht="20.100000000000001" hidden="1" customHeight="1" x14ac:dyDescent="0.2">
      <c r="A87" s="805" t="s">
        <v>647</v>
      </c>
      <c r="B87" s="955" t="s">
        <v>686</v>
      </c>
      <c r="C87" s="955" t="s">
        <v>687</v>
      </c>
      <c r="D87" s="955">
        <v>45454</v>
      </c>
      <c r="E87" s="802">
        <f t="shared" si="40"/>
        <v>45456</v>
      </c>
      <c r="F87" s="880" t="s">
        <v>385</v>
      </c>
      <c r="G87" s="802">
        <f t="shared" si="36"/>
        <v>45464</v>
      </c>
      <c r="H87" s="802">
        <f t="shared" si="37"/>
        <v>45470</v>
      </c>
      <c r="I87" s="880" t="s">
        <v>385</v>
      </c>
      <c r="K87" s="758">
        <f t="shared" si="33"/>
        <v>45445</v>
      </c>
      <c r="L87" s="752"/>
    </row>
    <row r="88" spans="1:12" s="193" customFormat="1" ht="20.100000000000001" hidden="1" customHeight="1" x14ac:dyDescent="0.2">
      <c r="A88" s="805" t="s">
        <v>688</v>
      </c>
      <c r="B88" s="955" t="s">
        <v>649</v>
      </c>
      <c r="C88" s="955" t="s">
        <v>689</v>
      </c>
      <c r="D88" s="955">
        <v>45457</v>
      </c>
      <c r="E88" s="880" t="s">
        <v>385</v>
      </c>
      <c r="F88" s="880" t="s">
        <v>385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K88" s="758">
        <f t="shared" si="33"/>
        <v>45452</v>
      </c>
      <c r="L88" s="752"/>
    </row>
    <row r="89" spans="1:12" s="193" customFormat="1" ht="20.100000000000001" hidden="1" customHeight="1" x14ac:dyDescent="0.2">
      <c r="A89" s="805" t="s">
        <v>690</v>
      </c>
      <c r="B89" s="955" t="s">
        <v>661</v>
      </c>
      <c r="C89" s="955" t="s">
        <v>691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K89" s="758">
        <f t="shared" si="33"/>
        <v>45459</v>
      </c>
      <c r="L89" s="752"/>
    </row>
    <row r="90" spans="1:12" s="193" customFormat="1" ht="20.100000000000001" hidden="1" customHeight="1" x14ac:dyDescent="0.2">
      <c r="A90" s="805" t="s">
        <v>692</v>
      </c>
      <c r="B90" s="1026" t="s">
        <v>693</v>
      </c>
      <c r="C90" s="955" t="s">
        <v>694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K90" s="758">
        <v>45504</v>
      </c>
      <c r="L90" s="616">
        <f>WEEKNUM(K90)</f>
        <v>31</v>
      </c>
    </row>
    <row r="91" spans="1:12" s="193" customFormat="1" ht="20.100000000000001" hidden="1" customHeight="1" x14ac:dyDescent="0.2">
      <c r="A91" s="805"/>
      <c r="B91" s="955" t="s">
        <v>695</v>
      </c>
      <c r="C91" s="955" t="s">
        <v>696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K91" s="758">
        <f t="shared" si="33"/>
        <v>45511</v>
      </c>
      <c r="L91" s="616">
        <f t="shared" ref="L91:L94" si="49">WEEKNUM(K91)</f>
        <v>32</v>
      </c>
    </row>
    <row r="92" spans="1:12" s="193" customFormat="1" ht="20.100000000000001" hidden="1" customHeight="1" x14ac:dyDescent="0.2">
      <c r="A92" s="805" t="s">
        <v>697</v>
      </c>
      <c r="B92" s="1026" t="s">
        <v>409</v>
      </c>
      <c r="C92" s="955" t="s">
        <v>698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K92" s="758">
        <f t="shared" si="33"/>
        <v>45518</v>
      </c>
      <c r="L92" s="616">
        <f t="shared" si="49"/>
        <v>33</v>
      </c>
    </row>
    <row r="93" spans="1:12" s="193" customFormat="1" ht="20.100000000000001" hidden="1" customHeight="1" x14ac:dyDescent="0.2">
      <c r="A93" s="805"/>
      <c r="B93" s="1026" t="s">
        <v>409</v>
      </c>
      <c r="C93" s="955" t="s">
        <v>699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K93" s="758">
        <f t="shared" si="33"/>
        <v>45525</v>
      </c>
      <c r="L93" s="616">
        <f t="shared" si="49"/>
        <v>34</v>
      </c>
    </row>
    <row r="94" spans="1:12" s="193" customFormat="1" ht="20.100000000000001" hidden="1" customHeight="1" x14ac:dyDescent="0.2">
      <c r="A94" s="805" t="s">
        <v>576</v>
      </c>
      <c r="B94" s="955" t="s">
        <v>623</v>
      </c>
      <c r="C94" s="955" t="s">
        <v>700</v>
      </c>
      <c r="D94" s="880" t="s">
        <v>385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K94" s="758">
        <f t="shared" si="33"/>
        <v>45532</v>
      </c>
      <c r="L94" s="616">
        <f t="shared" si="49"/>
        <v>35</v>
      </c>
    </row>
    <row r="95" spans="1:12" s="193" customFormat="1" ht="20.100000000000001" hidden="1" customHeight="1" x14ac:dyDescent="0.2">
      <c r="A95" s="805" t="s">
        <v>695</v>
      </c>
      <c r="B95" s="1026" t="s">
        <v>409</v>
      </c>
      <c r="C95" s="955" t="s">
        <v>701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K95" s="758">
        <f t="shared" si="33"/>
        <v>45539</v>
      </c>
      <c r="L95" s="616">
        <f>WEEKNUM(K95)</f>
        <v>36</v>
      </c>
    </row>
    <row r="96" spans="1:12" s="193" customFormat="1" ht="20.100000000000001" hidden="1" customHeight="1" x14ac:dyDescent="0.2">
      <c r="A96" s="805" t="s">
        <v>702</v>
      </c>
      <c r="B96" s="1026" t="s">
        <v>409</v>
      </c>
      <c r="C96" s="955" t="s">
        <v>703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K96" s="758">
        <f t="shared" si="33"/>
        <v>45546</v>
      </c>
      <c r="L96" s="616">
        <f t="shared" ref="L96:L98" si="55">WEEKNUM(K96)</f>
        <v>37</v>
      </c>
    </row>
    <row r="97" spans="1:12" s="193" customFormat="1" ht="20.100000000000001" hidden="1" customHeight="1" x14ac:dyDescent="0.2">
      <c r="A97" s="805" t="s">
        <v>704</v>
      </c>
      <c r="B97" s="955" t="s">
        <v>705</v>
      </c>
      <c r="C97" s="955" t="s">
        <v>706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K97" s="758">
        <f t="shared" si="33"/>
        <v>45553</v>
      </c>
      <c r="L97" s="616">
        <f t="shared" si="55"/>
        <v>38</v>
      </c>
    </row>
    <row r="98" spans="1:12" s="193" customFormat="1" ht="20.100000000000001" hidden="1" customHeight="1" x14ac:dyDescent="0.2">
      <c r="A98" s="805" t="s">
        <v>355</v>
      </c>
      <c r="B98" s="955" t="s">
        <v>695</v>
      </c>
      <c r="C98" s="955" t="s">
        <v>707</v>
      </c>
      <c r="D98" s="880" t="s">
        <v>385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K98" s="758">
        <f t="shared" si="33"/>
        <v>45560</v>
      </c>
      <c r="L98" s="616">
        <f t="shared" si="55"/>
        <v>39</v>
      </c>
    </row>
    <row r="99" spans="1:12" s="193" customFormat="1" ht="20.100000000000001" hidden="1" customHeight="1" x14ac:dyDescent="0.2">
      <c r="A99" s="805" t="s">
        <v>708</v>
      </c>
      <c r="B99" s="1026" t="s">
        <v>409</v>
      </c>
      <c r="C99" s="955" t="s">
        <v>709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K99" s="758">
        <f t="shared" si="33"/>
        <v>45567</v>
      </c>
      <c r="L99" s="616">
        <f t="shared" ref="L99:L101" si="61">WEEKNUM(K99)</f>
        <v>40</v>
      </c>
    </row>
    <row r="100" spans="1:12" s="193" customFormat="1" ht="20.100000000000001" hidden="1" customHeight="1" x14ac:dyDescent="0.2">
      <c r="A100" s="805"/>
      <c r="B100" s="955" t="s">
        <v>623</v>
      </c>
      <c r="C100" s="955" t="s">
        <v>710</v>
      </c>
      <c r="D100" s="955">
        <v>45593</v>
      </c>
      <c r="E100" s="880" t="s">
        <v>385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K100" s="758">
        <f t="shared" si="33"/>
        <v>45574</v>
      </c>
      <c r="L100" s="616">
        <f t="shared" si="61"/>
        <v>41</v>
      </c>
    </row>
    <row r="101" spans="1:12" s="193" customFormat="1" ht="20.100000000000001" hidden="1" customHeight="1" x14ac:dyDescent="0.2">
      <c r="A101" s="805"/>
      <c r="B101" s="955" t="s">
        <v>711</v>
      </c>
      <c r="C101" s="955" t="s">
        <v>712</v>
      </c>
      <c r="D101" s="880" t="s">
        <v>385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K101" s="758">
        <f t="shared" si="33"/>
        <v>45581</v>
      </c>
      <c r="L101" s="616">
        <f t="shared" si="61"/>
        <v>42</v>
      </c>
    </row>
    <row r="102" spans="1:12" s="193" customFormat="1" ht="20.100000000000001" hidden="1" customHeight="1" x14ac:dyDescent="0.2">
      <c r="A102" s="805"/>
      <c r="B102" s="1026" t="s">
        <v>409</v>
      </c>
      <c r="C102" s="955" t="s">
        <v>713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K102" s="758">
        <f t="shared" si="33"/>
        <v>45588</v>
      </c>
      <c r="L102" s="616">
        <f t="shared" ref="L102:L106" si="67">WEEKNUM(K102)</f>
        <v>43</v>
      </c>
    </row>
    <row r="103" spans="1:12" s="193" customFormat="1" ht="20.100000000000001" hidden="1" customHeight="1" x14ac:dyDescent="0.2">
      <c r="A103" s="805" t="s">
        <v>695</v>
      </c>
      <c r="B103" s="955" t="s">
        <v>705</v>
      </c>
      <c r="C103" s="955" t="s">
        <v>714</v>
      </c>
      <c r="D103" s="955">
        <v>45598</v>
      </c>
      <c r="E103" s="880" t="s">
        <v>385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K103" s="758">
        <f t="shared" si="33"/>
        <v>45595</v>
      </c>
      <c r="L103" s="616">
        <f t="shared" si="67"/>
        <v>44</v>
      </c>
    </row>
    <row r="104" spans="1:12" s="193" customFormat="1" ht="20.100000000000001" hidden="1" customHeight="1" x14ac:dyDescent="0.2">
      <c r="A104" s="805" t="s">
        <v>715</v>
      </c>
      <c r="B104" s="955" t="s">
        <v>716</v>
      </c>
      <c r="C104" s="955" t="s">
        <v>717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K104" s="758">
        <f t="shared" si="33"/>
        <v>45602</v>
      </c>
      <c r="L104" s="616">
        <f t="shared" si="67"/>
        <v>45</v>
      </c>
    </row>
    <row r="105" spans="1:12" s="193" customFormat="1" ht="20.100000000000001" hidden="1" customHeight="1" x14ac:dyDescent="0.2">
      <c r="A105" s="805"/>
      <c r="B105" s="1026" t="s">
        <v>409</v>
      </c>
      <c r="C105" s="955" t="s">
        <v>718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K105" s="758">
        <f t="shared" si="33"/>
        <v>45609</v>
      </c>
      <c r="L105" s="616">
        <f t="shared" si="67"/>
        <v>46</v>
      </c>
    </row>
    <row r="106" spans="1:12" s="193" customFormat="1" ht="20.100000000000001" hidden="1" customHeight="1" x14ac:dyDescent="0.2">
      <c r="A106" s="805"/>
      <c r="B106" s="955" t="s">
        <v>711</v>
      </c>
      <c r="C106" s="955" t="s">
        <v>719</v>
      </c>
      <c r="D106" s="955">
        <v>45624</v>
      </c>
      <c r="E106" s="880" t="s">
        <v>385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K106" s="758">
        <f t="shared" si="33"/>
        <v>45616</v>
      </c>
      <c r="L106" s="616">
        <f t="shared" si="67"/>
        <v>47</v>
      </c>
    </row>
    <row r="107" spans="1:12" s="193" customFormat="1" ht="20.100000000000001" hidden="1" customHeight="1" x14ac:dyDescent="0.2">
      <c r="A107" s="805"/>
      <c r="B107" s="955" t="s">
        <v>623</v>
      </c>
      <c r="C107" s="955" t="s">
        <v>720</v>
      </c>
      <c r="D107" s="955">
        <v>45635</v>
      </c>
      <c r="E107" s="880" t="s">
        <v>385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K107" s="758">
        <f t="shared" si="33"/>
        <v>45623</v>
      </c>
      <c r="L107" s="616">
        <f t="shared" ref="L107:L108" si="68">WEEKNUM(K107)</f>
        <v>48</v>
      </c>
    </row>
    <row r="108" spans="1:12" s="193" customFormat="1" ht="20.100000000000001" hidden="1" customHeight="1" x14ac:dyDescent="0.2">
      <c r="A108" s="805" t="s">
        <v>721</v>
      </c>
      <c r="B108" s="955" t="s">
        <v>705</v>
      </c>
      <c r="C108" s="955" t="s">
        <v>722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K108" s="758">
        <f t="shared" si="33"/>
        <v>45630</v>
      </c>
      <c r="L108" s="616">
        <f t="shared" si="68"/>
        <v>49</v>
      </c>
    </row>
    <row r="109" spans="1:12" s="193" customFormat="1" ht="20.100000000000001" hidden="1" customHeight="1" x14ac:dyDescent="0.2">
      <c r="A109" s="805" t="s">
        <v>723</v>
      </c>
      <c r="B109" s="1003" t="s">
        <v>586</v>
      </c>
      <c r="C109" s="955" t="s">
        <v>724</v>
      </c>
      <c r="D109" s="880" t="s">
        <v>385</v>
      </c>
      <c r="E109" s="853"/>
      <c r="F109" s="853"/>
      <c r="G109" s="853"/>
      <c r="H109" s="853"/>
      <c r="I109" s="853"/>
      <c r="K109" s="758">
        <f t="shared" si="33"/>
        <v>45637</v>
      </c>
      <c r="L109" s="616">
        <f t="shared" ref="L109:L110" si="74">WEEKNUM(K109)</f>
        <v>50</v>
      </c>
    </row>
    <row r="110" spans="1:12" s="193" customFormat="1" ht="20.100000000000001" hidden="1" customHeight="1" x14ac:dyDescent="0.2">
      <c r="A110" s="805" t="s">
        <v>716</v>
      </c>
      <c r="B110" s="955" t="s">
        <v>721</v>
      </c>
      <c r="C110" s="955" t="s">
        <v>725</v>
      </c>
      <c r="D110" s="880" t="s">
        <v>385</v>
      </c>
      <c r="E110" s="853"/>
      <c r="F110" s="853"/>
      <c r="G110" s="853"/>
      <c r="H110" s="853"/>
      <c r="I110" s="853"/>
      <c r="K110" s="758">
        <f t="shared" si="33"/>
        <v>45644</v>
      </c>
      <c r="L110" s="616">
        <f t="shared" si="74"/>
        <v>51</v>
      </c>
    </row>
    <row r="111" spans="1:12" s="193" customFormat="1" ht="20.100000000000001" hidden="1" customHeight="1" x14ac:dyDescent="0.2">
      <c r="A111" s="805"/>
      <c r="B111" s="955" t="s">
        <v>711</v>
      </c>
      <c r="C111" s="955" t="s">
        <v>726</v>
      </c>
      <c r="D111" s="880" t="s">
        <v>385</v>
      </c>
      <c r="E111" s="853"/>
      <c r="F111" s="853"/>
      <c r="G111" s="853"/>
      <c r="H111" s="853"/>
      <c r="I111" s="853"/>
      <c r="K111" s="758">
        <f t="shared" si="33"/>
        <v>45651</v>
      </c>
      <c r="L111" s="616">
        <f t="shared" ref="L111" si="75">WEEKNUM(K111)</f>
        <v>52</v>
      </c>
    </row>
    <row r="112" spans="1:12" s="193" customFormat="1" ht="20.100000000000001" hidden="1" customHeight="1" x14ac:dyDescent="0.2">
      <c r="A112" s="805" t="s">
        <v>623</v>
      </c>
      <c r="B112" s="955" t="s">
        <v>727</v>
      </c>
      <c r="C112" s="955" t="s">
        <v>728</v>
      </c>
      <c r="D112" s="955">
        <v>45662</v>
      </c>
      <c r="E112" s="880" t="s">
        <v>385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K112" s="758">
        <f t="shared" si="33"/>
        <v>45658</v>
      </c>
      <c r="L112" s="616">
        <f t="shared" ref="L112:L116" si="80">WEEKNUM(K112)</f>
        <v>1</v>
      </c>
    </row>
    <row r="113" spans="1:12" s="193" customFormat="1" ht="20.100000000000001" hidden="1" customHeight="1" x14ac:dyDescent="0.2">
      <c r="A113" s="805"/>
      <c r="B113" s="955" t="s">
        <v>705</v>
      </c>
      <c r="C113" s="955" t="s">
        <v>729</v>
      </c>
      <c r="D113" s="955">
        <v>45670</v>
      </c>
      <c r="E113" s="880" t="s">
        <v>385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K113" s="758">
        <f t="shared" si="33"/>
        <v>45665</v>
      </c>
      <c r="L113" s="616">
        <f t="shared" si="80"/>
        <v>2</v>
      </c>
    </row>
    <row r="114" spans="1:12" s="193" customFormat="1" ht="20.100000000000001" hidden="1" customHeight="1" x14ac:dyDescent="0.2">
      <c r="A114" s="805" t="s">
        <v>586</v>
      </c>
      <c r="B114" s="955" t="s">
        <v>623</v>
      </c>
      <c r="C114" s="955" t="s">
        <v>730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K114" s="758">
        <f t="shared" si="33"/>
        <v>45672</v>
      </c>
      <c r="L114" s="616">
        <f t="shared" si="80"/>
        <v>3</v>
      </c>
    </row>
    <row r="115" spans="1:12" s="193" customFormat="1" ht="20.100000000000001" hidden="1" customHeight="1" x14ac:dyDescent="0.2">
      <c r="A115" s="805" t="s">
        <v>721</v>
      </c>
      <c r="B115" s="1026" t="s">
        <v>409</v>
      </c>
      <c r="C115" s="955" t="s">
        <v>731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K115" s="758">
        <f t="shared" si="33"/>
        <v>45679</v>
      </c>
      <c r="L115" s="616">
        <f t="shared" si="80"/>
        <v>4</v>
      </c>
    </row>
    <row r="116" spans="1:12" s="193" customFormat="1" ht="20.100000000000001" hidden="1" customHeight="1" x14ac:dyDescent="0.2">
      <c r="A116" s="805"/>
      <c r="B116" s="955" t="s">
        <v>711</v>
      </c>
      <c r="C116" s="955" t="s">
        <v>732</v>
      </c>
      <c r="D116" s="955">
        <v>45690</v>
      </c>
      <c r="E116" s="880" t="s">
        <v>385</v>
      </c>
      <c r="F116" s="880" t="s">
        <v>385</v>
      </c>
      <c r="G116" s="802">
        <f t="shared" si="77"/>
        <v>45705</v>
      </c>
      <c r="H116" s="802">
        <f t="shared" si="78"/>
        <v>45707</v>
      </c>
      <c r="I116" s="880" t="s">
        <v>385</v>
      </c>
      <c r="K116" s="758">
        <f t="shared" si="33"/>
        <v>45686</v>
      </c>
      <c r="L116" s="616">
        <f t="shared" si="80"/>
        <v>5</v>
      </c>
    </row>
    <row r="117" spans="1:12" s="193" customFormat="1" ht="20.100000000000001" hidden="1" customHeight="1" x14ac:dyDescent="0.2">
      <c r="A117" s="805" t="s">
        <v>727</v>
      </c>
      <c r="B117" s="955" t="s">
        <v>733</v>
      </c>
      <c r="C117" s="955" t="s">
        <v>734</v>
      </c>
      <c r="D117" s="955">
        <v>45700</v>
      </c>
      <c r="E117" s="880" t="s">
        <v>385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K117" s="758">
        <f t="shared" si="33"/>
        <v>45693</v>
      </c>
      <c r="L117" s="616">
        <f t="shared" ref="L117:L119" si="86">WEEKNUM(K117)</f>
        <v>6</v>
      </c>
    </row>
    <row r="118" spans="1:12" s="193" customFormat="1" ht="20.100000000000001" hidden="1" customHeight="1" x14ac:dyDescent="0.2">
      <c r="A118" s="805"/>
      <c r="B118" s="955" t="s">
        <v>705</v>
      </c>
      <c r="C118" s="955" t="s">
        <v>735</v>
      </c>
      <c r="D118" s="955">
        <v>45703</v>
      </c>
      <c r="E118" s="880" t="s">
        <v>385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K118" s="758">
        <f t="shared" si="33"/>
        <v>45700</v>
      </c>
      <c r="L118" s="616">
        <f t="shared" si="86"/>
        <v>7</v>
      </c>
    </row>
    <row r="119" spans="1:12" s="193" customFormat="1" ht="20.100000000000001" hidden="1" customHeight="1" x14ac:dyDescent="0.2">
      <c r="A119" s="805" t="s">
        <v>716</v>
      </c>
      <c r="B119" s="955" t="s">
        <v>721</v>
      </c>
      <c r="C119" s="955" t="s">
        <v>736</v>
      </c>
      <c r="D119" s="955">
        <v>45722</v>
      </c>
      <c r="E119" s="880" t="s">
        <v>385</v>
      </c>
      <c r="F119" s="880" t="s">
        <v>385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K119" s="758">
        <f t="shared" si="33"/>
        <v>45707</v>
      </c>
      <c r="L119" s="616">
        <f t="shared" si="86"/>
        <v>8</v>
      </c>
    </row>
    <row r="120" spans="1:12" s="193" customFormat="1" ht="20.100000000000001" hidden="1" customHeight="1" x14ac:dyDescent="0.2">
      <c r="A120" s="805" t="s">
        <v>623</v>
      </c>
      <c r="B120" s="1026" t="s">
        <v>409</v>
      </c>
      <c r="C120" s="955" t="s">
        <v>737</v>
      </c>
      <c r="D120" s="800"/>
      <c r="E120" s="853"/>
      <c r="F120" s="853"/>
      <c r="G120" s="853"/>
      <c r="H120" s="853"/>
      <c r="I120" s="853"/>
      <c r="K120" s="758">
        <f t="shared" si="33"/>
        <v>45714</v>
      </c>
      <c r="L120" s="616">
        <f t="shared" ref="L120:L121" si="87">WEEKNUM(K120)</f>
        <v>9</v>
      </c>
    </row>
    <row r="121" spans="1:12" s="193" customFormat="1" ht="20.100000000000001" hidden="1" customHeight="1" x14ac:dyDescent="0.2">
      <c r="A121" s="805"/>
      <c r="B121" s="955" t="s">
        <v>711</v>
      </c>
      <c r="C121" s="955" t="s">
        <v>738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K121" s="758">
        <f t="shared" si="33"/>
        <v>45721</v>
      </c>
      <c r="L121" s="616">
        <f t="shared" si="87"/>
        <v>10</v>
      </c>
    </row>
    <row r="122" spans="1:12" s="18" customFormat="1" ht="20.100000000000001" hidden="1" customHeight="1" x14ac:dyDescent="0.2">
      <c r="A122" s="861"/>
      <c r="B122" s="147" t="s">
        <v>516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</row>
    <row r="124" spans="1:12" s="193" customFormat="1" ht="33" customHeight="1" x14ac:dyDescent="0.2">
      <c r="A124" s="805"/>
      <c r="B124" s="1134" t="s">
        <v>119</v>
      </c>
      <c r="C124" s="1144"/>
      <c r="D124" s="1136" t="s">
        <v>349</v>
      </c>
      <c r="E124" s="950" t="s">
        <v>282</v>
      </c>
      <c r="F124" s="941" t="s">
        <v>240</v>
      </c>
      <c r="G124" s="941" t="s">
        <v>221</v>
      </c>
      <c r="H124" s="941" t="s">
        <v>178</v>
      </c>
      <c r="I124" s="769"/>
      <c r="J124" s="881"/>
    </row>
    <row r="125" spans="1:12" s="193" customFormat="1" ht="21" customHeight="1" x14ac:dyDescent="0.2">
      <c r="A125" s="805"/>
      <c r="B125" s="944" t="s">
        <v>351</v>
      </c>
      <c r="C125" s="944" t="s">
        <v>352</v>
      </c>
      <c r="D125" s="1137"/>
      <c r="E125" s="977" t="s">
        <v>241</v>
      </c>
      <c r="F125" s="977" t="s">
        <v>176</v>
      </c>
      <c r="G125" s="977" t="s">
        <v>193</v>
      </c>
      <c r="H125" s="977" t="s">
        <v>180</v>
      </c>
      <c r="I125" s="769"/>
      <c r="J125" s="1047" t="s">
        <v>353</v>
      </c>
      <c r="K125" s="1047" t="s">
        <v>354</v>
      </c>
    </row>
    <row r="126" spans="1:12" s="193" customFormat="1" ht="21" hidden="1" customHeight="1" x14ac:dyDescent="0.2">
      <c r="A126" s="805"/>
      <c r="B126" s="802" t="s">
        <v>647</v>
      </c>
      <c r="C126" s="802" t="s">
        <v>648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752"/>
    </row>
    <row r="127" spans="1:12" s="193" customFormat="1" ht="21" hidden="1" customHeight="1" x14ac:dyDescent="0.2">
      <c r="A127" s="805"/>
      <c r="B127" s="802" t="s">
        <v>649</v>
      </c>
      <c r="C127" s="802" t="s">
        <v>650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752"/>
    </row>
    <row r="128" spans="1:12" s="193" customFormat="1" ht="21" hidden="1" customHeight="1" x14ac:dyDescent="0.2">
      <c r="A128" s="805"/>
      <c r="B128" s="802" t="s">
        <v>651</v>
      </c>
      <c r="C128" s="802" t="s">
        <v>652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752"/>
    </row>
    <row r="129" spans="1:11" s="193" customFormat="1" ht="21" hidden="1" customHeight="1" x14ac:dyDescent="0.2">
      <c r="A129" s="805" t="s">
        <v>653</v>
      </c>
      <c r="B129" s="618" t="s">
        <v>654</v>
      </c>
      <c r="C129" s="802" t="s">
        <v>655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752"/>
    </row>
    <row r="130" spans="1:11" s="193" customFormat="1" ht="21" hidden="1" customHeight="1" x14ac:dyDescent="0.2">
      <c r="A130" s="805"/>
      <c r="B130" s="802" t="s">
        <v>656</v>
      </c>
      <c r="C130" s="802" t="s">
        <v>657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752"/>
    </row>
    <row r="131" spans="1:11" s="193" customFormat="1" ht="21" hidden="1" customHeight="1" x14ac:dyDescent="0.2">
      <c r="A131" s="805"/>
      <c r="B131" s="802" t="s">
        <v>658</v>
      </c>
      <c r="C131" s="802" t="s">
        <v>659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752"/>
    </row>
    <row r="132" spans="1:11" s="193" customFormat="1" ht="21" hidden="1" customHeight="1" x14ac:dyDescent="0.2">
      <c r="A132" s="805" t="s">
        <v>660</v>
      </c>
      <c r="B132" s="802" t="s">
        <v>661</v>
      </c>
      <c r="C132" s="802" t="s">
        <v>662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752"/>
    </row>
    <row r="133" spans="1:11" s="193" customFormat="1" ht="21" hidden="1" customHeight="1" x14ac:dyDescent="0.2">
      <c r="A133" s="805"/>
      <c r="B133" s="802" t="s">
        <v>647</v>
      </c>
      <c r="C133" s="802" t="s">
        <v>663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752"/>
    </row>
    <row r="134" spans="1:11" s="193" customFormat="1" ht="21" hidden="1" customHeight="1" x14ac:dyDescent="0.2">
      <c r="A134" s="805"/>
      <c r="B134" s="802" t="s">
        <v>649</v>
      </c>
      <c r="C134" s="802" t="s">
        <v>664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752"/>
    </row>
    <row r="135" spans="1:11" s="193" customFormat="1" ht="18" hidden="1" customHeight="1" x14ac:dyDescent="0.2">
      <c r="A135" s="805"/>
      <c r="B135" s="802" t="s">
        <v>651</v>
      </c>
      <c r="C135" s="802" t="s">
        <v>665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752"/>
    </row>
    <row r="136" spans="1:11" s="193" customFormat="1" ht="18" hidden="1" customHeight="1" x14ac:dyDescent="0.2">
      <c r="A136" s="805"/>
      <c r="B136" s="802" t="s">
        <v>654</v>
      </c>
      <c r="C136" s="802" t="s">
        <v>666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52"/>
    </row>
    <row r="137" spans="1:11" s="193" customFormat="1" ht="18" hidden="1" customHeight="1" x14ac:dyDescent="0.2">
      <c r="A137" s="805"/>
      <c r="B137" s="802" t="s">
        <v>656</v>
      </c>
      <c r="C137" s="802" t="s">
        <v>667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52"/>
    </row>
    <row r="138" spans="1:11" s="193" customFormat="1" ht="18" hidden="1" customHeight="1" x14ac:dyDescent="0.2">
      <c r="A138" s="805" t="s">
        <v>668</v>
      </c>
      <c r="B138" s="804" t="s">
        <v>647</v>
      </c>
      <c r="C138" s="802" t="s">
        <v>669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52">
        <v>45282</v>
      </c>
    </row>
    <row r="139" spans="1:11" s="193" customFormat="1" ht="18" hidden="1" customHeight="1" x14ac:dyDescent="0.2">
      <c r="A139" s="805" t="s">
        <v>670</v>
      </c>
      <c r="B139" s="804" t="s">
        <v>658</v>
      </c>
      <c r="C139" s="802" t="s">
        <v>671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52"/>
    </row>
    <row r="140" spans="1:11" s="193" customFormat="1" ht="18" hidden="1" customHeight="1" x14ac:dyDescent="0.2">
      <c r="A140" s="805" t="s">
        <v>672</v>
      </c>
      <c r="B140" s="804" t="s">
        <v>661</v>
      </c>
      <c r="C140" s="802" t="s">
        <v>673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J203" si="98">J139+7</f>
        <v>45361</v>
      </c>
      <c r="K140" s="752"/>
    </row>
    <row r="141" spans="1:11" s="193" customFormat="1" ht="18" hidden="1" customHeight="1" x14ac:dyDescent="0.2">
      <c r="A141" s="805"/>
      <c r="B141" s="802" t="s">
        <v>649</v>
      </c>
      <c r="C141" s="802" t="s">
        <v>674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52"/>
    </row>
    <row r="142" spans="1:11" s="193" customFormat="1" ht="18" hidden="1" customHeight="1" x14ac:dyDescent="0.2">
      <c r="A142" s="805"/>
      <c r="B142" s="903" t="s">
        <v>651</v>
      </c>
      <c r="C142" s="903" t="s">
        <v>675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2"/>
    </row>
    <row r="143" spans="1:11" s="193" customFormat="1" ht="18" hidden="1" customHeight="1" x14ac:dyDescent="0.2">
      <c r="A143" s="805"/>
      <c r="B143" s="903" t="s">
        <v>654</v>
      </c>
      <c r="C143" s="903" t="s">
        <v>676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2"/>
    </row>
    <row r="144" spans="1:11" s="193" customFormat="1" ht="18" hidden="1" customHeight="1" x14ac:dyDescent="0.2">
      <c r="A144" s="805"/>
      <c r="B144" s="903" t="s">
        <v>656</v>
      </c>
      <c r="C144" s="903" t="s">
        <v>677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2"/>
    </row>
    <row r="145" spans="1:11" s="193" customFormat="1" ht="18" hidden="1" customHeight="1" x14ac:dyDescent="0.2">
      <c r="A145" s="805" t="s">
        <v>668</v>
      </c>
      <c r="B145" s="978" t="s">
        <v>647</v>
      </c>
      <c r="C145" s="955" t="s">
        <v>678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2"/>
    </row>
    <row r="146" spans="1:11" s="193" customFormat="1" ht="18" hidden="1" customHeight="1" x14ac:dyDescent="0.2">
      <c r="A146" s="805" t="s">
        <v>658</v>
      </c>
      <c r="B146" s="1027" t="s">
        <v>385</v>
      </c>
      <c r="C146" s="955" t="s">
        <v>679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2"/>
    </row>
    <row r="147" spans="1:11" s="193" customFormat="1" ht="18" hidden="1" customHeight="1" x14ac:dyDescent="0.2">
      <c r="A147" s="805" t="s">
        <v>661</v>
      </c>
      <c r="B147" s="978" t="s">
        <v>658</v>
      </c>
      <c r="C147" s="955" t="s">
        <v>680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2"/>
    </row>
    <row r="148" spans="1:11" s="193" customFormat="1" ht="20.100000000000001" hidden="1" customHeight="1" x14ac:dyDescent="0.2">
      <c r="A148" s="805" t="s">
        <v>681</v>
      </c>
      <c r="B148" s="955" t="s">
        <v>649</v>
      </c>
      <c r="C148" s="955" t="s">
        <v>682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2"/>
    </row>
    <row r="149" spans="1:11" s="193" customFormat="1" ht="20.100000000000001" hidden="1" customHeight="1" x14ac:dyDescent="0.2">
      <c r="A149" s="805" t="s">
        <v>651</v>
      </c>
      <c r="B149" s="955" t="s">
        <v>654</v>
      </c>
      <c r="C149" s="955" t="s">
        <v>683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2"/>
    </row>
    <row r="150" spans="1:11" s="193" customFormat="1" ht="20.100000000000001" hidden="1" customHeight="1" x14ac:dyDescent="0.2">
      <c r="A150" s="805" t="s">
        <v>654</v>
      </c>
      <c r="B150" s="955" t="s">
        <v>651</v>
      </c>
      <c r="C150" s="955" t="s">
        <v>684</v>
      </c>
      <c r="D150" s="955">
        <f t="shared" ref="D150" si="99">D149+7</f>
        <v>45430</v>
      </c>
      <c r="E150" s="880" t="s">
        <v>385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2"/>
    </row>
    <row r="151" spans="1:11" s="193" customFormat="1" ht="20.100000000000001" hidden="1" customHeight="1" x14ac:dyDescent="0.2">
      <c r="A151" s="805"/>
      <c r="B151" s="955" t="s">
        <v>656</v>
      </c>
      <c r="C151" s="955" t="s">
        <v>685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2"/>
    </row>
    <row r="152" spans="1:11" s="193" customFormat="1" ht="20.100000000000001" hidden="1" customHeight="1" x14ac:dyDescent="0.2">
      <c r="A152" s="805" t="s">
        <v>647</v>
      </c>
      <c r="B152" s="955" t="s">
        <v>686</v>
      </c>
      <c r="C152" s="955" t="s">
        <v>687</v>
      </c>
      <c r="D152" s="955">
        <v>45454</v>
      </c>
      <c r="E152" s="880" t="s">
        <v>385</v>
      </c>
      <c r="F152" s="802">
        <f t="shared" si="94"/>
        <v>45464</v>
      </c>
      <c r="G152" s="802">
        <f t="shared" si="95"/>
        <v>45470</v>
      </c>
      <c r="H152" s="880" t="s">
        <v>385</v>
      </c>
      <c r="J152" s="758">
        <f t="shared" si="98"/>
        <v>45445</v>
      </c>
      <c r="K152" s="752"/>
    </row>
    <row r="153" spans="1:11" s="193" customFormat="1" ht="20.100000000000001" hidden="1" customHeight="1" x14ac:dyDescent="0.2">
      <c r="A153" s="805" t="s">
        <v>688</v>
      </c>
      <c r="B153" s="955" t="s">
        <v>649</v>
      </c>
      <c r="C153" s="955" t="s">
        <v>689</v>
      </c>
      <c r="D153" s="955">
        <v>45457</v>
      </c>
      <c r="E153" s="880" t="s">
        <v>385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2"/>
    </row>
    <row r="154" spans="1:11" s="193" customFormat="1" ht="20.100000000000001" hidden="1" customHeight="1" x14ac:dyDescent="0.2">
      <c r="A154" s="805" t="s">
        <v>690</v>
      </c>
      <c r="B154" s="955" t="s">
        <v>661</v>
      </c>
      <c r="C154" s="955" t="s">
        <v>691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2"/>
    </row>
    <row r="155" spans="1:11" s="193" customFormat="1" ht="20.100000000000001" hidden="1" customHeight="1" x14ac:dyDescent="0.2">
      <c r="A155" s="805" t="s">
        <v>692</v>
      </c>
      <c r="B155" s="1026" t="s">
        <v>693</v>
      </c>
      <c r="C155" s="955" t="s">
        <v>694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616">
        <f>WEEKNUM(J155)</f>
        <v>31</v>
      </c>
    </row>
    <row r="156" spans="1:11" s="193" customFormat="1" ht="20.100000000000001" hidden="1" customHeight="1" x14ac:dyDescent="0.2">
      <c r="A156" s="805"/>
      <c r="B156" s="955" t="s">
        <v>695</v>
      </c>
      <c r="C156" s="955" t="s">
        <v>696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616">
        <f t="shared" ref="K156:K159" si="104">WEEKNUM(J156)</f>
        <v>32</v>
      </c>
    </row>
    <row r="157" spans="1:11" s="193" customFormat="1" ht="20.100000000000001" hidden="1" customHeight="1" x14ac:dyDescent="0.2">
      <c r="A157" s="805" t="s">
        <v>697</v>
      </c>
      <c r="B157" s="1026" t="s">
        <v>409</v>
      </c>
      <c r="C157" s="955" t="s">
        <v>698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616">
        <f t="shared" si="104"/>
        <v>33</v>
      </c>
    </row>
    <row r="158" spans="1:11" s="193" customFormat="1" ht="20.100000000000001" hidden="1" customHeight="1" x14ac:dyDescent="0.2">
      <c r="A158" s="805"/>
      <c r="B158" s="1026" t="s">
        <v>409</v>
      </c>
      <c r="C158" s="955" t="s">
        <v>699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616">
        <f t="shared" si="104"/>
        <v>34</v>
      </c>
    </row>
    <row r="159" spans="1:11" s="193" customFormat="1" ht="20.100000000000001" hidden="1" customHeight="1" x14ac:dyDescent="0.2">
      <c r="A159" s="805" t="s">
        <v>576</v>
      </c>
      <c r="B159" s="955" t="s">
        <v>623</v>
      </c>
      <c r="C159" s="955" t="s">
        <v>700</v>
      </c>
      <c r="D159" s="880" t="s">
        <v>385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616">
        <f t="shared" si="104"/>
        <v>35</v>
      </c>
    </row>
    <row r="160" spans="1:11" s="193" customFormat="1" ht="20.100000000000001" hidden="1" customHeight="1" x14ac:dyDescent="0.2">
      <c r="A160" s="805" t="s">
        <v>695</v>
      </c>
      <c r="B160" s="1026" t="s">
        <v>409</v>
      </c>
      <c r="C160" s="955" t="s">
        <v>701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616">
        <f>WEEKNUM(J160)</f>
        <v>36</v>
      </c>
    </row>
    <row r="161" spans="1:11" s="193" customFormat="1" ht="20.100000000000001" hidden="1" customHeight="1" x14ac:dyDescent="0.2">
      <c r="A161" s="805" t="s">
        <v>702</v>
      </c>
      <c r="B161" s="1026" t="s">
        <v>409</v>
      </c>
      <c r="C161" s="955" t="s">
        <v>703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616">
        <f t="shared" ref="K161:K191" si="105">WEEKNUM(J161)</f>
        <v>37</v>
      </c>
    </row>
    <row r="162" spans="1:11" s="193" customFormat="1" ht="20.100000000000001" hidden="1" customHeight="1" x14ac:dyDescent="0.2">
      <c r="A162" s="805" t="s">
        <v>704</v>
      </c>
      <c r="B162" s="955" t="s">
        <v>705</v>
      </c>
      <c r="C162" s="955" t="s">
        <v>706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616">
        <f t="shared" si="105"/>
        <v>38</v>
      </c>
    </row>
    <row r="163" spans="1:11" s="193" customFormat="1" ht="20.100000000000001" hidden="1" customHeight="1" x14ac:dyDescent="0.2">
      <c r="A163" s="805" t="s">
        <v>355</v>
      </c>
      <c r="B163" s="955" t="s">
        <v>695</v>
      </c>
      <c r="C163" s="955" t="s">
        <v>707</v>
      </c>
      <c r="D163" s="880" t="s">
        <v>385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616">
        <f t="shared" si="105"/>
        <v>39</v>
      </c>
    </row>
    <row r="164" spans="1:11" s="193" customFormat="1" ht="20.100000000000001" hidden="1" customHeight="1" x14ac:dyDescent="0.2">
      <c r="A164" s="805" t="s">
        <v>708</v>
      </c>
      <c r="B164" s="1026" t="s">
        <v>409</v>
      </c>
      <c r="C164" s="955" t="s">
        <v>709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616">
        <f t="shared" si="105"/>
        <v>40</v>
      </c>
    </row>
    <row r="165" spans="1:11" s="193" customFormat="1" ht="20.100000000000001" hidden="1" customHeight="1" x14ac:dyDescent="0.2">
      <c r="A165" s="805"/>
      <c r="B165" s="955" t="s">
        <v>623</v>
      </c>
      <c r="C165" s="955" t="s">
        <v>710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616">
        <f t="shared" si="105"/>
        <v>41</v>
      </c>
    </row>
    <row r="166" spans="1:11" s="193" customFormat="1" ht="20.100000000000001" hidden="1" customHeight="1" x14ac:dyDescent="0.2">
      <c r="A166" s="805"/>
      <c r="B166" s="955" t="s">
        <v>711</v>
      </c>
      <c r="C166" s="955" t="s">
        <v>712</v>
      </c>
      <c r="D166" s="880" t="s">
        <v>385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616">
        <f t="shared" si="105"/>
        <v>42</v>
      </c>
    </row>
    <row r="167" spans="1:11" s="193" customFormat="1" ht="20.100000000000001" hidden="1" customHeight="1" x14ac:dyDescent="0.2">
      <c r="A167" s="805"/>
      <c r="B167" s="1026" t="s">
        <v>409</v>
      </c>
      <c r="C167" s="955" t="s">
        <v>713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616">
        <f t="shared" si="105"/>
        <v>43</v>
      </c>
    </row>
    <row r="168" spans="1:11" s="193" customFormat="1" ht="20.100000000000001" hidden="1" customHeight="1" x14ac:dyDescent="0.2">
      <c r="A168" s="805" t="s">
        <v>695</v>
      </c>
      <c r="B168" s="955" t="s">
        <v>705</v>
      </c>
      <c r="C168" s="955" t="s">
        <v>714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616">
        <f t="shared" si="105"/>
        <v>44</v>
      </c>
    </row>
    <row r="169" spans="1:11" s="193" customFormat="1" ht="20.100000000000001" hidden="1" customHeight="1" x14ac:dyDescent="0.2">
      <c r="A169" s="805" t="s">
        <v>715</v>
      </c>
      <c r="B169" s="955" t="s">
        <v>716</v>
      </c>
      <c r="C169" s="955" t="s">
        <v>717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616">
        <f t="shared" si="105"/>
        <v>45</v>
      </c>
    </row>
    <row r="170" spans="1:11" s="193" customFormat="1" ht="20.100000000000001" hidden="1" customHeight="1" x14ac:dyDescent="0.2">
      <c r="A170" s="805"/>
      <c r="B170" s="1026" t="s">
        <v>409</v>
      </c>
      <c r="C170" s="955" t="s">
        <v>718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616">
        <f t="shared" si="105"/>
        <v>46</v>
      </c>
    </row>
    <row r="171" spans="1:11" s="193" customFormat="1" ht="20.100000000000001" hidden="1" customHeight="1" x14ac:dyDescent="0.2">
      <c r="A171" s="805"/>
      <c r="B171" s="955" t="s">
        <v>711</v>
      </c>
      <c r="C171" s="955" t="s">
        <v>719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616">
        <f t="shared" si="105"/>
        <v>47</v>
      </c>
    </row>
    <row r="172" spans="1:11" s="193" customFormat="1" ht="20.100000000000001" hidden="1" customHeight="1" x14ac:dyDescent="0.2">
      <c r="A172" s="805"/>
      <c r="B172" s="955" t="s">
        <v>623</v>
      </c>
      <c r="C172" s="955" t="s">
        <v>720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616">
        <f t="shared" si="105"/>
        <v>48</v>
      </c>
    </row>
    <row r="173" spans="1:11" s="193" customFormat="1" ht="20.100000000000001" hidden="1" customHeight="1" x14ac:dyDescent="0.2">
      <c r="A173" s="805" t="s">
        <v>721</v>
      </c>
      <c r="B173" s="955" t="s">
        <v>705</v>
      </c>
      <c r="C173" s="955" t="s">
        <v>722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616">
        <f t="shared" si="105"/>
        <v>49</v>
      </c>
    </row>
    <row r="174" spans="1:11" s="193" customFormat="1" ht="20.100000000000001" hidden="1" customHeight="1" x14ac:dyDescent="0.2">
      <c r="A174" s="805" t="s">
        <v>723</v>
      </c>
      <c r="B174" s="1003" t="s">
        <v>586</v>
      </c>
      <c r="C174" s="955" t="s">
        <v>724</v>
      </c>
      <c r="D174" s="880" t="s">
        <v>385</v>
      </c>
      <c r="E174" s="853"/>
      <c r="F174" s="853"/>
      <c r="G174" s="853"/>
      <c r="H174" s="853"/>
      <c r="J174" s="758">
        <f t="shared" si="98"/>
        <v>45637</v>
      </c>
      <c r="K174" s="616">
        <f t="shared" si="105"/>
        <v>50</v>
      </c>
    </row>
    <row r="175" spans="1:11" s="193" customFormat="1" ht="20.100000000000001" hidden="1" customHeight="1" x14ac:dyDescent="0.2">
      <c r="A175" s="805" t="s">
        <v>716</v>
      </c>
      <c r="B175" s="955" t="s">
        <v>721</v>
      </c>
      <c r="C175" s="955" t="s">
        <v>725</v>
      </c>
      <c r="D175" s="880" t="s">
        <v>385</v>
      </c>
      <c r="E175" s="853"/>
      <c r="F175" s="853"/>
      <c r="G175" s="853"/>
      <c r="H175" s="853"/>
      <c r="J175" s="758">
        <f t="shared" si="98"/>
        <v>45644</v>
      </c>
      <c r="K175" s="616">
        <f t="shared" si="105"/>
        <v>51</v>
      </c>
    </row>
    <row r="176" spans="1:11" s="193" customFormat="1" ht="20.100000000000001" hidden="1" customHeight="1" x14ac:dyDescent="0.2">
      <c r="A176" s="805"/>
      <c r="B176" s="955" t="s">
        <v>711</v>
      </c>
      <c r="C176" s="955" t="s">
        <v>726</v>
      </c>
      <c r="D176" s="880" t="s">
        <v>385</v>
      </c>
      <c r="E176" s="853"/>
      <c r="F176" s="853"/>
      <c r="G176" s="853"/>
      <c r="H176" s="853"/>
      <c r="J176" s="758">
        <f t="shared" si="98"/>
        <v>45651</v>
      </c>
      <c r="K176" s="616">
        <f t="shared" si="105"/>
        <v>52</v>
      </c>
    </row>
    <row r="177" spans="1:11" s="193" customFormat="1" ht="20.100000000000001" hidden="1" customHeight="1" x14ac:dyDescent="0.2">
      <c r="A177" s="805" t="s">
        <v>623</v>
      </c>
      <c r="B177" s="955" t="s">
        <v>727</v>
      </c>
      <c r="C177" s="955" t="s">
        <v>728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616">
        <f t="shared" si="105"/>
        <v>1</v>
      </c>
    </row>
    <row r="178" spans="1:11" s="193" customFormat="1" ht="20.100000000000001" hidden="1" customHeight="1" x14ac:dyDescent="0.2">
      <c r="A178" s="805"/>
      <c r="B178" s="955" t="s">
        <v>705</v>
      </c>
      <c r="C178" s="955" t="s">
        <v>729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616">
        <f t="shared" si="105"/>
        <v>2</v>
      </c>
    </row>
    <row r="179" spans="1:11" s="193" customFormat="1" ht="20.100000000000001" hidden="1" customHeight="1" x14ac:dyDescent="0.2">
      <c r="A179" s="805" t="s">
        <v>586</v>
      </c>
      <c r="B179" s="955" t="s">
        <v>623</v>
      </c>
      <c r="C179" s="955" t="s">
        <v>730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616">
        <f t="shared" si="105"/>
        <v>3</v>
      </c>
    </row>
    <row r="180" spans="1:11" s="193" customFormat="1" ht="20.100000000000001" hidden="1" customHeight="1" x14ac:dyDescent="0.2">
      <c r="A180" s="805" t="s">
        <v>721</v>
      </c>
      <c r="B180" s="1026" t="s">
        <v>409</v>
      </c>
      <c r="C180" s="955" t="s">
        <v>731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616">
        <f t="shared" si="105"/>
        <v>4</v>
      </c>
    </row>
    <row r="181" spans="1:11" s="193" customFormat="1" ht="20.100000000000001" hidden="1" customHeight="1" x14ac:dyDescent="0.2">
      <c r="A181" s="805"/>
      <c r="B181" s="955" t="s">
        <v>711</v>
      </c>
      <c r="C181" s="955" t="s">
        <v>732</v>
      </c>
      <c r="D181" s="955">
        <v>45690</v>
      </c>
      <c r="E181" s="880" t="s">
        <v>385</v>
      </c>
      <c r="F181" s="802">
        <f t="shared" si="106"/>
        <v>45705</v>
      </c>
      <c r="G181" s="802">
        <f t="shared" si="107"/>
        <v>45707</v>
      </c>
      <c r="H181" s="880" t="s">
        <v>385</v>
      </c>
      <c r="J181" s="758">
        <f t="shared" si="98"/>
        <v>45686</v>
      </c>
      <c r="K181" s="616">
        <f t="shared" si="105"/>
        <v>5</v>
      </c>
    </row>
    <row r="182" spans="1:11" s="193" customFormat="1" ht="20.100000000000001" hidden="1" customHeight="1" x14ac:dyDescent="0.2">
      <c r="A182" s="805" t="s">
        <v>727</v>
      </c>
      <c r="B182" s="955" t="s">
        <v>733</v>
      </c>
      <c r="C182" s="955" t="s">
        <v>734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616">
        <f t="shared" si="105"/>
        <v>6</v>
      </c>
    </row>
    <row r="183" spans="1:11" s="193" customFormat="1" ht="20.100000000000001" hidden="1" customHeight="1" x14ac:dyDescent="0.2">
      <c r="A183" s="805"/>
      <c r="B183" s="955" t="s">
        <v>705</v>
      </c>
      <c r="C183" s="955" t="s">
        <v>735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616">
        <f t="shared" si="105"/>
        <v>7</v>
      </c>
    </row>
    <row r="184" spans="1:11" s="193" customFormat="1" ht="20.100000000000001" hidden="1" customHeight="1" x14ac:dyDescent="0.2">
      <c r="A184" s="805" t="s">
        <v>727</v>
      </c>
      <c r="B184" s="1026" t="s">
        <v>409</v>
      </c>
      <c r="C184" s="955" t="s">
        <v>739</v>
      </c>
      <c r="D184" s="800"/>
      <c r="E184" s="853"/>
      <c r="F184" s="853"/>
      <c r="G184" s="853"/>
      <c r="H184" s="853"/>
      <c r="J184" s="758">
        <v>45728</v>
      </c>
      <c r="K184" s="616">
        <f t="shared" si="105"/>
        <v>11</v>
      </c>
    </row>
    <row r="185" spans="1:11" s="193" customFormat="1" ht="20.100000000000001" hidden="1" customHeight="1" x14ac:dyDescent="0.2">
      <c r="A185" s="805"/>
      <c r="B185" s="955" t="s">
        <v>733</v>
      </c>
      <c r="C185" s="955" t="s">
        <v>740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616">
        <f t="shared" si="105"/>
        <v>12</v>
      </c>
    </row>
    <row r="186" spans="1:11" s="193" customFormat="1" ht="20.100000000000001" hidden="1" customHeight="1" x14ac:dyDescent="0.2">
      <c r="A186" s="805"/>
      <c r="B186" s="1026" t="s">
        <v>409</v>
      </c>
      <c r="C186" s="955" t="s">
        <v>741</v>
      </c>
      <c r="D186" s="800"/>
      <c r="E186" s="853"/>
      <c r="F186" s="853"/>
      <c r="G186" s="853"/>
      <c r="H186" s="853"/>
      <c r="J186" s="758">
        <f t="shared" si="98"/>
        <v>45742</v>
      </c>
      <c r="K186" s="616">
        <f t="shared" si="105"/>
        <v>13</v>
      </c>
    </row>
    <row r="187" spans="1:11" s="193" customFormat="1" ht="20.100000000000001" hidden="1" customHeight="1" x14ac:dyDescent="0.2">
      <c r="A187" s="805"/>
      <c r="B187" s="955" t="s">
        <v>623</v>
      </c>
      <c r="C187" s="955" t="s">
        <v>742</v>
      </c>
      <c r="D187" s="955">
        <v>45757</v>
      </c>
      <c r="E187" s="880" t="s">
        <v>385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616">
        <f t="shared" si="105"/>
        <v>14</v>
      </c>
    </row>
    <row r="188" spans="1:11" s="193" customFormat="1" ht="20.100000000000001" hidden="1" customHeight="1" x14ac:dyDescent="0.2">
      <c r="A188" s="805"/>
      <c r="B188" s="955" t="s">
        <v>721</v>
      </c>
      <c r="C188" s="955" t="s">
        <v>743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616">
        <f t="shared" si="105"/>
        <v>15</v>
      </c>
    </row>
    <row r="189" spans="1:11" s="193" customFormat="1" ht="20.100000000000001" hidden="1" customHeight="1" x14ac:dyDescent="0.2">
      <c r="A189" s="805"/>
      <c r="B189" s="955" t="s">
        <v>705</v>
      </c>
      <c r="C189" s="955" t="s">
        <v>744</v>
      </c>
      <c r="D189" s="955">
        <v>45768</v>
      </c>
      <c r="E189" s="972" t="s">
        <v>385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616">
        <f t="shared" si="105"/>
        <v>16</v>
      </c>
    </row>
    <row r="190" spans="1:11" s="193" customFormat="1" ht="20.100000000000001" hidden="1" customHeight="1" x14ac:dyDescent="0.2">
      <c r="A190" s="805"/>
      <c r="B190" s="955" t="s">
        <v>711</v>
      </c>
      <c r="C190" s="955" t="s">
        <v>745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616">
        <f t="shared" si="105"/>
        <v>17</v>
      </c>
    </row>
    <row r="191" spans="1:11" s="193" customFormat="1" ht="20.100000000000001" hidden="1" customHeight="1" x14ac:dyDescent="0.2">
      <c r="A191" s="805"/>
      <c r="B191" s="955" t="s">
        <v>733</v>
      </c>
      <c r="C191" s="955" t="s">
        <v>746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616">
        <f t="shared" si="105"/>
        <v>18</v>
      </c>
    </row>
    <row r="192" spans="1:11" s="193" customFormat="1" ht="20.100000000000001" hidden="1" customHeight="1" x14ac:dyDescent="0.2">
      <c r="A192" s="805"/>
      <c r="B192" s="955" t="s">
        <v>727</v>
      </c>
      <c r="C192" s="955" t="s">
        <v>747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616">
        <f t="shared" ref="K192:K197" si="116">WEEKNUM(J192)</f>
        <v>19</v>
      </c>
    </row>
    <row r="193" spans="1:11" s="193" customFormat="1" ht="20.100000000000001" hidden="1" customHeight="1" x14ac:dyDescent="0.2">
      <c r="A193" s="805"/>
      <c r="B193" s="955" t="s">
        <v>623</v>
      </c>
      <c r="C193" s="955" t="s">
        <v>748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616">
        <f t="shared" si="116"/>
        <v>20</v>
      </c>
    </row>
    <row r="194" spans="1:11" s="193" customFormat="1" ht="20.100000000000001" hidden="1" customHeight="1" x14ac:dyDescent="0.2">
      <c r="A194" s="805"/>
      <c r="B194" s="955" t="s">
        <v>721</v>
      </c>
      <c r="C194" s="955" t="s">
        <v>749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616">
        <f t="shared" si="116"/>
        <v>21</v>
      </c>
    </row>
    <row r="195" spans="1:11" s="193" customFormat="1" ht="20.100000000000001" hidden="1" customHeight="1" x14ac:dyDescent="0.2">
      <c r="A195" s="805"/>
      <c r="B195" s="955" t="s">
        <v>705</v>
      </c>
      <c r="C195" s="955" t="s">
        <v>750</v>
      </c>
      <c r="D195" s="972" t="s">
        <v>385</v>
      </c>
      <c r="E195" s="853"/>
      <c r="F195" s="853"/>
      <c r="G195" s="853"/>
      <c r="H195" s="853"/>
      <c r="J195" s="758">
        <f t="shared" si="98"/>
        <v>45805</v>
      </c>
      <c r="K195" s="616">
        <f t="shared" si="116"/>
        <v>22</v>
      </c>
    </row>
    <row r="196" spans="1:11" s="193" customFormat="1" ht="20.100000000000001" hidden="1" customHeight="1" x14ac:dyDescent="0.2">
      <c r="A196" s="805"/>
      <c r="B196" s="955" t="s">
        <v>711</v>
      </c>
      <c r="C196" s="955" t="s">
        <v>751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616">
        <f t="shared" si="116"/>
        <v>23</v>
      </c>
    </row>
    <row r="197" spans="1:11" s="193" customFormat="1" ht="20.100000000000001" hidden="1" customHeight="1" x14ac:dyDescent="0.2">
      <c r="A197" s="805"/>
      <c r="B197" s="955" t="s">
        <v>733</v>
      </c>
      <c r="C197" s="955" t="s">
        <v>752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616">
        <f t="shared" si="116"/>
        <v>24</v>
      </c>
    </row>
    <row r="198" spans="1:11" s="193" customFormat="1" ht="20.100000000000001" hidden="1" customHeight="1" x14ac:dyDescent="0.2">
      <c r="A198" s="805"/>
      <c r="B198" s="1026" t="s">
        <v>409</v>
      </c>
      <c r="C198" s="955" t="s">
        <v>753</v>
      </c>
      <c r="D198" s="800"/>
      <c r="E198" s="853"/>
      <c r="F198" s="853"/>
      <c r="G198" s="853"/>
      <c r="H198" s="853"/>
      <c r="J198" s="758">
        <f t="shared" si="98"/>
        <v>45826</v>
      </c>
      <c r="K198" s="616">
        <f t="shared" ref="K198:K203" si="121">WEEKNUM(J198)</f>
        <v>25</v>
      </c>
    </row>
    <row r="199" spans="1:11" s="193" customFormat="1" ht="20.100000000000001" hidden="1" customHeight="1" x14ac:dyDescent="0.2">
      <c r="A199" s="805"/>
      <c r="B199" s="1026" t="s">
        <v>409</v>
      </c>
      <c r="C199" s="955" t="s">
        <v>754</v>
      </c>
      <c r="D199" s="800"/>
      <c r="E199" s="853"/>
      <c r="F199" s="853"/>
      <c r="G199" s="853"/>
      <c r="H199" s="853"/>
      <c r="J199" s="758">
        <f t="shared" si="98"/>
        <v>45833</v>
      </c>
      <c r="K199" s="616">
        <f t="shared" si="121"/>
        <v>26</v>
      </c>
    </row>
    <row r="200" spans="1:11" s="193" customFormat="1" ht="20.100000000000001" hidden="1" customHeight="1" x14ac:dyDescent="0.2">
      <c r="A200" s="805"/>
      <c r="B200" s="1026" t="s">
        <v>409</v>
      </c>
      <c r="C200" s="955" t="s">
        <v>755</v>
      </c>
      <c r="D200" s="800"/>
      <c r="E200" s="853"/>
      <c r="F200" s="853"/>
      <c r="G200" s="853"/>
      <c r="H200" s="853"/>
      <c r="J200" s="758">
        <f t="shared" si="98"/>
        <v>45840</v>
      </c>
      <c r="K200" s="616">
        <f t="shared" si="121"/>
        <v>27</v>
      </c>
    </row>
    <row r="201" spans="1:11" s="193" customFormat="1" ht="20.100000000000001" hidden="1" customHeight="1" x14ac:dyDescent="0.2">
      <c r="A201" s="805" t="s">
        <v>705</v>
      </c>
      <c r="B201" s="955" t="s">
        <v>586</v>
      </c>
      <c r="C201" s="955" t="s">
        <v>756</v>
      </c>
      <c r="D201" s="955">
        <v>45853</v>
      </c>
      <c r="E201" s="972" t="s">
        <v>385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616">
        <f t="shared" si="121"/>
        <v>28</v>
      </c>
    </row>
    <row r="202" spans="1:11" s="193" customFormat="1" ht="20.100000000000001" hidden="1" customHeight="1" x14ac:dyDescent="0.2">
      <c r="A202" s="805"/>
      <c r="B202" s="955" t="s">
        <v>711</v>
      </c>
      <c r="C202" s="955" t="s">
        <v>757</v>
      </c>
      <c r="D202" s="955">
        <v>45855</v>
      </c>
      <c r="E202" s="802">
        <f t="shared" ref="E202" si="123">D202+13</f>
        <v>45868</v>
      </c>
      <c r="F202" s="972" t="s">
        <v>385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616">
        <f t="shared" si="121"/>
        <v>29</v>
      </c>
    </row>
    <row r="203" spans="1:11" s="193" customFormat="1" ht="20.100000000000001" hidden="1" customHeight="1" x14ac:dyDescent="0.2">
      <c r="A203" s="805"/>
      <c r="B203" s="955" t="s">
        <v>733</v>
      </c>
      <c r="C203" s="955" t="s">
        <v>758</v>
      </c>
      <c r="D203" s="955">
        <v>45869</v>
      </c>
      <c r="E203" s="972" t="s">
        <v>385</v>
      </c>
      <c r="F203" s="972" t="s">
        <v>385</v>
      </c>
      <c r="G203" s="972" t="s">
        <v>385</v>
      </c>
      <c r="H203" s="972" t="s">
        <v>385</v>
      </c>
      <c r="J203" s="758">
        <f t="shared" si="98"/>
        <v>45861</v>
      </c>
      <c r="K203" s="616">
        <f t="shared" si="121"/>
        <v>30</v>
      </c>
    </row>
    <row r="204" spans="1:11" s="193" customFormat="1" ht="20.100000000000001" customHeight="1" x14ac:dyDescent="0.2">
      <c r="A204" s="805" t="s">
        <v>727</v>
      </c>
      <c r="B204" s="955" t="s">
        <v>4833</v>
      </c>
      <c r="C204" s="955" t="s">
        <v>759</v>
      </c>
      <c r="D204" s="955">
        <v>45877</v>
      </c>
      <c r="E204" s="802">
        <v>45887</v>
      </c>
      <c r="F204" s="972" t="s">
        <v>385</v>
      </c>
      <c r="G204" s="802">
        <v>45886</v>
      </c>
      <c r="H204" s="802">
        <v>45903</v>
      </c>
      <c r="J204" s="758">
        <f t="shared" ref="J204:J213" si="125">J203+7</f>
        <v>45868</v>
      </c>
      <c r="K204" s="616">
        <f t="shared" ref="K204" si="126">WEEKNUM(J204)</f>
        <v>31</v>
      </c>
    </row>
    <row r="205" spans="1:11" s="193" customFormat="1" ht="20.100000000000001" customHeight="1" x14ac:dyDescent="0.2">
      <c r="A205" s="805" t="s">
        <v>355</v>
      </c>
      <c r="B205" s="1026" t="s">
        <v>409</v>
      </c>
      <c r="C205" s="955" t="s">
        <v>4810</v>
      </c>
      <c r="D205" s="800"/>
      <c r="E205" s="853"/>
      <c r="F205" s="853"/>
      <c r="G205" s="853"/>
      <c r="H205" s="853"/>
      <c r="J205" s="758">
        <f t="shared" si="125"/>
        <v>45875</v>
      </c>
      <c r="K205" s="616">
        <f t="shared" ref="K205" si="127">WEEKNUM(J205)</f>
        <v>32</v>
      </c>
    </row>
    <row r="206" spans="1:11" s="193" customFormat="1" ht="20.100000000000001" customHeight="1" x14ac:dyDescent="0.2">
      <c r="A206" s="805"/>
      <c r="B206" s="955" t="s">
        <v>727</v>
      </c>
      <c r="C206" s="955" t="s">
        <v>4811</v>
      </c>
      <c r="D206" s="955">
        <v>45883</v>
      </c>
      <c r="E206" s="802">
        <f t="shared" ref="E206:E211" si="128">D206+13</f>
        <v>45896</v>
      </c>
      <c r="F206" s="802">
        <f t="shared" ref="F206:F211" si="129">D206+15</f>
        <v>45898</v>
      </c>
      <c r="G206" s="802">
        <f t="shared" ref="G206:G211" si="130">D206+17</f>
        <v>45900</v>
      </c>
      <c r="H206" s="802">
        <f t="shared" ref="H206:H211" si="131">D206+28</f>
        <v>45911</v>
      </c>
      <c r="J206" s="758">
        <f t="shared" si="125"/>
        <v>45882</v>
      </c>
      <c r="K206" s="616">
        <f t="shared" ref="K206:K211" si="132">WEEKNUM(J206)</f>
        <v>33</v>
      </c>
    </row>
    <row r="207" spans="1:11" s="193" customFormat="1" ht="20.100000000000001" customHeight="1" x14ac:dyDescent="0.2">
      <c r="A207" s="805"/>
      <c r="B207" s="955" t="s">
        <v>586</v>
      </c>
      <c r="C207" s="955" t="s">
        <v>4812</v>
      </c>
      <c r="D207" s="955">
        <v>45888</v>
      </c>
      <c r="E207" s="802">
        <f t="shared" si="128"/>
        <v>45901</v>
      </c>
      <c r="F207" s="802">
        <f t="shared" si="129"/>
        <v>45903</v>
      </c>
      <c r="G207" s="802">
        <f t="shared" si="130"/>
        <v>45905</v>
      </c>
      <c r="H207" s="802">
        <f t="shared" si="131"/>
        <v>45916</v>
      </c>
      <c r="J207" s="758">
        <f t="shared" si="125"/>
        <v>45889</v>
      </c>
      <c r="K207" s="616">
        <f t="shared" si="132"/>
        <v>34</v>
      </c>
    </row>
    <row r="208" spans="1:11" s="193" customFormat="1" ht="20.100000000000001" customHeight="1" x14ac:dyDescent="0.2">
      <c r="A208" s="805"/>
      <c r="B208" s="955" t="s">
        <v>711</v>
      </c>
      <c r="C208" s="955" t="s">
        <v>4813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616">
        <f t="shared" si="132"/>
        <v>35</v>
      </c>
    </row>
    <row r="209" spans="1:15" s="193" customFormat="1" ht="20.100000000000001" customHeight="1" x14ac:dyDescent="0.2">
      <c r="A209" s="805" t="s">
        <v>733</v>
      </c>
      <c r="B209" s="955" t="s">
        <v>705</v>
      </c>
      <c r="C209" s="955" t="s">
        <v>4921</v>
      </c>
      <c r="D209" s="955">
        <v>45902</v>
      </c>
      <c r="E209" s="802">
        <f t="shared" si="128"/>
        <v>45915</v>
      </c>
      <c r="F209" s="802">
        <f t="shared" si="129"/>
        <v>45917</v>
      </c>
      <c r="G209" s="802">
        <f t="shared" si="130"/>
        <v>45919</v>
      </c>
      <c r="H209" s="802">
        <f t="shared" si="131"/>
        <v>45930</v>
      </c>
      <c r="J209" s="758">
        <f t="shared" si="125"/>
        <v>45903</v>
      </c>
      <c r="K209" s="616">
        <f t="shared" si="132"/>
        <v>36</v>
      </c>
    </row>
    <row r="210" spans="1:15" s="193" customFormat="1" ht="20.100000000000001" customHeight="1" x14ac:dyDescent="0.2">
      <c r="A210" s="805" t="s">
        <v>727</v>
      </c>
      <c r="B210" s="955" t="s">
        <v>4833</v>
      </c>
      <c r="C210" s="955" t="s">
        <v>4922</v>
      </c>
      <c r="D210" s="955">
        <v>45909</v>
      </c>
      <c r="E210" s="802">
        <f t="shared" si="128"/>
        <v>45922</v>
      </c>
      <c r="F210" s="802">
        <f t="shared" si="129"/>
        <v>45924</v>
      </c>
      <c r="G210" s="802">
        <f t="shared" si="130"/>
        <v>45926</v>
      </c>
      <c r="H210" s="802">
        <f t="shared" si="131"/>
        <v>45937</v>
      </c>
      <c r="J210" s="758">
        <f t="shared" si="125"/>
        <v>45910</v>
      </c>
      <c r="K210" s="616">
        <f t="shared" si="132"/>
        <v>37</v>
      </c>
    </row>
    <row r="211" spans="1:15" s="193" customFormat="1" ht="20.100000000000001" customHeight="1" x14ac:dyDescent="0.2">
      <c r="A211" s="805" t="s">
        <v>355</v>
      </c>
      <c r="B211" s="1026" t="s">
        <v>693</v>
      </c>
      <c r="C211" s="955" t="s">
        <v>4923</v>
      </c>
      <c r="D211" s="955">
        <v>45916</v>
      </c>
      <c r="E211" s="802">
        <f t="shared" si="128"/>
        <v>45929</v>
      </c>
      <c r="F211" s="802">
        <f t="shared" si="129"/>
        <v>45931</v>
      </c>
      <c r="G211" s="802">
        <f t="shared" si="130"/>
        <v>45933</v>
      </c>
      <c r="H211" s="802">
        <f t="shared" si="131"/>
        <v>45944</v>
      </c>
      <c r="J211" s="758">
        <f t="shared" si="125"/>
        <v>45917</v>
      </c>
      <c r="K211" s="616">
        <f t="shared" si="132"/>
        <v>38</v>
      </c>
    </row>
    <row r="212" spans="1:15" s="193" customFormat="1" ht="20.100000000000001" customHeight="1" x14ac:dyDescent="0.2">
      <c r="A212" s="805"/>
      <c r="B212" s="955" t="s">
        <v>727</v>
      </c>
      <c r="C212" s="955" t="s">
        <v>4924</v>
      </c>
      <c r="D212" s="955">
        <v>45923</v>
      </c>
      <c r="E212" s="802">
        <f t="shared" ref="E212:E213" si="133">D212+13</f>
        <v>45936</v>
      </c>
      <c r="F212" s="802">
        <f t="shared" ref="F212:F213" si="134">D212+15</f>
        <v>45938</v>
      </c>
      <c r="G212" s="802">
        <f t="shared" ref="G212:G213" si="135">D212+17</f>
        <v>45940</v>
      </c>
      <c r="H212" s="802">
        <f t="shared" ref="H212:H213" si="136">D212+28</f>
        <v>45951</v>
      </c>
      <c r="J212" s="758">
        <f t="shared" si="125"/>
        <v>45924</v>
      </c>
      <c r="K212" s="616">
        <f t="shared" ref="K212:K213" si="137">WEEKNUM(J212)</f>
        <v>39</v>
      </c>
    </row>
    <row r="213" spans="1:15" s="193" customFormat="1" ht="20.100000000000001" customHeight="1" x14ac:dyDescent="0.2">
      <c r="A213" s="805"/>
      <c r="B213" s="955" t="s">
        <v>586</v>
      </c>
      <c r="C213" s="955" t="s">
        <v>4925</v>
      </c>
      <c r="D213" s="955">
        <v>45930</v>
      </c>
      <c r="E213" s="802">
        <f t="shared" si="133"/>
        <v>45943</v>
      </c>
      <c r="F213" s="802">
        <f t="shared" si="134"/>
        <v>45945</v>
      </c>
      <c r="G213" s="802">
        <f t="shared" si="135"/>
        <v>45947</v>
      </c>
      <c r="H213" s="802">
        <f t="shared" si="136"/>
        <v>45958</v>
      </c>
      <c r="J213" s="758">
        <f t="shared" si="125"/>
        <v>45931</v>
      </c>
      <c r="K213" s="616">
        <f t="shared" si="137"/>
        <v>40</v>
      </c>
    </row>
    <row r="214" spans="1:15" s="18" customFormat="1" ht="20.100000000000001" customHeight="1" x14ac:dyDescent="0.2">
      <c r="A214" s="861"/>
      <c r="B214" s="147" t="s">
        <v>516</v>
      </c>
      <c r="C214" s="11"/>
      <c r="D214" s="11"/>
      <c r="E214" s="11"/>
      <c r="F214" s="11"/>
      <c r="G214" s="11"/>
      <c r="H214" s="11"/>
      <c r="I214" s="11"/>
      <c r="J214" s="11"/>
    </row>
    <row r="215" spans="1:15" s="18" customFormat="1" ht="20.100000000000001" customHeight="1" x14ac:dyDescent="0.2">
      <c r="A215" s="861"/>
      <c r="B215" s="147"/>
      <c r="C215" s="11"/>
      <c r="D215" s="11"/>
      <c r="E215" s="11"/>
      <c r="F215" s="11"/>
      <c r="G215" s="11"/>
      <c r="H215" s="11"/>
      <c r="I215" s="11"/>
      <c r="J215" s="11"/>
    </row>
    <row r="216" spans="1:15" s="147" customFormat="1" ht="18.75" customHeight="1" thickBot="1" x14ac:dyDescent="0.25">
      <c r="A216" s="863"/>
      <c r="B216" s="763"/>
      <c r="C216" s="751"/>
      <c r="D216" s="752"/>
      <c r="E216" s="764"/>
      <c r="F216" s="768"/>
      <c r="G216" s="424"/>
      <c r="H216" s="424"/>
      <c r="I216" s="752"/>
      <c r="J216" s="145"/>
      <c r="K216" s="145"/>
      <c r="L216" s="145"/>
    </row>
    <row r="217" spans="1:15" s="147" customFormat="1" ht="18.75" customHeight="1" x14ac:dyDescent="0.2">
      <c r="B217" s="771"/>
      <c r="C217" s="772"/>
      <c r="D217" s="773"/>
      <c r="E217" s="774"/>
      <c r="F217" s="775"/>
      <c r="G217" s="776"/>
      <c r="H217" s="777"/>
    </row>
    <row r="218" spans="1:15" s="147" customFormat="1" ht="18.75" customHeight="1" x14ac:dyDescent="0.2">
      <c r="B218" s="778" t="s">
        <v>517</v>
      </c>
      <c r="C218" s="145"/>
      <c r="D218" s="147" t="s">
        <v>518</v>
      </c>
      <c r="G218" s="147" t="s">
        <v>519</v>
      </c>
      <c r="H218" s="779"/>
    </row>
    <row r="219" spans="1:15" s="147" customFormat="1" ht="18.75" customHeight="1" x14ac:dyDescent="0.2">
      <c r="B219" s="780" t="s">
        <v>520</v>
      </c>
      <c r="C219" s="1099" t="s">
        <v>521</v>
      </c>
      <c r="D219" s="133" t="s">
        <v>522</v>
      </c>
      <c r="F219" s="1099" t="s">
        <v>523</v>
      </c>
      <c r="G219" s="145" t="s">
        <v>524</v>
      </c>
      <c r="H219" s="1100" t="s">
        <v>525</v>
      </c>
    </row>
    <row r="220" spans="1:15" s="147" customFormat="1" ht="18.75" customHeight="1" x14ac:dyDescent="0.2">
      <c r="B220" s="780" t="s">
        <v>526</v>
      </c>
      <c r="C220" s="1099" t="s">
        <v>527</v>
      </c>
      <c r="D220" s="133" t="s">
        <v>528</v>
      </c>
      <c r="E220" s="148" t="s">
        <v>529</v>
      </c>
      <c r="F220" s="1101" t="s">
        <v>530</v>
      </c>
      <c r="G220" s="145" t="s">
        <v>531</v>
      </c>
      <c r="H220" s="1100" t="s">
        <v>532</v>
      </c>
    </row>
    <row r="221" spans="1:15" s="147" customFormat="1" ht="18.75" customHeight="1" x14ac:dyDescent="0.2">
      <c r="B221" s="783" t="s">
        <v>533</v>
      </c>
      <c r="C221" s="1102" t="s">
        <v>534</v>
      </c>
      <c r="D221" s="133" t="s">
        <v>535</v>
      </c>
      <c r="E221" s="148" t="s">
        <v>536</v>
      </c>
      <c r="F221" s="1101" t="s">
        <v>537</v>
      </c>
      <c r="G221" s="588" t="s">
        <v>538</v>
      </c>
      <c r="H221" s="1103" t="s">
        <v>539</v>
      </c>
    </row>
    <row r="222" spans="1:15" s="147" customFormat="1" ht="18.75" customHeight="1" x14ac:dyDescent="0.2">
      <c r="B222" s="783" t="s">
        <v>540</v>
      </c>
      <c r="C222" s="1102" t="s">
        <v>541</v>
      </c>
      <c r="D222" s="133" t="s">
        <v>542</v>
      </c>
      <c r="E222" s="148" t="s">
        <v>543</v>
      </c>
      <c r="F222" s="1101" t="s">
        <v>544</v>
      </c>
      <c r="G222" s="588" t="s">
        <v>545</v>
      </c>
      <c r="H222" s="1103" t="s">
        <v>546</v>
      </c>
      <c r="N222" s="149"/>
      <c r="O222" s="149"/>
    </row>
    <row r="223" spans="1:15" s="147" customFormat="1" ht="18.75" customHeight="1" x14ac:dyDescent="0.2">
      <c r="B223" s="783" t="s">
        <v>760</v>
      </c>
      <c r="C223" s="1102" t="s">
        <v>548</v>
      </c>
      <c r="D223" s="133" t="s">
        <v>549</v>
      </c>
      <c r="E223" s="148" t="s">
        <v>550</v>
      </c>
      <c r="F223" s="1101" t="s">
        <v>551</v>
      </c>
      <c r="G223" s="588" t="s">
        <v>552</v>
      </c>
      <c r="H223" s="1103" t="s">
        <v>553</v>
      </c>
      <c r="N223" s="149"/>
      <c r="O223" s="149"/>
    </row>
    <row r="224" spans="1:15" s="147" customFormat="1" ht="18.75" customHeight="1" x14ac:dyDescent="0.2">
      <c r="B224" s="783" t="s">
        <v>554</v>
      </c>
      <c r="C224" s="1102" t="s">
        <v>555</v>
      </c>
      <c r="D224" s="133" t="s">
        <v>556</v>
      </c>
      <c r="E224" s="148" t="s">
        <v>557</v>
      </c>
      <c r="F224" s="1101" t="s">
        <v>558</v>
      </c>
      <c r="G224" s="588" t="s">
        <v>559</v>
      </c>
      <c r="H224" s="1103" t="s">
        <v>560</v>
      </c>
      <c r="N224" s="149"/>
      <c r="O224" s="149"/>
    </row>
    <row r="225" spans="1:15" s="147" customFormat="1" ht="18.75" customHeight="1" x14ac:dyDescent="0.2">
      <c r="B225" s="783" t="s">
        <v>561</v>
      </c>
      <c r="C225" s="1102" t="s">
        <v>562</v>
      </c>
      <c r="D225" s="133" t="s">
        <v>563</v>
      </c>
      <c r="E225" s="148" t="s">
        <v>564</v>
      </c>
      <c r="F225" s="1099" t="s">
        <v>565</v>
      </c>
      <c r="G225" s="588" t="s">
        <v>566</v>
      </c>
      <c r="H225" s="787" t="s">
        <v>567</v>
      </c>
      <c r="N225" s="149"/>
      <c r="O225" s="149"/>
    </row>
    <row r="226" spans="1:15" s="149" customFormat="1" ht="18.75" customHeight="1" x14ac:dyDescent="0.2">
      <c r="A226" s="1033"/>
      <c r="B226" s="783" t="s">
        <v>568</v>
      </c>
      <c r="C226" s="1102" t="s">
        <v>569</v>
      </c>
      <c r="D226" s="133"/>
      <c r="E226" s="145"/>
      <c r="F226" s="588"/>
      <c r="G226" s="147"/>
      <c r="H226" s="788"/>
      <c r="I226" s="145"/>
      <c r="J226" s="145"/>
      <c r="K226" s="145"/>
    </row>
    <row r="227" spans="1:15" s="149" customFormat="1" ht="18.75" customHeight="1" thickBot="1" x14ac:dyDescent="0.25">
      <c r="A227" s="1033"/>
      <c r="B227" s="789"/>
      <c r="C227" s="790"/>
      <c r="D227" s="790"/>
      <c r="E227" s="791"/>
      <c r="F227" s="791"/>
      <c r="G227" s="791"/>
      <c r="H227" s="792"/>
      <c r="I227" s="145"/>
      <c r="J227" s="145"/>
      <c r="K227" s="145"/>
    </row>
    <row r="228" spans="1:15" s="147" customFormat="1" ht="18.75" customHeight="1" x14ac:dyDescent="0.2">
      <c r="A228" s="863"/>
      <c r="B228" s="11"/>
      <c r="C228" s="11"/>
      <c r="D228" s="11"/>
      <c r="E228" s="145"/>
      <c r="F228" s="145"/>
      <c r="G228" s="145"/>
      <c r="H228" s="11"/>
      <c r="I228" s="145"/>
      <c r="J228" s="145"/>
      <c r="K228" s="145"/>
      <c r="L228" s="145"/>
    </row>
    <row r="229" spans="1:15" s="147" customFormat="1" ht="18.75" customHeight="1" x14ac:dyDescent="0.2">
      <c r="A229" s="863"/>
      <c r="B229" s="11"/>
      <c r="C229" s="11"/>
      <c r="D229" s="11"/>
      <c r="E229" s="11"/>
      <c r="F229" s="11"/>
      <c r="G229" s="11"/>
      <c r="H229" s="11"/>
      <c r="I229" s="11"/>
      <c r="J229" s="11"/>
      <c r="K229" s="331"/>
      <c r="L229" s="145"/>
    </row>
    <row r="230" spans="1:15" s="147" customFormat="1" ht="18.75" customHeight="1" x14ac:dyDescent="0.2">
      <c r="A230" s="863"/>
      <c r="B230" s="11"/>
      <c r="C230" s="11"/>
      <c r="D230" s="11"/>
      <c r="E230" s="11"/>
      <c r="F230" s="11"/>
      <c r="G230" s="11"/>
      <c r="H230" s="11"/>
      <c r="I230" s="11"/>
      <c r="J230" s="11"/>
      <c r="K230" s="331"/>
      <c r="L230" s="145"/>
    </row>
    <row r="231" spans="1:15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5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5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5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5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5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5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5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5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5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 x14ac:dyDescent="0.2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 x14ac:dyDescent="0.2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 x14ac:dyDescent="0.2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 x14ac:dyDescent="0.2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 x14ac:dyDescent="0.2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 x14ac:dyDescent="0.2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 x14ac:dyDescent="0.2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 x14ac:dyDescent="0.2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 x14ac:dyDescent="0.2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 x14ac:dyDescent="0.2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 x14ac:dyDescent="0.2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 x14ac:dyDescent="0.2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 x14ac:dyDescent="0.2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 x14ac:dyDescent="0.2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 x14ac:dyDescent="0.2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 x14ac:dyDescent="0.2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 x14ac:dyDescent="0.2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 x14ac:dyDescent="0.2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 x14ac:dyDescent="0.2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 x14ac:dyDescent="0.2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 x14ac:dyDescent="0.2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 x14ac:dyDescent="0.2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 x14ac:dyDescent="0.2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 x14ac:dyDescent="0.2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 x14ac:dyDescent="0.2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 x14ac:dyDescent="0.2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 x14ac:dyDescent="0.2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 x14ac:dyDescent="0.2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 x14ac:dyDescent="0.2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 x14ac:dyDescent="0.2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 x14ac:dyDescent="0.2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 x14ac:dyDescent="0.2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 x14ac:dyDescent="0.2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 x14ac:dyDescent="0.2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 x14ac:dyDescent="0.2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 x14ac:dyDescent="0.2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 x14ac:dyDescent="0.2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 x14ac:dyDescent="0.2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 x14ac:dyDescent="0.2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 x14ac:dyDescent="0.2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 x14ac:dyDescent="0.2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 x14ac:dyDescent="0.2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 x14ac:dyDescent="0.2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 x14ac:dyDescent="0.2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 x14ac:dyDescent="0.2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 x14ac:dyDescent="0.2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 x14ac:dyDescent="0.2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 x14ac:dyDescent="0.2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 x14ac:dyDescent="0.2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 x14ac:dyDescent="0.2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 x14ac:dyDescent="0.2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 x14ac:dyDescent="0.2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 x14ac:dyDescent="0.2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 x14ac:dyDescent="0.2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 x14ac:dyDescent="0.2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 x14ac:dyDescent="0.2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 x14ac:dyDescent="0.2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 x14ac:dyDescent="0.2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 x14ac:dyDescent="0.2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 x14ac:dyDescent="0.2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 x14ac:dyDescent="0.2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 x14ac:dyDescent="0.2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 x14ac:dyDescent="0.2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 x14ac:dyDescent="0.2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</row>
    <row r="311" spans="1:12" s="147" customFormat="1" ht="18.75" customHeight="1" x14ac:dyDescent="0.2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</row>
    <row r="312" spans="1:12" s="147" customFormat="1" ht="18.75" customHeight="1" x14ac:dyDescent="0.2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</row>
    <row r="313" spans="1:12" s="147" customFormat="1" ht="18.75" customHeight="1" x14ac:dyDescent="0.2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</row>
    <row r="314" spans="1:12" s="147" customFormat="1" ht="18.75" customHeight="1" x14ac:dyDescent="0.2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</row>
    <row r="315" spans="1:12" s="147" customFormat="1" ht="18.75" customHeight="1" x14ac:dyDescent="0.2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</row>
    <row r="316" spans="1:12" s="147" customFormat="1" ht="18.75" customHeight="1" x14ac:dyDescent="0.2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</row>
    <row r="317" spans="1:12" s="147" customFormat="1" ht="18.75" customHeight="1" x14ac:dyDescent="0.2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</row>
    <row r="318" spans="1:12" s="147" customFormat="1" ht="18.75" customHeight="1" x14ac:dyDescent="0.2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</row>
    <row r="319" spans="1:12" s="147" customFormat="1" ht="18.75" customHeight="1" x14ac:dyDescent="0.2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</row>
    <row r="320" spans="1:12" s="147" customFormat="1" ht="18.75" customHeight="1" x14ac:dyDescent="0.2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</row>
    <row r="321" spans="1:12" s="147" customFormat="1" ht="18.75" customHeight="1" x14ac:dyDescent="0.2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</row>
    <row r="322" spans="1:12" s="147" customFormat="1" ht="18.75" customHeight="1" x14ac:dyDescent="0.2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</row>
    <row r="323" spans="1:12" s="147" customFormat="1" ht="18.75" customHeight="1" x14ac:dyDescent="0.2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</row>
    <row r="324" spans="1:12" s="147" customFormat="1" ht="18.75" customHeight="1" x14ac:dyDescent="0.2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331"/>
    </row>
    <row r="325" spans="1:12" s="147" customFormat="1" ht="18.75" customHeight="1" x14ac:dyDescent="0.2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331"/>
    </row>
    <row r="326" spans="1:12" s="147" customFormat="1" ht="18.75" customHeight="1" x14ac:dyDescent="0.2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331"/>
    </row>
    <row r="327" spans="1:12" s="147" customFormat="1" ht="18.75" customHeight="1" x14ac:dyDescent="0.2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331"/>
    </row>
    <row r="328" spans="1:12" s="147" customFormat="1" ht="18.75" customHeight="1" x14ac:dyDescent="0.2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331"/>
    </row>
    <row r="329" spans="1:12" s="147" customFormat="1" ht="18.75" customHeight="1" x14ac:dyDescent="0.2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331"/>
    </row>
    <row r="330" spans="1:12" s="147" customFormat="1" ht="18.75" customHeight="1" x14ac:dyDescent="0.2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331"/>
    </row>
    <row r="331" spans="1:12" s="147" customFormat="1" ht="18" customHeight="1" x14ac:dyDescent="0.2">
      <c r="A331" s="863"/>
      <c r="B331" s="756"/>
      <c r="C331" s="155"/>
      <c r="D331" s="162"/>
      <c r="E331" s="155"/>
      <c r="F331" s="155"/>
      <c r="H331" s="430"/>
      <c r="I331" s="162"/>
      <c r="J331" s="145"/>
      <c r="K331" s="145"/>
      <c r="L331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19" r:id="rId1" xr:uid="{78185C98-CE40-45B9-94EC-69C7D6D8F583}"/>
    <hyperlink ref="C219" r:id="rId2" xr:uid="{33CFA7CB-EEA5-483A-80EE-9B275246FDE1}"/>
    <hyperlink ref="H224" r:id="rId3" xr:uid="{BEBF9EEC-39C2-4554-8148-F6DBEA55340E}"/>
    <hyperlink ref="H223" r:id="rId4" xr:uid="{209EB6D8-1EAD-44F4-9F82-490CEFB9D72B}"/>
    <hyperlink ref="C222" r:id="rId5" xr:uid="{8DB48C81-7385-41A4-9869-6C5C6AC865F8}"/>
    <hyperlink ref="C220" r:id="rId6" xr:uid="{B6925AD6-3032-4EE8-A361-1113B94A700D}"/>
    <hyperlink ref="C226" r:id="rId7" xr:uid="{F6E1BB6B-DCC6-401C-8112-72776BC9ACBB}"/>
    <hyperlink ref="H222" r:id="rId8" xr:uid="{BEC5F07E-7F3C-4A91-A8B5-F6136C2C06A8}"/>
    <hyperlink ref="H225" r:id="rId9" xr:uid="{CF47D7BF-0BEF-4DB7-9BC5-3916AE6F9252}"/>
    <hyperlink ref="F219" r:id="rId10" xr:uid="{CD46A59B-D06C-4B06-AADD-45CDC79ABB4B}"/>
    <hyperlink ref="F224" r:id="rId11" xr:uid="{0A63FE8C-4BAE-4711-B490-D4B8C73D2EB2}"/>
    <hyperlink ref="F220" r:id="rId12" xr:uid="{860052C6-7C2A-4779-9F3D-E36454E88CAA}"/>
    <hyperlink ref="F221" r:id="rId13" xr:uid="{2DCB52C8-CDCC-45DC-9D38-6A9030457DEC}"/>
    <hyperlink ref="F222" r:id="rId14" xr:uid="{D4A99D4D-6845-4A4B-8987-B51CC034A940}"/>
    <hyperlink ref="F223" r:id="rId15" xr:uid="{7AF81332-71D0-4D51-AAD4-0C4A3287BEE5}"/>
    <hyperlink ref="H220" r:id="rId16" xr:uid="{7FF8BA96-9224-4F74-8995-1291E5E44678}"/>
    <hyperlink ref="H221" r:id="rId17" xr:uid="{AE9F37AB-1992-4880-A669-6E2024061EE3}"/>
    <hyperlink ref="F225" r:id="rId18" xr:uid="{58773456-8701-4CD6-AAAC-A11E6F336B16}"/>
    <hyperlink ref="C221" r:id="rId19" xr:uid="{8FDB1F5C-1D2B-496C-923F-661E9B3E8599}"/>
    <hyperlink ref="C223" r:id="rId20" xr:uid="{D1B18B5B-F250-45B1-AE57-F3F380924895}"/>
    <hyperlink ref="C224" r:id="rId21" xr:uid="{0BD6050E-464B-4673-9B2F-867469DE8CF3}"/>
    <hyperlink ref="C225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4435</v>
      </c>
      <c r="J2" s="265"/>
      <c r="K2" s="265"/>
      <c r="L2" s="265"/>
    </row>
    <row r="3" spans="2:12" ht="19.5" customHeight="1" x14ac:dyDescent="0.2">
      <c r="B3" s="268"/>
      <c r="C3" s="269" t="s">
        <v>4436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2782</v>
      </c>
      <c r="D5" s="302" t="s">
        <v>1554</v>
      </c>
      <c r="E5" s="274" t="s">
        <v>3243</v>
      </c>
      <c r="F5" s="272"/>
      <c r="G5" s="270" t="s">
        <v>4437</v>
      </c>
      <c r="H5" s="270" t="s">
        <v>4438</v>
      </c>
      <c r="J5" s="272"/>
      <c r="L5" s="284"/>
    </row>
    <row r="6" spans="2:12" x14ac:dyDescent="0.2">
      <c r="B6" s="276" t="s">
        <v>351</v>
      </c>
      <c r="C6" s="276" t="s">
        <v>352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4439</v>
      </c>
      <c r="C7" s="282" t="s">
        <v>4440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3516</v>
      </c>
      <c r="C8" s="282" t="s">
        <v>4441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4442</v>
      </c>
      <c r="C9" s="282" t="s">
        <v>4443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3535</v>
      </c>
      <c r="C10" s="279" t="s">
        <v>4444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4445</v>
      </c>
      <c r="C11" s="279" t="s">
        <v>4446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3492</v>
      </c>
      <c r="C12" s="279" t="s">
        <v>4447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4372</v>
      </c>
      <c r="C13" s="279" t="s">
        <v>4448</v>
      </c>
      <c r="D13" s="389">
        <f t="shared" si="3"/>
        <v>43309</v>
      </c>
      <c r="E13" s="389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516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517</v>
      </c>
      <c r="C16" s="266"/>
      <c r="D16" s="266"/>
      <c r="E16" s="286"/>
      <c r="F16" s="287" t="s">
        <v>1462</v>
      </c>
      <c r="G16" s="287"/>
      <c r="H16" s="266"/>
      <c r="I16" s="266"/>
      <c r="J16" s="287" t="s">
        <v>519</v>
      </c>
      <c r="K16" s="287"/>
      <c r="L16" s="287"/>
    </row>
    <row r="17" spans="2:12" s="288" customFormat="1" ht="17.25" customHeight="1" x14ac:dyDescent="0.2">
      <c r="B17" s="289" t="s">
        <v>520</v>
      </c>
      <c r="C17" s="266"/>
      <c r="D17" s="290" t="s">
        <v>521</v>
      </c>
      <c r="E17" s="291"/>
      <c r="F17" s="289" t="s">
        <v>522</v>
      </c>
      <c r="G17" s="266"/>
      <c r="H17" s="290" t="s">
        <v>523</v>
      </c>
      <c r="I17" s="266"/>
      <c r="J17" s="289" t="s">
        <v>524</v>
      </c>
      <c r="K17" s="266"/>
      <c r="L17" s="290" t="s">
        <v>525</v>
      </c>
    </row>
    <row r="18" spans="2:12" s="288" customFormat="1" ht="17.25" customHeight="1" x14ac:dyDescent="0.25">
      <c r="B18" s="292" t="s">
        <v>4272</v>
      </c>
      <c r="C18" s="293" t="s">
        <v>4273</v>
      </c>
      <c r="D18" s="294" t="s">
        <v>4274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531</v>
      </c>
      <c r="K18" s="293" t="s">
        <v>1463</v>
      </c>
      <c r="L18" s="294" t="s">
        <v>532</v>
      </c>
    </row>
    <row r="19" spans="2:12" s="288" customFormat="1" ht="17.25" customHeight="1" x14ac:dyDescent="0.25">
      <c r="B19" s="292" t="s">
        <v>4275</v>
      </c>
      <c r="C19" s="293" t="s">
        <v>4276</v>
      </c>
      <c r="D19" s="294" t="s">
        <v>4277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538</v>
      </c>
      <c r="K19" s="293" t="s">
        <v>1464</v>
      </c>
      <c r="L19" s="294" t="s">
        <v>539</v>
      </c>
    </row>
    <row r="20" spans="2:12" s="288" customFormat="1" ht="17.25" customHeight="1" x14ac:dyDescent="0.25">
      <c r="B20" s="292" t="s">
        <v>1465</v>
      </c>
      <c r="C20" s="293" t="s">
        <v>4278</v>
      </c>
      <c r="D20" s="294" t="s">
        <v>1466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1467</v>
      </c>
      <c r="K20" s="293" t="s">
        <v>1468</v>
      </c>
      <c r="L20" s="294" t="s">
        <v>1469</v>
      </c>
    </row>
    <row r="21" spans="2:12" s="288" customFormat="1" ht="17.25" customHeight="1" x14ac:dyDescent="0.25">
      <c r="B21" s="292" t="s">
        <v>4279</v>
      </c>
      <c r="C21" s="293" t="s">
        <v>4280</v>
      </c>
      <c r="D21" s="294" t="s">
        <v>4281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552</v>
      </c>
      <c r="K21" s="293" t="s">
        <v>1470</v>
      </c>
      <c r="L21" s="294" t="s">
        <v>553</v>
      </c>
    </row>
    <row r="22" spans="2:12" s="288" customFormat="1" ht="17.25" customHeight="1" x14ac:dyDescent="0.2">
      <c r="B22" s="292" t="s">
        <v>533</v>
      </c>
      <c r="C22" s="293" t="s">
        <v>4282</v>
      </c>
      <c r="D22" s="294" t="s">
        <v>534</v>
      </c>
      <c r="E22" s="289"/>
      <c r="F22" s="292"/>
      <c r="G22" s="293"/>
      <c r="H22" s="294"/>
      <c r="I22" s="266"/>
      <c r="J22" s="292" t="s">
        <v>559</v>
      </c>
      <c r="K22" s="293" t="s">
        <v>1471</v>
      </c>
      <c r="L22" s="294" t="s">
        <v>560</v>
      </c>
    </row>
    <row r="23" spans="2:12" s="288" customFormat="1" ht="17.25" customHeight="1" x14ac:dyDescent="0.2">
      <c r="B23" s="292" t="s">
        <v>4283</v>
      </c>
      <c r="C23" s="293" t="s">
        <v>4284</v>
      </c>
      <c r="D23" s="294" t="s">
        <v>4285</v>
      </c>
      <c r="E23" s="289"/>
      <c r="F23" s="292"/>
      <c r="G23" s="293"/>
      <c r="H23" s="294"/>
      <c r="I23" s="266"/>
      <c r="J23" s="292" t="s">
        <v>1474</v>
      </c>
      <c r="K23" s="293" t="s">
        <v>1475</v>
      </c>
      <c r="L23" s="294" t="s">
        <v>1476</v>
      </c>
    </row>
    <row r="24" spans="2:12" s="288" customFormat="1" ht="17.25" customHeight="1" x14ac:dyDescent="0.2">
      <c r="B24" s="292" t="s">
        <v>4286</v>
      </c>
      <c r="C24" s="293" t="s">
        <v>4287</v>
      </c>
      <c r="D24" s="294" t="s">
        <v>4288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4289</v>
      </c>
      <c r="C25" s="293" t="s">
        <v>4290</v>
      </c>
      <c r="D25" s="294" t="s">
        <v>4291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1479</v>
      </c>
      <c r="C27" s="266" t="s">
        <v>1480</v>
      </c>
      <c r="D27" s="297"/>
      <c r="E27" s="266"/>
      <c r="F27" s="266" t="s">
        <v>1481</v>
      </c>
      <c r="G27" s="298" t="s">
        <v>1482</v>
      </c>
      <c r="H27" s="266"/>
      <c r="I27" s="266"/>
      <c r="J27" s="266" t="s">
        <v>1481</v>
      </c>
      <c r="K27" s="266" t="s">
        <v>1483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4435</v>
      </c>
    </row>
    <row r="3" spans="2:7" ht="17.25" customHeight="1" x14ac:dyDescent="0.2">
      <c r="B3" s="165"/>
    </row>
    <row r="4" spans="2:7" ht="17.25" customHeight="1" x14ac:dyDescent="0.2">
      <c r="C4" s="313" t="s">
        <v>4449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1328</v>
      </c>
      <c r="D6" s="332" t="s">
        <v>1554</v>
      </c>
      <c r="E6" s="332" t="s">
        <v>329</v>
      </c>
      <c r="F6" s="163" t="s">
        <v>234</v>
      </c>
    </row>
    <row r="7" spans="2:7" ht="17.25" customHeight="1" x14ac:dyDescent="0.2">
      <c r="B7" s="152" t="s">
        <v>351</v>
      </c>
      <c r="C7" s="152" t="s">
        <v>352</v>
      </c>
      <c r="D7" s="332"/>
      <c r="E7" s="332" t="s">
        <v>184</v>
      </c>
      <c r="F7" s="332" t="s">
        <v>252</v>
      </c>
    </row>
    <row r="8" spans="2:7" ht="17.25" customHeight="1" x14ac:dyDescent="0.2">
      <c r="B8" s="172" t="s">
        <v>4450</v>
      </c>
      <c r="C8" s="175" t="s">
        <v>4451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4452</v>
      </c>
      <c r="C9" s="175" t="s">
        <v>4453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4454</v>
      </c>
      <c r="C10" s="173" t="s">
        <v>4455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1328</v>
      </c>
      <c r="D13" s="332" t="s">
        <v>1554</v>
      </c>
      <c r="E13" s="332" t="s">
        <v>208</v>
      </c>
      <c r="F13" s="332" t="s">
        <v>299</v>
      </c>
      <c r="G13" s="332" t="s">
        <v>4456</v>
      </c>
    </row>
    <row r="14" spans="2:7" ht="17.25" customHeight="1" x14ac:dyDescent="0.2">
      <c r="B14" s="152" t="s">
        <v>351</v>
      </c>
      <c r="C14" s="152" t="s">
        <v>352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4457</v>
      </c>
      <c r="C15" s="173" t="s">
        <v>4458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4459</v>
      </c>
      <c r="D16" s="320"/>
      <c r="E16" s="320"/>
      <c r="F16" s="320"/>
      <c r="G16" s="320"/>
    </row>
    <row r="20" spans="2:12" ht="17.25" customHeight="1" x14ac:dyDescent="0.2">
      <c r="B20" s="157" t="s">
        <v>516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</row>
    <row r="23" spans="2:12" s="159" customFormat="1" ht="17.25" customHeight="1" x14ac:dyDescent="0.2"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</row>
    <row r="24" spans="2:12" s="159" customFormat="1" ht="17.25" customHeight="1" x14ac:dyDescent="0.2"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</row>
    <row r="25" spans="2:12" s="159" customFormat="1" ht="17.25" customHeight="1" x14ac:dyDescent="0.2"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</row>
    <row r="26" spans="2:12" s="159" customFormat="1" ht="17.25" customHeight="1" x14ac:dyDescent="0.2"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</row>
    <row r="27" spans="2:12" s="159" customFormat="1" ht="17.25" customHeight="1" x14ac:dyDescent="0.2"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</row>
    <row r="28" spans="2:12" s="159" customFormat="1" ht="17.25" customHeight="1" x14ac:dyDescent="0.2"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</row>
    <row r="29" spans="2:12" s="159" customFormat="1" ht="17.25" customHeight="1" x14ac:dyDescent="0.2"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</row>
    <row r="30" spans="2:12" s="159" customFormat="1" ht="17.25" customHeight="1" x14ac:dyDescent="0.2"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</row>
    <row r="54" spans="2:5" ht="17.25" customHeight="1" x14ac:dyDescent="0.2">
      <c r="B54" s="207"/>
      <c r="C54" s="179" t="s">
        <v>1328</v>
      </c>
      <c r="D54" s="332" t="s">
        <v>1554</v>
      </c>
      <c r="E54" s="163" t="s">
        <v>234</v>
      </c>
    </row>
    <row r="55" spans="2:5" ht="17.25" customHeight="1" x14ac:dyDescent="0.2">
      <c r="B55" s="152" t="s">
        <v>351</v>
      </c>
      <c r="C55" s="152" t="s">
        <v>352</v>
      </c>
      <c r="D55" s="332"/>
      <c r="E55" s="332" t="s">
        <v>252</v>
      </c>
    </row>
    <row r="56" spans="2:5" ht="17.25" customHeight="1" x14ac:dyDescent="0.2">
      <c r="B56" s="171" t="s">
        <v>4460</v>
      </c>
      <c r="C56" s="173" t="s">
        <v>4461</v>
      </c>
      <c r="D56" s="320">
        <v>43087</v>
      </c>
      <c r="E56" s="261">
        <v>43096</v>
      </c>
    </row>
    <row r="57" spans="2:5" ht="17.25" customHeight="1" x14ac:dyDescent="0.2">
      <c r="B57" s="172" t="s">
        <v>4462</v>
      </c>
      <c r="C57" s="175" t="s">
        <v>4463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4435</v>
      </c>
    </row>
    <row r="3" spans="2:8" ht="17.25" customHeight="1" x14ac:dyDescent="0.2">
      <c r="B3" s="165"/>
    </row>
    <row r="4" spans="2:8" ht="17.25" customHeight="1" x14ac:dyDescent="0.2">
      <c r="C4" s="195" t="s">
        <v>4464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2782</v>
      </c>
      <c r="D6" s="332" t="s">
        <v>1554</v>
      </c>
      <c r="E6" s="332" t="s">
        <v>299</v>
      </c>
      <c r="F6" s="163" t="s">
        <v>337</v>
      </c>
      <c r="G6" s="163" t="s">
        <v>4422</v>
      </c>
      <c r="H6" s="332" t="s">
        <v>240</v>
      </c>
    </row>
    <row r="7" spans="2:8" ht="20.25" customHeight="1" x14ac:dyDescent="0.2">
      <c r="B7" s="152" t="s">
        <v>351</v>
      </c>
      <c r="C7" s="152" t="s">
        <v>352</v>
      </c>
      <c r="D7" s="332"/>
      <c r="E7" s="332" t="s">
        <v>260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3299</v>
      </c>
      <c r="C8" s="299" t="s">
        <v>4465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4466</v>
      </c>
      <c r="C9" s="306" t="s">
        <v>4446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4467</v>
      </c>
      <c r="C10" s="306" t="s">
        <v>4468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4469</v>
      </c>
      <c r="C11" s="306" t="s">
        <v>4470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4471</v>
      </c>
      <c r="C12" s="308" t="s">
        <v>4472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4473</v>
      </c>
      <c r="C13" s="308" t="s">
        <v>4451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4474</v>
      </c>
      <c r="C14" s="308" t="s">
        <v>4453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4475</v>
      </c>
      <c r="C15" s="308" t="s">
        <v>4455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4476</v>
      </c>
      <c r="C16" s="308" t="s">
        <v>4459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516</v>
      </c>
      <c r="C17" s="155"/>
      <c r="D17" s="155"/>
      <c r="E17" s="155"/>
      <c r="F17" s="155"/>
      <c r="G17" s="180" t="s">
        <v>3138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517</v>
      </c>
      <c r="C19" s="193"/>
      <c r="D19" s="193"/>
      <c r="E19" s="194"/>
      <c r="F19" s="195" t="s">
        <v>1462</v>
      </c>
      <c r="G19" s="195"/>
      <c r="H19" s="193"/>
      <c r="I19" s="193"/>
      <c r="J19" s="195" t="s">
        <v>519</v>
      </c>
      <c r="K19" s="195"/>
      <c r="L19" s="195"/>
    </row>
    <row r="20" spans="2:12" s="159" customFormat="1" ht="17.25" customHeight="1" x14ac:dyDescent="0.2">
      <c r="B20" s="197" t="s">
        <v>520</v>
      </c>
      <c r="C20" s="193"/>
      <c r="D20" s="198" t="s">
        <v>521</v>
      </c>
      <c r="E20" s="199"/>
      <c r="F20" s="197" t="s">
        <v>522</v>
      </c>
      <c r="G20" s="193"/>
      <c r="H20" s="198" t="s">
        <v>523</v>
      </c>
      <c r="I20" s="193"/>
      <c r="J20" s="197" t="s">
        <v>524</v>
      </c>
      <c r="K20" s="193"/>
      <c r="L20" s="198" t="s">
        <v>525</v>
      </c>
    </row>
    <row r="21" spans="2:12" s="159" customFormat="1" ht="17.25" customHeight="1" x14ac:dyDescent="0.2">
      <c r="B21" s="201" t="s">
        <v>4272</v>
      </c>
      <c r="C21" s="202" t="s">
        <v>4273</v>
      </c>
      <c r="D21" s="203" t="s">
        <v>4274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531</v>
      </c>
      <c r="K21" s="202" t="s">
        <v>1463</v>
      </c>
      <c r="L21" s="203" t="s">
        <v>532</v>
      </c>
    </row>
    <row r="22" spans="2:12" s="159" customFormat="1" ht="17.25" customHeight="1" x14ac:dyDescent="0.2">
      <c r="B22" s="201" t="s">
        <v>4275</v>
      </c>
      <c r="C22" s="202" t="s">
        <v>4276</v>
      </c>
      <c r="D22" s="203" t="s">
        <v>4277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538</v>
      </c>
      <c r="K22" s="202" t="s">
        <v>1464</v>
      </c>
      <c r="L22" s="203" t="s">
        <v>539</v>
      </c>
    </row>
    <row r="23" spans="2:12" s="159" customFormat="1" ht="17.25" customHeight="1" x14ac:dyDescent="0.2">
      <c r="B23" s="201" t="s">
        <v>1465</v>
      </c>
      <c r="C23" s="202" t="s">
        <v>4278</v>
      </c>
      <c r="D23" s="203" t="s">
        <v>1466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1467</v>
      </c>
      <c r="K23" s="202" t="s">
        <v>1468</v>
      </c>
      <c r="L23" s="203" t="s">
        <v>1469</v>
      </c>
    </row>
    <row r="24" spans="2:12" s="159" customFormat="1" ht="17.25" customHeight="1" x14ac:dyDescent="0.2">
      <c r="B24" s="201" t="s">
        <v>4279</v>
      </c>
      <c r="C24" s="202" t="s">
        <v>4280</v>
      </c>
      <c r="D24" s="203" t="s">
        <v>4281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552</v>
      </c>
      <c r="K24" s="202" t="s">
        <v>1470</v>
      </c>
      <c r="L24" s="203" t="s">
        <v>553</v>
      </c>
    </row>
    <row r="25" spans="2:12" s="159" customFormat="1" ht="17.25" customHeight="1" x14ac:dyDescent="0.2">
      <c r="B25" s="201" t="s">
        <v>533</v>
      </c>
      <c r="C25" s="202" t="s">
        <v>4282</v>
      </c>
      <c r="D25" s="203" t="s">
        <v>534</v>
      </c>
      <c r="E25" s="197"/>
      <c r="F25" s="201"/>
      <c r="G25" s="202"/>
      <c r="H25" s="203"/>
      <c r="I25" s="193"/>
      <c r="J25" s="201" t="s">
        <v>559</v>
      </c>
      <c r="K25" s="202" t="s">
        <v>1471</v>
      </c>
      <c r="L25" s="203" t="s">
        <v>560</v>
      </c>
    </row>
    <row r="26" spans="2:12" s="159" customFormat="1" ht="17.25" customHeight="1" x14ac:dyDescent="0.2">
      <c r="B26" s="201" t="s">
        <v>4283</v>
      </c>
      <c r="C26" s="202" t="s">
        <v>4284</v>
      </c>
      <c r="D26" s="203" t="s">
        <v>4285</v>
      </c>
      <c r="E26" s="197"/>
      <c r="F26" s="201"/>
      <c r="G26" s="202"/>
      <c r="H26" s="203"/>
      <c r="I26" s="193"/>
      <c r="J26" s="201" t="s">
        <v>1474</v>
      </c>
      <c r="K26" s="202" t="s">
        <v>1475</v>
      </c>
      <c r="L26" s="203" t="s">
        <v>1476</v>
      </c>
    </row>
    <row r="27" spans="2:12" s="159" customFormat="1" ht="17.25" customHeight="1" x14ac:dyDescent="0.2">
      <c r="B27" s="201" t="s">
        <v>4286</v>
      </c>
      <c r="C27" s="202" t="s">
        <v>4287</v>
      </c>
      <c r="D27" s="203" t="s">
        <v>4288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4289</v>
      </c>
      <c r="C28" s="202" t="s">
        <v>4290</v>
      </c>
      <c r="D28" s="203" t="s">
        <v>4291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1479</v>
      </c>
      <c r="C30" s="193" t="s">
        <v>1480</v>
      </c>
      <c r="D30" s="205"/>
      <c r="E30" s="193"/>
      <c r="F30" s="193" t="s">
        <v>1481</v>
      </c>
      <c r="G30" s="206" t="s">
        <v>1482</v>
      </c>
      <c r="H30" s="196"/>
      <c r="I30" s="193"/>
      <c r="J30" s="193" t="s">
        <v>1481</v>
      </c>
      <c r="K30" s="193" t="s">
        <v>1483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138BDEFD-D4B5-4AF9-8870-69D8C8567085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1326</v>
      </c>
    </row>
    <row r="3" spans="2:12" ht="18" customHeight="1" x14ac:dyDescent="0.2">
      <c r="B3" s="165"/>
    </row>
    <row r="4" spans="2:12" ht="18" customHeight="1" x14ac:dyDescent="0.2">
      <c r="C4" s="313" t="s">
        <v>4477</v>
      </c>
      <c r="H4" s="147"/>
      <c r="I4" s="147"/>
    </row>
    <row r="5" spans="2:12" ht="42" customHeight="1" x14ac:dyDescent="0.2">
      <c r="F5" s="394" t="s">
        <v>4478</v>
      </c>
      <c r="I5" s="146"/>
    </row>
    <row r="6" spans="2:12" s="145" customFormat="1" ht="31.5" customHeight="1" x14ac:dyDescent="0.2">
      <c r="B6" s="386" t="s">
        <v>2781</v>
      </c>
      <c r="C6" s="158"/>
      <c r="D6" s="208" t="s">
        <v>1554</v>
      </c>
      <c r="E6" s="332" t="s">
        <v>143</v>
      </c>
      <c r="F6" s="163" t="s">
        <v>258</v>
      </c>
      <c r="G6" s="163" t="s">
        <v>337</v>
      </c>
      <c r="H6" s="174"/>
      <c r="I6" s="174"/>
      <c r="J6" s="174"/>
    </row>
    <row r="7" spans="2:12" s="145" customFormat="1" ht="18" customHeight="1" x14ac:dyDescent="0.2">
      <c r="B7" s="158"/>
      <c r="C7" s="169" t="s">
        <v>2782</v>
      </c>
      <c r="D7" s="209"/>
      <c r="E7" s="332" t="s">
        <v>245</v>
      </c>
      <c r="F7" s="332" t="s">
        <v>252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4" t="s">
        <v>4479</v>
      </c>
      <c r="C8" s="355" t="s">
        <v>4480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4481</v>
      </c>
    </row>
    <row r="9" spans="2:12" s="145" customFormat="1" ht="18" customHeight="1" x14ac:dyDescent="0.2">
      <c r="B9" s="171" t="s">
        <v>4482</v>
      </c>
      <c r="C9" s="173" t="s">
        <v>4483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 x14ac:dyDescent="0.2">
      <c r="B10" s="171" t="s">
        <v>4484</v>
      </c>
      <c r="C10" s="173" t="s">
        <v>4485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 x14ac:dyDescent="0.2">
      <c r="B11" s="171" t="s">
        <v>4236</v>
      </c>
      <c r="C11" s="173" t="s">
        <v>4486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 x14ac:dyDescent="0.2">
      <c r="B12" s="171" t="s">
        <v>4487</v>
      </c>
      <c r="C12" s="173" t="s">
        <v>4488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 x14ac:dyDescent="0.2">
      <c r="B13" s="157" t="s">
        <v>516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2:12" s="159" customFormat="1" ht="18" customHeight="1" x14ac:dyDescent="0.2"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59" customFormat="1" ht="18" customHeight="1" x14ac:dyDescent="0.2">
      <c r="B17" s="201" t="s">
        <v>4272</v>
      </c>
      <c r="C17" s="202" t="s">
        <v>4273</v>
      </c>
      <c r="D17" s="203" t="s">
        <v>4274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531</v>
      </c>
      <c r="K17" s="202" t="s">
        <v>1463</v>
      </c>
      <c r="L17" s="203" t="s">
        <v>532</v>
      </c>
    </row>
    <row r="18" spans="2:12" s="159" customFormat="1" ht="18" customHeight="1" x14ac:dyDescent="0.2">
      <c r="B18" s="201" t="s">
        <v>4275</v>
      </c>
      <c r="C18" s="202" t="s">
        <v>4276</v>
      </c>
      <c r="D18" s="203" t="s">
        <v>4277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538</v>
      </c>
      <c r="K18" s="202" t="s">
        <v>1464</v>
      </c>
      <c r="L18" s="203" t="s">
        <v>539</v>
      </c>
    </row>
    <row r="19" spans="2:12" s="159" customFormat="1" ht="18" customHeight="1" x14ac:dyDescent="0.2">
      <c r="B19" s="201" t="s">
        <v>1465</v>
      </c>
      <c r="C19" s="202" t="s">
        <v>4278</v>
      </c>
      <c r="D19" s="203" t="s">
        <v>1466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1467</v>
      </c>
      <c r="K19" s="202" t="s">
        <v>1468</v>
      </c>
      <c r="L19" s="203" t="s">
        <v>1469</v>
      </c>
    </row>
    <row r="20" spans="2:12" s="159" customFormat="1" ht="18" customHeight="1" x14ac:dyDescent="0.2">
      <c r="B20" s="201" t="s">
        <v>4279</v>
      </c>
      <c r="C20" s="202" t="s">
        <v>4280</v>
      </c>
      <c r="D20" s="203" t="s">
        <v>4281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552</v>
      </c>
      <c r="K20" s="202" t="s">
        <v>1470</v>
      </c>
      <c r="L20" s="203" t="s">
        <v>553</v>
      </c>
    </row>
    <row r="21" spans="2:12" s="159" customFormat="1" ht="18" customHeight="1" x14ac:dyDescent="0.2">
      <c r="B21" s="201" t="s">
        <v>533</v>
      </c>
      <c r="C21" s="202" t="s">
        <v>4282</v>
      </c>
      <c r="D21" s="203" t="s">
        <v>534</v>
      </c>
      <c r="E21" s="197"/>
      <c r="F21" s="201"/>
      <c r="G21" s="202"/>
      <c r="H21" s="203"/>
      <c r="I21" s="193"/>
      <c r="J21" s="201" t="s">
        <v>559</v>
      </c>
      <c r="K21" s="202" t="s">
        <v>1471</v>
      </c>
      <c r="L21" s="203" t="s">
        <v>560</v>
      </c>
    </row>
    <row r="22" spans="2:12" s="159" customFormat="1" ht="18" customHeight="1" x14ac:dyDescent="0.2">
      <c r="B22" s="201" t="s">
        <v>4283</v>
      </c>
      <c r="C22" s="202" t="s">
        <v>4284</v>
      </c>
      <c r="D22" s="203" t="s">
        <v>4285</v>
      </c>
      <c r="E22" s="197"/>
      <c r="F22" s="201"/>
      <c r="G22" s="202"/>
      <c r="H22" s="203"/>
      <c r="I22" s="193"/>
      <c r="J22" s="201" t="s">
        <v>1474</v>
      </c>
      <c r="K22" s="202" t="s">
        <v>1475</v>
      </c>
      <c r="L22" s="203" t="s">
        <v>1476</v>
      </c>
    </row>
    <row r="23" spans="2:12" s="159" customFormat="1" ht="18" customHeight="1" x14ac:dyDescent="0.2">
      <c r="B23" s="201" t="s">
        <v>4286</v>
      </c>
      <c r="C23" s="202" t="s">
        <v>4287</v>
      </c>
      <c r="D23" s="203" t="s">
        <v>4288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4289</v>
      </c>
      <c r="C24" s="202" t="s">
        <v>4290</v>
      </c>
      <c r="D24" s="203" t="s">
        <v>4291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1326</v>
      </c>
      <c r="J2" s="114"/>
      <c r="K2" s="114"/>
      <c r="L2" s="114"/>
      <c r="M2" s="114"/>
    </row>
    <row r="3" spans="1:13" x14ac:dyDescent="0.25">
      <c r="A3" s="1203" t="s">
        <v>4489</v>
      </c>
      <c r="B3" s="1203"/>
      <c r="C3" s="1203"/>
      <c r="D3" s="1203"/>
      <c r="E3" s="1203"/>
      <c r="F3" s="1203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4"/>
      <c r="C5" s="404" t="s">
        <v>2782</v>
      </c>
      <c r="D5" s="1204" t="s">
        <v>240</v>
      </c>
      <c r="E5" s="140" t="s">
        <v>4490</v>
      </c>
      <c r="F5" s="134" t="s">
        <v>319</v>
      </c>
      <c r="G5" s="134" t="s">
        <v>343</v>
      </c>
      <c r="H5" s="134" t="s">
        <v>1614</v>
      </c>
      <c r="I5" s="395" t="s">
        <v>240</v>
      </c>
      <c r="J5" s="141" t="s">
        <v>266</v>
      </c>
      <c r="K5" s="141" t="s">
        <v>4491</v>
      </c>
      <c r="L5" s="134" t="s">
        <v>340</v>
      </c>
      <c r="M5" s="134" t="s">
        <v>253</v>
      </c>
    </row>
    <row r="6" spans="1:13" x14ac:dyDescent="0.25">
      <c r="A6" s="116"/>
      <c r="B6" s="135" t="s">
        <v>351</v>
      </c>
      <c r="C6" s="135" t="s">
        <v>352</v>
      </c>
      <c r="D6" s="1204"/>
      <c r="E6" s="142" t="s">
        <v>144</v>
      </c>
      <c r="F6" s="134" t="s">
        <v>260</v>
      </c>
      <c r="G6" s="134" t="s">
        <v>216</v>
      </c>
      <c r="H6" s="134" t="s">
        <v>212</v>
      </c>
      <c r="I6" s="395"/>
      <c r="J6" s="134" t="s">
        <v>245</v>
      </c>
      <c r="K6" s="134" t="s">
        <v>144</v>
      </c>
      <c r="L6" s="134" t="s">
        <v>260</v>
      </c>
      <c r="M6" s="134" t="s">
        <v>216</v>
      </c>
    </row>
    <row r="7" spans="1:13" x14ac:dyDescent="0.25">
      <c r="B7" s="143" t="s">
        <v>1456</v>
      </c>
      <c r="C7" s="126" t="s">
        <v>4492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4493</v>
      </c>
      <c r="C8" s="126" t="s">
        <v>4494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4495</v>
      </c>
      <c r="C9" s="126" t="s">
        <v>4496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1456</v>
      </c>
      <c r="C10" s="126" t="s">
        <v>4497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4493</v>
      </c>
      <c r="C11" s="126" t="s">
        <v>4498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4495</v>
      </c>
      <c r="C12" s="126" t="s">
        <v>4499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4500</v>
      </c>
      <c r="B13" s="143" t="s">
        <v>4495</v>
      </c>
      <c r="C13" s="126" t="s">
        <v>4501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4502</v>
      </c>
      <c r="C14" s="126" t="s">
        <v>4503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4504</v>
      </c>
      <c r="B15" s="143" t="s">
        <v>1456</v>
      </c>
      <c r="C15" s="126" t="s">
        <v>4505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4500</v>
      </c>
      <c r="B16" s="143" t="s">
        <v>4495</v>
      </c>
      <c r="C16" s="126" t="s">
        <v>4506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4502</v>
      </c>
      <c r="C17" s="126" t="s">
        <v>4507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1456</v>
      </c>
      <c r="C18" s="126" t="s">
        <v>4508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4495</v>
      </c>
      <c r="C19" s="126" t="s">
        <v>4509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4502</v>
      </c>
      <c r="C20" s="126" t="s">
        <v>4510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1456</v>
      </c>
      <c r="C21" s="126" t="s">
        <v>4511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4495</v>
      </c>
      <c r="C22" s="126" t="s">
        <v>4512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516</v>
      </c>
      <c r="J23" s="120"/>
      <c r="K23" s="118"/>
      <c r="L23" s="118"/>
      <c r="M23" s="118"/>
    </row>
    <row r="24" spans="1:13" ht="15.75" x14ac:dyDescent="0.25">
      <c r="A24" s="116"/>
      <c r="B24" s="117" t="s">
        <v>4513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  <c r="M28" s="193"/>
    </row>
    <row r="29" spans="1:13" s="12" customFormat="1" ht="15.75" customHeight="1" x14ac:dyDescent="0.2">
      <c r="A29" s="200"/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  <c r="M29" s="193"/>
    </row>
    <row r="30" spans="1:13" s="14" customFormat="1" ht="15.75" customHeight="1" x14ac:dyDescent="0.2">
      <c r="A30" s="191"/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  <c r="M30" s="193"/>
    </row>
    <row r="31" spans="1:13" s="14" customFormat="1" ht="15.75" customHeight="1" x14ac:dyDescent="0.2">
      <c r="A31" s="191"/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  <c r="M31" s="193"/>
    </row>
    <row r="32" spans="1:13" s="14" customFormat="1" ht="15.75" customHeight="1" x14ac:dyDescent="0.2">
      <c r="A32" s="191"/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  <c r="M32" s="193"/>
    </row>
    <row r="33" spans="2:12" s="14" customFormat="1" ht="15.7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4" customFormat="1" ht="15.7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4" customFormat="1" ht="15.7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3912</v>
      </c>
    </row>
    <row r="3" spans="2:8" ht="17.25" customHeight="1" x14ac:dyDescent="0.2">
      <c r="B3" s="165"/>
    </row>
    <row r="4" spans="2:8" ht="17.25" customHeight="1" x14ac:dyDescent="0.2">
      <c r="C4" s="313" t="s">
        <v>4514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4515</v>
      </c>
      <c r="D6" s="332" t="s">
        <v>1554</v>
      </c>
      <c r="E6" s="163" t="s">
        <v>299</v>
      </c>
      <c r="F6" s="163" t="s">
        <v>337</v>
      </c>
      <c r="G6" s="163" t="s">
        <v>240</v>
      </c>
      <c r="H6" s="163" t="s">
        <v>221</v>
      </c>
    </row>
    <row r="7" spans="2:8" ht="19.5" customHeight="1" x14ac:dyDescent="0.2">
      <c r="B7" s="152" t="s">
        <v>351</v>
      </c>
      <c r="C7" s="152" t="s">
        <v>352</v>
      </c>
      <c r="D7" s="403"/>
      <c r="E7" s="403" t="s">
        <v>184</v>
      </c>
      <c r="F7" s="403" t="s">
        <v>212</v>
      </c>
      <c r="G7" s="403" t="s">
        <v>172</v>
      </c>
      <c r="H7" s="403" t="s">
        <v>241</v>
      </c>
    </row>
    <row r="8" spans="2:8" ht="17.25" customHeight="1" x14ac:dyDescent="0.2">
      <c r="B8" s="183" t="s">
        <v>4516</v>
      </c>
      <c r="C8" s="189" t="s">
        <v>4517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4518</v>
      </c>
      <c r="C9" s="189" t="s">
        <v>4519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1444</v>
      </c>
      <c r="D11" s="332" t="s">
        <v>1554</v>
      </c>
      <c r="E11" s="163" t="s">
        <v>337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351</v>
      </c>
      <c r="C12" s="152" t="s">
        <v>352</v>
      </c>
      <c r="D12" s="403"/>
      <c r="E12" s="403" t="s">
        <v>184</v>
      </c>
      <c r="F12" s="403" t="s">
        <v>160</v>
      </c>
      <c r="G12" s="403" t="s">
        <v>202</v>
      </c>
      <c r="H12" s="148"/>
    </row>
    <row r="13" spans="2:8" ht="17.25" customHeight="1" x14ac:dyDescent="0.2">
      <c r="B13" s="183" t="s">
        <v>4520</v>
      </c>
      <c r="C13" s="189" t="s">
        <v>4521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4522</v>
      </c>
      <c r="C14" s="189" t="s">
        <v>4523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4524</v>
      </c>
      <c r="C15" s="188" t="s">
        <v>4525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4526</v>
      </c>
      <c r="C16" s="188" t="s">
        <v>4527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4528</v>
      </c>
      <c r="C17" s="188" t="s">
        <v>4529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4530</v>
      </c>
      <c r="C18" s="188" t="s">
        <v>4531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4532</v>
      </c>
      <c r="C19" s="188" t="s">
        <v>4533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3437</v>
      </c>
      <c r="C20" s="189" t="s">
        <v>4534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4535</v>
      </c>
      <c r="C21" s="189" t="s">
        <v>4536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4537</v>
      </c>
      <c r="C22" s="189" t="s">
        <v>4538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4539</v>
      </c>
      <c r="C23" s="189" t="s">
        <v>4540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516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4541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</row>
    <row r="28" spans="2:12" s="159" customFormat="1" ht="17.25" customHeight="1" x14ac:dyDescent="0.2"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</row>
    <row r="29" spans="2:12" s="159" customFormat="1" ht="17.25" customHeight="1" x14ac:dyDescent="0.2"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</row>
    <row r="30" spans="2:12" s="159" customFormat="1" ht="17.25" customHeight="1" x14ac:dyDescent="0.2"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</row>
    <row r="31" spans="2:12" s="159" customFormat="1" ht="17.25" customHeight="1" x14ac:dyDescent="0.2"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</row>
    <row r="32" spans="2:12" s="159" customFormat="1" ht="17.25" customHeight="1" x14ac:dyDescent="0.2"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</row>
    <row r="33" spans="2:12" s="159" customFormat="1" ht="17.2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59" customFormat="1" ht="17.2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59" customFormat="1" ht="17.2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3912</v>
      </c>
    </row>
    <row r="3" spans="2:7" ht="17.25" customHeight="1" x14ac:dyDescent="0.2">
      <c r="B3" s="165"/>
    </row>
    <row r="4" spans="2:7" ht="17.25" customHeight="1" x14ac:dyDescent="0.2">
      <c r="C4" s="313" t="s">
        <v>4542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1"/>
      <c r="D6" s="1194" t="s">
        <v>1554</v>
      </c>
      <c r="E6" s="163" t="s">
        <v>282</v>
      </c>
      <c r="F6" s="163" t="s">
        <v>4543</v>
      </c>
      <c r="G6" s="163" t="s">
        <v>240</v>
      </c>
    </row>
    <row r="7" spans="2:7" ht="17.25" customHeight="1" x14ac:dyDescent="0.2">
      <c r="B7" s="152" t="s">
        <v>351</v>
      </c>
      <c r="C7" s="152" t="s">
        <v>352</v>
      </c>
      <c r="D7" s="1194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4544</v>
      </c>
      <c r="C8" s="189" t="s">
        <v>4545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4546</v>
      </c>
      <c r="C9" s="189" t="s">
        <v>4547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4548</v>
      </c>
      <c r="C10" s="189" t="s">
        <v>4549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4550</v>
      </c>
      <c r="C11" s="189" t="s">
        <v>4551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4552</v>
      </c>
      <c r="C12" s="189" t="s">
        <v>4553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4554</v>
      </c>
      <c r="C13" s="189" t="s">
        <v>4555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516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517</v>
      </c>
      <c r="C17" s="193"/>
      <c r="D17" s="193"/>
      <c r="E17" s="194"/>
      <c r="F17" s="195" t="s">
        <v>1462</v>
      </c>
      <c r="G17" s="195"/>
      <c r="H17" s="193"/>
      <c r="I17" s="197"/>
      <c r="J17" s="195" t="s">
        <v>519</v>
      </c>
      <c r="K17" s="195"/>
      <c r="L17" s="195"/>
    </row>
    <row r="18" spans="2:12" s="159" customFormat="1" ht="17.25" customHeight="1" x14ac:dyDescent="0.2">
      <c r="B18" s="197" t="s">
        <v>520</v>
      </c>
      <c r="C18" s="193"/>
      <c r="D18" s="198" t="s">
        <v>521</v>
      </c>
      <c r="E18" s="199"/>
      <c r="F18" s="197" t="s">
        <v>522</v>
      </c>
      <c r="G18" s="193"/>
      <c r="H18" s="198" t="s">
        <v>523</v>
      </c>
      <c r="I18" s="197"/>
      <c r="J18" s="197" t="s">
        <v>524</v>
      </c>
      <c r="K18" s="193"/>
      <c r="L18" s="198" t="s">
        <v>525</v>
      </c>
    </row>
    <row r="19" spans="2:12" s="159" customFormat="1" ht="17.25" customHeight="1" x14ac:dyDescent="0.2">
      <c r="B19" s="201" t="s">
        <v>4272</v>
      </c>
      <c r="C19" s="202" t="s">
        <v>4273</v>
      </c>
      <c r="D19" s="203" t="s">
        <v>4274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531</v>
      </c>
      <c r="K19" s="202" t="s">
        <v>1463</v>
      </c>
      <c r="L19" s="203" t="s">
        <v>532</v>
      </c>
    </row>
    <row r="20" spans="2:12" s="159" customFormat="1" ht="17.25" customHeight="1" x14ac:dyDescent="0.2">
      <c r="B20" s="201" t="s">
        <v>4275</v>
      </c>
      <c r="C20" s="202" t="s">
        <v>4276</v>
      </c>
      <c r="D20" s="203" t="s">
        <v>4277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538</v>
      </c>
      <c r="K20" s="202" t="s">
        <v>1464</v>
      </c>
      <c r="L20" s="203" t="s">
        <v>539</v>
      </c>
    </row>
    <row r="21" spans="2:12" s="159" customFormat="1" ht="17.25" customHeight="1" x14ac:dyDescent="0.2">
      <c r="B21" s="201" t="s">
        <v>1465</v>
      </c>
      <c r="C21" s="202" t="s">
        <v>4278</v>
      </c>
      <c r="D21" s="203" t="s">
        <v>1466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1467</v>
      </c>
      <c r="K21" s="202" t="s">
        <v>1468</v>
      </c>
      <c r="L21" s="203" t="s">
        <v>1469</v>
      </c>
    </row>
    <row r="22" spans="2:12" s="159" customFormat="1" ht="17.25" customHeight="1" x14ac:dyDescent="0.2">
      <c r="B22" s="201" t="s">
        <v>4279</v>
      </c>
      <c r="C22" s="202" t="s">
        <v>4280</v>
      </c>
      <c r="D22" s="203" t="s">
        <v>4281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552</v>
      </c>
      <c r="K22" s="202" t="s">
        <v>1470</v>
      </c>
      <c r="L22" s="203" t="s">
        <v>553</v>
      </c>
    </row>
    <row r="23" spans="2:12" s="159" customFormat="1" ht="17.25" customHeight="1" x14ac:dyDescent="0.2">
      <c r="B23" s="201" t="s">
        <v>533</v>
      </c>
      <c r="C23" s="202" t="s">
        <v>4282</v>
      </c>
      <c r="D23" s="203" t="s">
        <v>534</v>
      </c>
      <c r="E23" s="197"/>
      <c r="F23" s="201"/>
      <c r="G23" s="202"/>
      <c r="H23" s="203"/>
      <c r="I23" s="197"/>
      <c r="J23" s="201" t="s">
        <v>559</v>
      </c>
      <c r="K23" s="202" t="s">
        <v>1471</v>
      </c>
      <c r="L23" s="203" t="s">
        <v>560</v>
      </c>
    </row>
    <row r="24" spans="2:12" s="159" customFormat="1" ht="17.25" customHeight="1" x14ac:dyDescent="0.2">
      <c r="B24" s="201" t="s">
        <v>4283</v>
      </c>
      <c r="C24" s="202" t="s">
        <v>4284</v>
      </c>
      <c r="D24" s="203" t="s">
        <v>4285</v>
      </c>
      <c r="E24" s="197"/>
      <c r="F24" s="201"/>
      <c r="G24" s="202"/>
      <c r="H24" s="203"/>
      <c r="I24" s="197"/>
      <c r="J24" s="201" t="s">
        <v>1474</v>
      </c>
      <c r="K24" s="202" t="s">
        <v>1475</v>
      </c>
      <c r="L24" s="203" t="s">
        <v>1476</v>
      </c>
    </row>
    <row r="25" spans="2:12" s="159" customFormat="1" ht="17.25" customHeight="1" x14ac:dyDescent="0.2">
      <c r="B25" s="201" t="s">
        <v>4286</v>
      </c>
      <c r="C25" s="202" t="s">
        <v>4287</v>
      </c>
      <c r="D25" s="203" t="s">
        <v>4288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4289</v>
      </c>
      <c r="C26" s="202" t="s">
        <v>4290</v>
      </c>
      <c r="D26" s="203" t="s">
        <v>4291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1479</v>
      </c>
      <c r="C28" s="193" t="s">
        <v>1480</v>
      </c>
      <c r="D28" s="205"/>
      <c r="E28" s="193"/>
      <c r="F28" s="193" t="s">
        <v>1481</v>
      </c>
      <c r="G28" s="206" t="s">
        <v>1482</v>
      </c>
      <c r="H28" s="196"/>
      <c r="I28" s="197"/>
      <c r="J28" s="193" t="s">
        <v>1481</v>
      </c>
      <c r="K28" s="193" t="s">
        <v>1483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7" t="s">
        <v>4556</v>
      </c>
      <c r="B4" s="1197"/>
      <c r="C4" s="1197"/>
      <c r="D4" s="1197"/>
      <c r="E4" s="1197"/>
      <c r="F4" s="1197"/>
      <c r="G4" s="147"/>
      <c r="H4" s="147"/>
      <c r="I4" s="147"/>
    </row>
    <row r="5" spans="1:14" ht="17.25" customHeight="1" x14ac:dyDescent="0.2">
      <c r="B5" s="350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2"/>
      <c r="B6" s="386" t="s">
        <v>3785</v>
      </c>
      <c r="C6" s="169" t="s">
        <v>4299</v>
      </c>
      <c r="D6" s="1194" t="s">
        <v>1554</v>
      </c>
      <c r="E6" s="163" t="s">
        <v>282</v>
      </c>
      <c r="F6" s="163" t="s">
        <v>315</v>
      </c>
      <c r="G6" s="163" t="s">
        <v>3921</v>
      </c>
      <c r="H6" s="318" t="s">
        <v>4557</v>
      </c>
      <c r="I6" s="318" t="s">
        <v>240</v>
      </c>
      <c r="J6" s="318" t="s">
        <v>221</v>
      </c>
      <c r="K6" s="318" t="s">
        <v>258</v>
      </c>
      <c r="L6" s="318" t="s">
        <v>299</v>
      </c>
      <c r="M6" s="146"/>
      <c r="N6" s="337" t="s">
        <v>3923</v>
      </c>
    </row>
    <row r="7" spans="1:14" ht="17.25" customHeight="1" x14ac:dyDescent="0.2">
      <c r="A7" s="342"/>
      <c r="B7" s="152" t="s">
        <v>351</v>
      </c>
      <c r="C7" s="152" t="s">
        <v>352</v>
      </c>
      <c r="D7" s="1194"/>
      <c r="E7" s="332" t="s">
        <v>184</v>
      </c>
      <c r="F7" s="332" t="s">
        <v>252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285</v>
      </c>
      <c r="L7" s="319" t="s">
        <v>255</v>
      </c>
      <c r="M7" s="145"/>
      <c r="N7" s="146"/>
    </row>
    <row r="8" spans="1:14" ht="17.25" hidden="1" customHeight="1" x14ac:dyDescent="0.2">
      <c r="B8" s="354" t="s">
        <v>4558</v>
      </c>
      <c r="C8" s="355" t="s">
        <v>4559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 x14ac:dyDescent="0.2">
      <c r="B9" s="451" t="s">
        <v>409</v>
      </c>
      <c r="C9" s="450" t="s">
        <v>4560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 x14ac:dyDescent="0.2">
      <c r="B10" s="451" t="s">
        <v>409</v>
      </c>
      <c r="C10" s="446" t="s">
        <v>4561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 x14ac:dyDescent="0.2">
      <c r="B11" s="354" t="s">
        <v>4562</v>
      </c>
      <c r="C11" s="355" t="s">
        <v>4563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 x14ac:dyDescent="0.2">
      <c r="B12" s="354" t="s">
        <v>4079</v>
      </c>
      <c r="C12" s="355" t="s">
        <v>4564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 x14ac:dyDescent="0.2">
      <c r="B13" s="354" t="s">
        <v>4109</v>
      </c>
      <c r="C13" s="355" t="s">
        <v>4565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 x14ac:dyDescent="0.2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 x14ac:dyDescent="0.2">
      <c r="B15" s="354" t="s">
        <v>4566</v>
      </c>
      <c r="C15" s="355" t="s">
        <v>4567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 x14ac:dyDescent="0.2">
      <c r="B16" s="354" t="s">
        <v>4107</v>
      </c>
      <c r="C16" s="355" t="s">
        <v>4568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 x14ac:dyDescent="0.2">
      <c r="B17" s="451" t="s">
        <v>409</v>
      </c>
      <c r="C17" s="355" t="s">
        <v>4569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 x14ac:dyDescent="0.2">
      <c r="B18" s="354" t="s">
        <v>4111</v>
      </c>
      <c r="C18" s="355" t="s">
        <v>4570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 x14ac:dyDescent="0.2">
      <c r="B19" s="354" t="s">
        <v>4113</v>
      </c>
      <c r="C19" s="355" t="s">
        <v>4571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 x14ac:dyDescent="0.2">
      <c r="B20" s="451" t="s">
        <v>409</v>
      </c>
      <c r="C20" s="355" t="s">
        <v>4572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 x14ac:dyDescent="0.2">
      <c r="B21" s="354" t="s">
        <v>4573</v>
      </c>
      <c r="C21" s="355" t="s">
        <v>4574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 x14ac:dyDescent="0.2">
      <c r="B22" s="354" t="s">
        <v>4379</v>
      </c>
      <c r="C22" s="355" t="s">
        <v>4380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 x14ac:dyDescent="0.2">
      <c r="B23" s="354" t="s">
        <v>4383</v>
      </c>
      <c r="C23" s="355" t="s">
        <v>4384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 x14ac:dyDescent="0.2">
      <c r="B24" s="354" t="s">
        <v>4126</v>
      </c>
      <c r="C24" s="355" t="s">
        <v>4575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 x14ac:dyDescent="0.2">
      <c r="B25" s="354" t="s">
        <v>4576</v>
      </c>
      <c r="C25" s="355" t="s">
        <v>4577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 x14ac:dyDescent="0.2">
      <c r="B26" s="451" t="s">
        <v>409</v>
      </c>
      <c r="C26" s="355" t="s">
        <v>4578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 x14ac:dyDescent="0.2">
      <c r="B27" s="451" t="s">
        <v>409</v>
      </c>
      <c r="C27" s="355" t="s">
        <v>4579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 x14ac:dyDescent="0.2">
      <c r="B28" s="451" t="s">
        <v>409</v>
      </c>
      <c r="C28" s="355" t="s">
        <v>4580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 x14ac:dyDescent="0.2">
      <c r="B29" s="451" t="s">
        <v>409</v>
      </c>
      <c r="C29" s="355" t="s">
        <v>4581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 x14ac:dyDescent="0.2">
      <c r="B30" s="552" t="s">
        <v>4582</v>
      </c>
      <c r="C30" s="355" t="s">
        <v>4583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 x14ac:dyDescent="0.2">
      <c r="B31" s="552" t="s">
        <v>4584</v>
      </c>
      <c r="C31" s="355" t="s">
        <v>4585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 x14ac:dyDescent="0.2">
      <c r="B35" s="422" t="s">
        <v>516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517</v>
      </c>
      <c r="C37" s="193"/>
      <c r="D37" s="193"/>
      <c r="E37" s="194"/>
      <c r="F37" s="195" t="s">
        <v>1462</v>
      </c>
      <c r="G37" s="195"/>
      <c r="H37" s="193"/>
      <c r="I37" s="193"/>
      <c r="J37" s="195" t="s">
        <v>519</v>
      </c>
      <c r="K37" s="195"/>
      <c r="L37" s="195"/>
    </row>
    <row r="38" spans="2:12" s="159" customFormat="1" ht="17.25" customHeight="1" x14ac:dyDescent="0.2">
      <c r="B38" s="197" t="s">
        <v>520</v>
      </c>
      <c r="C38" s="193"/>
      <c r="D38" s="198" t="s">
        <v>521</v>
      </c>
      <c r="E38" s="199"/>
      <c r="F38" s="197" t="s">
        <v>522</v>
      </c>
      <c r="G38" s="193"/>
      <c r="H38" s="198" t="s">
        <v>523</v>
      </c>
      <c r="I38" s="193"/>
      <c r="J38" s="197" t="s">
        <v>524</v>
      </c>
      <c r="K38" s="193"/>
      <c r="L38" s="198" t="s">
        <v>525</v>
      </c>
    </row>
    <row r="39" spans="2:12" s="159" customFormat="1" ht="17.25" customHeight="1" x14ac:dyDescent="0.2">
      <c r="B39" s="414" t="s">
        <v>526</v>
      </c>
      <c r="C39" s="202"/>
      <c r="D39" s="570" t="s">
        <v>527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531</v>
      </c>
      <c r="K39" s="202" t="s">
        <v>1463</v>
      </c>
      <c r="L39" s="203" t="s">
        <v>532</v>
      </c>
    </row>
    <row r="40" spans="2:12" s="159" customFormat="1" ht="17.25" customHeight="1" x14ac:dyDescent="0.2">
      <c r="B40" s="414" t="s">
        <v>540</v>
      </c>
      <c r="C40" s="202"/>
      <c r="D40" s="570" t="s">
        <v>541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538</v>
      </c>
      <c r="K40" s="202" t="s">
        <v>1464</v>
      </c>
      <c r="L40" s="203" t="s">
        <v>539</v>
      </c>
    </row>
    <row r="41" spans="2:12" s="159" customFormat="1" ht="17.25" customHeight="1" x14ac:dyDescent="0.2">
      <c r="B41" s="201" t="s">
        <v>1465</v>
      </c>
      <c r="C41" s="202"/>
      <c r="D41" s="203" t="s">
        <v>1466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1467</v>
      </c>
      <c r="K41" s="202" t="s">
        <v>1468</v>
      </c>
      <c r="L41" s="203" t="s">
        <v>1469</v>
      </c>
    </row>
    <row r="42" spans="2:12" s="159" customFormat="1" ht="17.25" customHeight="1" x14ac:dyDescent="0.2">
      <c r="B42" s="201" t="s">
        <v>533</v>
      </c>
      <c r="C42" s="202"/>
      <c r="D42" s="203" t="s">
        <v>534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552</v>
      </c>
      <c r="K42" s="202" t="s">
        <v>1470</v>
      </c>
      <c r="L42" s="203" t="s">
        <v>553</v>
      </c>
    </row>
    <row r="43" spans="2:12" s="159" customFormat="1" ht="17.25" customHeight="1" x14ac:dyDescent="0.2">
      <c r="B43" s="414" t="s">
        <v>760</v>
      </c>
      <c r="C43" s="202"/>
      <c r="D43" s="570" t="s">
        <v>548</v>
      </c>
      <c r="E43" s="197"/>
      <c r="F43" s="201"/>
      <c r="G43" s="202"/>
      <c r="H43" s="203"/>
      <c r="I43" s="193"/>
      <c r="J43" s="201" t="s">
        <v>559</v>
      </c>
      <c r="K43" s="202" t="s">
        <v>1471</v>
      </c>
      <c r="L43" s="203" t="s">
        <v>560</v>
      </c>
    </row>
    <row r="44" spans="2:12" s="159" customFormat="1" ht="17.25" customHeight="1" x14ac:dyDescent="0.2">
      <c r="B44" s="414" t="s">
        <v>1472</v>
      </c>
      <c r="C44" s="202"/>
      <c r="D44" s="570" t="s">
        <v>1473</v>
      </c>
      <c r="E44" s="197"/>
      <c r="F44" s="201"/>
      <c r="G44" s="202"/>
      <c r="H44" s="203"/>
      <c r="I44" s="193"/>
      <c r="J44" s="201" t="s">
        <v>1474</v>
      </c>
      <c r="K44" s="202" t="s">
        <v>1475</v>
      </c>
      <c r="L44" s="203" t="s">
        <v>1476</v>
      </c>
    </row>
    <row r="45" spans="2:12" s="159" customFormat="1" ht="17.25" customHeight="1" x14ac:dyDescent="0.2">
      <c r="B45" s="414" t="s">
        <v>1477</v>
      </c>
      <c r="C45" s="202"/>
      <c r="D45" s="570" t="s">
        <v>1478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1479</v>
      </c>
      <c r="C48" s="193" t="s">
        <v>1480</v>
      </c>
      <c r="D48" s="205"/>
      <c r="E48" s="193"/>
      <c r="F48" s="193" t="s">
        <v>1481</v>
      </c>
      <c r="G48" s="206" t="s">
        <v>1482</v>
      </c>
      <c r="H48" s="196"/>
      <c r="I48" s="193"/>
      <c r="J48" s="193" t="s">
        <v>1481</v>
      </c>
      <c r="K48" s="193" t="s">
        <v>1483</v>
      </c>
      <c r="L48" s="196"/>
    </row>
    <row r="62" spans="2:5" ht="17.25" customHeight="1" x14ac:dyDescent="0.2">
      <c r="B62" s="147" t="s">
        <v>4586</v>
      </c>
    </row>
    <row r="64" spans="2:5" ht="17.25" customHeight="1" x14ac:dyDescent="0.2">
      <c r="B64" s="169"/>
      <c r="C64" s="169" t="s">
        <v>4299</v>
      </c>
      <c r="D64" s="332" t="s">
        <v>1554</v>
      </c>
      <c r="E64" s="163" t="s">
        <v>315</v>
      </c>
    </row>
    <row r="65" spans="2:5" ht="17.25" customHeight="1" x14ac:dyDescent="0.2">
      <c r="B65" s="152" t="s">
        <v>351</v>
      </c>
      <c r="C65" s="152" t="s">
        <v>352</v>
      </c>
      <c r="D65" s="332"/>
      <c r="E65" s="332" t="s">
        <v>212</v>
      </c>
    </row>
    <row r="66" spans="2:5" ht="17.25" customHeight="1" x14ac:dyDescent="0.2">
      <c r="B66" s="171" t="s">
        <v>4113</v>
      </c>
      <c r="C66" s="173" t="s">
        <v>4587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693</v>
      </c>
      <c r="C67" s="173" t="s">
        <v>4588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4589</v>
      </c>
      <c r="C68" s="173" t="s">
        <v>4590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4107</v>
      </c>
      <c r="C69" s="173" t="s">
        <v>4591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4592</v>
      </c>
      <c r="C70" s="173" t="s">
        <v>4593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409</v>
      </c>
      <c r="C71" s="173" t="s">
        <v>4590</v>
      </c>
      <c r="D71" s="154">
        <f t="shared" si="52"/>
        <v>43565</v>
      </c>
      <c r="E71" s="154"/>
    </row>
    <row r="72" spans="2:5" ht="17.25" customHeight="1" x14ac:dyDescent="0.2">
      <c r="B72" s="171" t="s">
        <v>4594</v>
      </c>
      <c r="C72" s="173" t="s">
        <v>4590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4595</v>
      </c>
      <c r="C73" s="173" t="s">
        <v>4590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7" t="s">
        <v>36</v>
      </c>
      <c r="B4" s="1197"/>
      <c r="C4" s="1197"/>
      <c r="D4" s="1197"/>
      <c r="E4" s="1197"/>
      <c r="F4" s="1197"/>
      <c r="G4" s="1197"/>
    </row>
    <row r="5" spans="1:12" ht="17.25" customHeight="1" x14ac:dyDescent="0.2">
      <c r="B5" s="350"/>
      <c r="C5" s="148"/>
      <c r="D5" s="148"/>
      <c r="E5" s="148"/>
      <c r="F5" s="148"/>
      <c r="G5" s="148"/>
    </row>
    <row r="6" spans="1:12" ht="56.25" customHeight="1" x14ac:dyDescent="0.2">
      <c r="A6" s="342"/>
      <c r="B6" s="1"/>
      <c r="C6" s="1"/>
      <c r="D6" s="402" t="s">
        <v>1554</v>
      </c>
      <c r="E6" s="367" t="s">
        <v>308</v>
      </c>
      <c r="F6" s="1201" t="s">
        <v>1556</v>
      </c>
      <c r="G6" s="1198" t="s">
        <v>352</v>
      </c>
      <c r="H6" s="367" t="s">
        <v>308</v>
      </c>
      <c r="I6" s="367" t="s">
        <v>258</v>
      </c>
      <c r="J6" s="477"/>
      <c r="K6" s="146"/>
      <c r="L6" s="146"/>
    </row>
    <row r="7" spans="1:12" ht="17.25" customHeight="1" x14ac:dyDescent="0.2">
      <c r="A7" s="342"/>
      <c r="B7" s="4" t="s">
        <v>351</v>
      </c>
      <c r="C7" s="4" t="s">
        <v>352</v>
      </c>
      <c r="D7" s="395" t="s">
        <v>1334</v>
      </c>
      <c r="E7" s="4" t="s">
        <v>1334</v>
      </c>
      <c r="F7" s="1202"/>
      <c r="G7" s="1199"/>
      <c r="H7" s="395" t="s">
        <v>1334</v>
      </c>
      <c r="I7" s="395" t="s">
        <v>1334</v>
      </c>
      <c r="J7" s="369"/>
      <c r="K7" s="145"/>
      <c r="L7" s="146"/>
    </row>
    <row r="8" spans="1:12" ht="17.25" hidden="1" customHeight="1" x14ac:dyDescent="0.2">
      <c r="B8" s="6" t="s">
        <v>2729</v>
      </c>
      <c r="C8" s="6" t="s">
        <v>2734</v>
      </c>
      <c r="D8" s="6">
        <v>44546</v>
      </c>
      <c r="E8" s="6">
        <f>D8+1</f>
        <v>44547</v>
      </c>
      <c r="F8" s="376" t="s">
        <v>4596</v>
      </c>
      <c r="G8" s="376" t="s">
        <v>3807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6" t="s">
        <v>2729</v>
      </c>
      <c r="C9" s="476" t="s">
        <v>2736</v>
      </c>
      <c r="D9" s="476">
        <v>44559</v>
      </c>
      <c r="E9" s="507">
        <f>D9+1</f>
        <v>44560</v>
      </c>
      <c r="F9" s="508" t="s">
        <v>4597</v>
      </c>
      <c r="G9" s="508" t="s">
        <v>3809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 x14ac:dyDescent="0.2">
      <c r="B10" s="476" t="s">
        <v>2733</v>
      </c>
      <c r="C10" s="476" t="s">
        <v>2737</v>
      </c>
      <c r="D10" s="476">
        <v>44563</v>
      </c>
      <c r="E10" s="507">
        <f>D10+1</f>
        <v>44564</v>
      </c>
      <c r="F10" s="508" t="s">
        <v>4597</v>
      </c>
      <c r="G10" s="508" t="s">
        <v>3809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 x14ac:dyDescent="0.2">
      <c r="B11" s="476" t="s">
        <v>2729</v>
      </c>
      <c r="C11" s="476" t="s">
        <v>2738</v>
      </c>
      <c r="D11" s="476">
        <v>44205</v>
      </c>
      <c r="E11" s="507">
        <f>D11+1</f>
        <v>44206</v>
      </c>
      <c r="F11" s="511" t="s">
        <v>4597</v>
      </c>
      <c r="G11" s="511" t="s">
        <v>3809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 x14ac:dyDescent="0.2">
      <c r="B12" s="147" t="s">
        <v>516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 x14ac:dyDescent="0.2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3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2" s="159" customFormat="1" ht="17.25" customHeight="1" x14ac:dyDescent="0.2">
      <c r="B17" s="197" t="s">
        <v>520</v>
      </c>
      <c r="C17" s="193"/>
      <c r="D17" s="198" t="s">
        <v>521</v>
      </c>
      <c r="E17" s="15"/>
      <c r="F17" s="11" t="s">
        <v>522</v>
      </c>
      <c r="G17" s="11"/>
      <c r="H17" s="198" t="s">
        <v>523</v>
      </c>
      <c r="I17" s="11"/>
      <c r="J17" s="197" t="s">
        <v>524</v>
      </c>
      <c r="K17" s="193"/>
      <c r="L17" s="198" t="s">
        <v>525</v>
      </c>
    </row>
    <row r="18" spans="2:12" s="159" customFormat="1" ht="17.25" customHeight="1" x14ac:dyDescent="0.2">
      <c r="B18" s="414" t="s">
        <v>526</v>
      </c>
      <c r="C18" s="202"/>
      <c r="D18" s="570" t="s">
        <v>527</v>
      </c>
      <c r="E18" s="11"/>
      <c r="F18" s="110" t="e">
        <f>#REF!</f>
        <v>#REF!</v>
      </c>
      <c r="G18" s="16" t="s">
        <v>4327</v>
      </c>
      <c r="H18" s="110" t="e">
        <f>#REF!</f>
        <v>#REF!</v>
      </c>
      <c r="I18" s="11"/>
      <c r="J18" s="201" t="s">
        <v>531</v>
      </c>
      <c r="K18" s="202" t="s">
        <v>1463</v>
      </c>
      <c r="L18" s="203" t="s">
        <v>532</v>
      </c>
    </row>
    <row r="19" spans="2:12" s="159" customFormat="1" ht="17.25" customHeight="1" x14ac:dyDescent="0.2">
      <c r="B19" s="414" t="s">
        <v>540</v>
      </c>
      <c r="C19" s="202"/>
      <c r="D19" s="570" t="s">
        <v>541</v>
      </c>
      <c r="E19" s="11"/>
      <c r="F19" s="110" t="e">
        <f>#REF!</f>
        <v>#REF!</v>
      </c>
      <c r="G19" s="16" t="s">
        <v>4328</v>
      </c>
      <c r="H19" s="110" t="e">
        <f>#REF!</f>
        <v>#REF!</v>
      </c>
      <c r="I19" s="11"/>
      <c r="J19" s="201" t="s">
        <v>538</v>
      </c>
      <c r="K19" s="202" t="s">
        <v>1464</v>
      </c>
      <c r="L19" s="203" t="s">
        <v>539</v>
      </c>
    </row>
    <row r="20" spans="2:12" s="159" customFormat="1" ht="17.25" customHeight="1" x14ac:dyDescent="0.2">
      <c r="B20" s="201" t="s">
        <v>1465</v>
      </c>
      <c r="C20" s="202"/>
      <c r="D20" s="203" t="s">
        <v>1466</v>
      </c>
      <c r="E20" s="11"/>
      <c r="F20" s="110" t="e">
        <f>#REF!</f>
        <v>#REF!</v>
      </c>
      <c r="G20" s="16" t="s">
        <v>4329</v>
      </c>
      <c r="H20" s="110" t="e">
        <f>#REF!</f>
        <v>#REF!</v>
      </c>
      <c r="I20" s="11"/>
      <c r="J20" s="201" t="s">
        <v>1467</v>
      </c>
      <c r="K20" s="202" t="s">
        <v>1468</v>
      </c>
      <c r="L20" s="203" t="s">
        <v>1469</v>
      </c>
    </row>
    <row r="21" spans="2:12" s="159" customFormat="1" ht="17.25" customHeight="1" x14ac:dyDescent="0.2">
      <c r="B21" s="201" t="s">
        <v>533</v>
      </c>
      <c r="C21" s="202"/>
      <c r="D21" s="203" t="s">
        <v>534</v>
      </c>
      <c r="E21" s="11"/>
      <c r="F21" s="110" t="e">
        <f>#REF!</f>
        <v>#REF!</v>
      </c>
      <c r="G21" s="16" t="s">
        <v>4330</v>
      </c>
      <c r="H21" s="110" t="e">
        <f>#REF!</f>
        <v>#REF!</v>
      </c>
      <c r="I21" s="11"/>
      <c r="J21" s="201" t="s">
        <v>552</v>
      </c>
      <c r="K21" s="202" t="s">
        <v>1470</v>
      </c>
      <c r="L21" s="203" t="s">
        <v>553</v>
      </c>
    </row>
    <row r="22" spans="2:12" s="159" customFormat="1" ht="17.25" customHeight="1" x14ac:dyDescent="0.2">
      <c r="B22" s="414" t="s">
        <v>760</v>
      </c>
      <c r="C22" s="202"/>
      <c r="D22" s="570" t="s">
        <v>548</v>
      </c>
      <c r="E22" s="11"/>
      <c r="F22" s="14"/>
      <c r="G22" s="16"/>
      <c r="H22" s="14"/>
      <c r="I22" s="11"/>
      <c r="J22" s="201" t="s">
        <v>559</v>
      </c>
      <c r="K22" s="202" t="s">
        <v>1471</v>
      </c>
      <c r="L22" s="203" t="s">
        <v>560</v>
      </c>
    </row>
    <row r="23" spans="2:12" s="159" customFormat="1" ht="17.25" customHeight="1" x14ac:dyDescent="0.2">
      <c r="B23" s="414" t="s">
        <v>1472</v>
      </c>
      <c r="C23" s="202"/>
      <c r="D23" s="570" t="s">
        <v>1473</v>
      </c>
      <c r="E23" s="11"/>
      <c r="F23" s="11"/>
      <c r="G23" s="16"/>
      <c r="H23" s="13"/>
      <c r="I23" s="11"/>
      <c r="J23" s="201" t="s">
        <v>1474</v>
      </c>
      <c r="K23" s="202" t="s">
        <v>1475</v>
      </c>
      <c r="L23" s="203" t="s">
        <v>1476</v>
      </c>
    </row>
    <row r="24" spans="2:12" s="159" customFormat="1" ht="17.25" customHeight="1" x14ac:dyDescent="0.2">
      <c r="B24" s="414" t="s">
        <v>1477</v>
      </c>
      <c r="C24" s="202"/>
      <c r="D24" s="570" t="s">
        <v>1478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1479</v>
      </c>
      <c r="C27" s="11" t="s">
        <v>1480</v>
      </c>
      <c r="D27" s="13"/>
      <c r="E27" s="11"/>
      <c r="F27" s="11" t="s">
        <v>1481</v>
      </c>
      <c r="G27" s="16" t="s">
        <v>1482</v>
      </c>
      <c r="H27" s="14"/>
      <c r="I27" s="11"/>
      <c r="J27" s="11" t="s">
        <v>1481</v>
      </c>
      <c r="K27" s="11" t="s">
        <v>1483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6" t="s">
        <v>4598</v>
      </c>
    </row>
    <row r="4" spans="1:1" ht="15" x14ac:dyDescent="0.2">
      <c r="A4" s="505"/>
    </row>
    <row r="6" spans="1:1" ht="15" x14ac:dyDescent="0.2">
      <c r="A6" s="505"/>
    </row>
    <row r="7" spans="1:1" ht="15" x14ac:dyDescent="0.2">
      <c r="A7" s="505" t="s">
        <v>4599</v>
      </c>
    </row>
    <row r="8" spans="1:1" ht="15" x14ac:dyDescent="0.2">
      <c r="A8" s="505"/>
    </row>
    <row r="9" spans="1:1" ht="15" x14ac:dyDescent="0.2">
      <c r="A9" s="505"/>
    </row>
    <row r="10" spans="1:1" ht="15" x14ac:dyDescent="0.2">
      <c r="A10" s="505" t="s">
        <v>4600</v>
      </c>
    </row>
    <row r="11" spans="1:1" ht="15" x14ac:dyDescent="0.2">
      <c r="A11" s="506" t="s">
        <v>4601</v>
      </c>
    </row>
    <row r="12" spans="1:1" ht="15" x14ac:dyDescent="0.2">
      <c r="A12" s="612" t="s">
        <v>4602</v>
      </c>
    </row>
    <row r="13" spans="1:1" ht="15" x14ac:dyDescent="0.2">
      <c r="A13" s="505"/>
    </row>
    <row r="14" spans="1:1" ht="15" x14ac:dyDescent="0.2">
      <c r="A14" s="613" t="s">
        <v>4603</v>
      </c>
    </row>
    <row r="15" spans="1:1" ht="15" x14ac:dyDescent="0.2">
      <c r="A15" s="612" t="s">
        <v>4604</v>
      </c>
    </row>
    <row r="16" spans="1:1" x14ac:dyDescent="0.2">
      <c r="A16" s="415" t="s">
        <v>4605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55"/>
  <sheetViews>
    <sheetView showGridLines="0" zoomScale="160" zoomScaleNormal="160" zoomScaleSheetLayoutView="85" workbookViewId="0">
      <selection activeCell="E250" sqref="E250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20.100000000000001" customHeight="1" thickBot="1" x14ac:dyDescent="0.25">
      <c r="A2" s="861"/>
      <c r="B2" s="1145" t="s">
        <v>116</v>
      </c>
      <c r="C2" s="1145"/>
      <c r="D2" s="1145"/>
      <c r="E2" s="1145"/>
      <c r="F2" s="1145"/>
      <c r="H2" s="956" t="s">
        <v>346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40" t="s">
        <v>120</v>
      </c>
      <c r="C4" s="1141"/>
      <c r="D4" s="1141"/>
      <c r="E4" s="1141"/>
      <c r="F4" s="1142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5"/>
      <c r="C6" s="615"/>
      <c r="D6" s="1136" t="s">
        <v>349</v>
      </c>
      <c r="E6" s="941" t="s">
        <v>761</v>
      </c>
      <c r="F6" s="195"/>
      <c r="G6" s="881"/>
      <c r="J6" s="145"/>
      <c r="K6" s="145"/>
    </row>
    <row r="7" spans="1:11" s="147" customFormat="1" ht="18" hidden="1" customHeight="1" x14ac:dyDescent="0.2">
      <c r="A7" s="805"/>
      <c r="B7" s="944" t="s">
        <v>351</v>
      </c>
      <c r="C7" s="944" t="s">
        <v>352</v>
      </c>
      <c r="D7" s="1137"/>
      <c r="E7" s="940" t="s">
        <v>216</v>
      </c>
      <c r="F7" s="195"/>
      <c r="G7" s="943" t="s">
        <v>353</v>
      </c>
      <c r="H7" s="145"/>
      <c r="I7" s="145"/>
      <c r="J7" s="145"/>
      <c r="K7" s="145"/>
    </row>
    <row r="8" spans="1:11" s="145" customFormat="1" ht="18" hidden="1" customHeight="1" x14ac:dyDescent="0.2">
      <c r="A8" s="805" t="s">
        <v>762</v>
      </c>
      <c r="B8" s="618" t="s">
        <v>763</v>
      </c>
      <c r="C8" s="758" t="s">
        <v>764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 x14ac:dyDescent="0.2">
      <c r="A9" s="805" t="s">
        <v>765</v>
      </c>
      <c r="B9" s="742" t="s">
        <v>766</v>
      </c>
      <c r="C9" s="758" t="s">
        <v>767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 x14ac:dyDescent="0.2">
      <c r="A10" s="805" t="s">
        <v>768</v>
      </c>
      <c r="B10" s="795" t="s">
        <v>769</v>
      </c>
      <c r="C10" s="758" t="s">
        <v>770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 x14ac:dyDescent="0.2">
      <c r="A11" s="805" t="s">
        <v>771</v>
      </c>
      <c r="B11" s="742" t="s">
        <v>763</v>
      </c>
      <c r="C11" s="758" t="s">
        <v>772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 x14ac:dyDescent="0.2">
      <c r="A12" s="805" t="s">
        <v>773</v>
      </c>
      <c r="B12" s="618" t="s">
        <v>766</v>
      </c>
      <c r="C12" s="758" t="s">
        <v>774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 x14ac:dyDescent="0.2">
      <c r="A13" s="805" t="s">
        <v>775</v>
      </c>
      <c r="B13" s="795" t="s">
        <v>769</v>
      </c>
      <c r="C13" s="758" t="s">
        <v>776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 x14ac:dyDescent="0.2">
      <c r="A14" s="805" t="s">
        <v>777</v>
      </c>
      <c r="B14" s="742" t="s">
        <v>763</v>
      </c>
      <c r="C14" s="758" t="s">
        <v>778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 x14ac:dyDescent="0.2">
      <c r="A15" s="805" t="s">
        <v>779</v>
      </c>
      <c r="B15" s="618" t="s">
        <v>766</v>
      </c>
      <c r="C15" s="758" t="s">
        <v>780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 x14ac:dyDescent="0.2">
      <c r="A16" s="805" t="s">
        <v>773</v>
      </c>
      <c r="B16" s="795" t="s">
        <v>769</v>
      </c>
      <c r="C16" s="758" t="s">
        <v>781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 x14ac:dyDescent="0.2">
      <c r="A17" s="805" t="s">
        <v>775</v>
      </c>
      <c r="B17" s="742" t="s">
        <v>763</v>
      </c>
      <c r="C17" s="758" t="s">
        <v>782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 x14ac:dyDescent="0.2">
      <c r="A18" s="805" t="s">
        <v>773</v>
      </c>
      <c r="B18" s="618" t="s">
        <v>766</v>
      </c>
      <c r="C18" s="758" t="s">
        <v>783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 x14ac:dyDescent="0.2">
      <c r="A19" s="805" t="s">
        <v>784</v>
      </c>
      <c r="B19" s="795" t="s">
        <v>769</v>
      </c>
      <c r="C19" s="758" t="s">
        <v>785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 x14ac:dyDescent="0.2">
      <c r="A20" s="805" t="s">
        <v>775</v>
      </c>
      <c r="B20" s="742" t="s">
        <v>763</v>
      </c>
      <c r="C20" s="758" t="s">
        <v>786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 x14ac:dyDescent="0.2">
      <c r="A21" s="805"/>
      <c r="B21" s="618" t="s">
        <v>766</v>
      </c>
      <c r="C21" s="758" t="s">
        <v>787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 x14ac:dyDescent="0.2">
      <c r="A22" s="805"/>
      <c r="B22" s="795" t="s">
        <v>769</v>
      </c>
      <c r="C22" s="758" t="s">
        <v>788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 x14ac:dyDescent="0.2">
      <c r="A23" s="805"/>
      <c r="B23" s="742" t="s">
        <v>763</v>
      </c>
      <c r="C23" s="758" t="s">
        <v>789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 x14ac:dyDescent="0.2">
      <c r="A24" s="805"/>
      <c r="B24" s="618" t="s">
        <v>766</v>
      </c>
      <c r="C24" s="758" t="s">
        <v>790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 x14ac:dyDescent="0.2">
      <c r="A25" s="805"/>
      <c r="B25" s="795" t="s">
        <v>769</v>
      </c>
      <c r="C25" s="758" t="s">
        <v>791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 x14ac:dyDescent="0.2">
      <c r="A26" s="805"/>
      <c r="B26" s="742" t="s">
        <v>763</v>
      </c>
      <c r="C26" s="758" t="s">
        <v>792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 x14ac:dyDescent="0.2">
      <c r="A27" s="805"/>
      <c r="B27" s="618" t="s">
        <v>766</v>
      </c>
      <c r="C27" s="758" t="s">
        <v>793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 x14ac:dyDescent="0.2">
      <c r="A28" s="805"/>
      <c r="B28" s="795" t="s">
        <v>769</v>
      </c>
      <c r="C28" s="758" t="s">
        <v>794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 x14ac:dyDescent="0.2">
      <c r="A29" s="805"/>
      <c r="B29" s="742" t="s">
        <v>763</v>
      </c>
      <c r="C29" s="758" t="s">
        <v>795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 x14ac:dyDescent="0.2">
      <c r="A30" s="805"/>
      <c r="B30" s="618" t="s">
        <v>766</v>
      </c>
      <c r="C30" s="758" t="s">
        <v>796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 x14ac:dyDescent="0.2">
      <c r="A31" s="805"/>
      <c r="B31" s="795" t="s">
        <v>769</v>
      </c>
      <c r="C31" s="758" t="s">
        <v>797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 x14ac:dyDescent="0.2">
      <c r="A32" s="805"/>
      <c r="B32" s="742" t="s">
        <v>763</v>
      </c>
      <c r="C32" s="758" t="s">
        <v>798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 x14ac:dyDescent="0.2">
      <c r="A33" s="805" t="s">
        <v>775</v>
      </c>
      <c r="B33" s="880" t="s">
        <v>385</v>
      </c>
      <c r="C33" s="955" t="s">
        <v>799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 x14ac:dyDescent="0.2">
      <c r="A34" s="805"/>
      <c r="B34" s="955" t="s">
        <v>769</v>
      </c>
      <c r="C34" s="955" t="s">
        <v>800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 x14ac:dyDescent="0.2">
      <c r="A35" s="805"/>
      <c r="B35" s="955" t="s">
        <v>763</v>
      </c>
      <c r="C35" s="955" t="s">
        <v>801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 x14ac:dyDescent="0.2">
      <c r="A36" s="805"/>
      <c r="B36" s="955" t="s">
        <v>766</v>
      </c>
      <c r="C36" s="955" t="s">
        <v>802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 x14ac:dyDescent="0.2">
      <c r="A37" s="805"/>
      <c r="B37" s="955" t="s">
        <v>769</v>
      </c>
      <c r="C37" s="955" t="s">
        <v>803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 x14ac:dyDescent="0.2">
      <c r="A38" s="805"/>
      <c r="B38" s="955" t="s">
        <v>763</v>
      </c>
      <c r="C38" s="955" t="s">
        <v>804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 x14ac:dyDescent="0.2">
      <c r="A39" s="805"/>
      <c r="B39" s="955" t="s">
        <v>766</v>
      </c>
      <c r="C39" s="955" t="s">
        <v>805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 x14ac:dyDescent="0.2">
      <c r="A40" s="805"/>
      <c r="B40" s="955" t="s">
        <v>769</v>
      </c>
      <c r="C40" s="955" t="s">
        <v>806</v>
      </c>
      <c r="D40" s="955">
        <v>45431</v>
      </c>
      <c r="E40" s="880" t="s">
        <v>385</v>
      </c>
      <c r="F40" s="331"/>
      <c r="G40" s="758">
        <f t="shared" si="3"/>
        <v>45429</v>
      </c>
      <c r="I40" s="430"/>
    </row>
    <row r="41" spans="1:9" s="145" customFormat="1" ht="18" hidden="1" customHeight="1" x14ac:dyDescent="0.2">
      <c r="A41" s="805"/>
      <c r="B41" s="955" t="s">
        <v>763</v>
      </c>
      <c r="C41" s="955" t="s">
        <v>807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 x14ac:dyDescent="0.2">
      <c r="A42" s="805"/>
      <c r="B42" s="955" t="s">
        <v>766</v>
      </c>
      <c r="C42" s="955" t="s">
        <v>808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 x14ac:dyDescent="0.2">
      <c r="A43" s="805"/>
      <c r="B43" s="955" t="s">
        <v>769</v>
      </c>
      <c r="C43" s="955" t="s">
        <v>809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 x14ac:dyDescent="0.2">
      <c r="A44" s="805"/>
      <c r="B44" s="955" t="s">
        <v>763</v>
      </c>
      <c r="C44" s="955" t="s">
        <v>810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 x14ac:dyDescent="0.2">
      <c r="A45" s="805"/>
      <c r="B45" s="955" t="s">
        <v>766</v>
      </c>
      <c r="C45" s="955" t="s">
        <v>811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 x14ac:dyDescent="0.2">
      <c r="A46" s="805"/>
      <c r="B46" s="955" t="s">
        <v>769</v>
      </c>
      <c r="C46" s="955" t="s">
        <v>812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 x14ac:dyDescent="0.2">
      <c r="A47" s="805"/>
      <c r="B47" s="955" t="s">
        <v>763</v>
      </c>
      <c r="C47" s="955" t="s">
        <v>813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 x14ac:dyDescent="0.2">
      <c r="A48" s="805"/>
      <c r="B48" s="955" t="s">
        <v>766</v>
      </c>
      <c r="C48" s="955" t="s">
        <v>814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 x14ac:dyDescent="0.2">
      <c r="A49" s="805"/>
      <c r="B49" s="955" t="s">
        <v>769</v>
      </c>
      <c r="C49" s="955" t="s">
        <v>815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 x14ac:dyDescent="0.2">
      <c r="A50" s="805"/>
      <c r="B50" s="955" t="s">
        <v>763</v>
      </c>
      <c r="C50" s="955" t="s">
        <v>816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 x14ac:dyDescent="0.2">
      <c r="A51" s="805"/>
      <c r="B51" s="955" t="s">
        <v>766</v>
      </c>
      <c r="C51" s="955" t="s">
        <v>817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 x14ac:dyDescent="0.2">
      <c r="A52" s="805"/>
      <c r="B52" s="955" t="s">
        <v>769</v>
      </c>
      <c r="C52" s="955" t="s">
        <v>818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 x14ac:dyDescent="0.2">
      <c r="A53" s="805"/>
      <c r="B53" s="955" t="s">
        <v>763</v>
      </c>
      <c r="C53" s="955" t="s">
        <v>819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 x14ac:dyDescent="0.2">
      <c r="A54" s="805"/>
      <c r="B54" s="955" t="s">
        <v>766</v>
      </c>
      <c r="C54" s="955" t="s">
        <v>820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 x14ac:dyDescent="0.2">
      <c r="A55" s="805" t="s">
        <v>821</v>
      </c>
      <c r="B55" s="955" t="s">
        <v>763</v>
      </c>
      <c r="C55" s="955" t="s">
        <v>822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 x14ac:dyDescent="0.2">
      <c r="A56" s="805" t="s">
        <v>763</v>
      </c>
      <c r="B56" s="1026" t="s">
        <v>409</v>
      </c>
      <c r="C56" s="955" t="s">
        <v>823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 x14ac:dyDescent="0.2">
      <c r="A57" s="805"/>
      <c r="B57" s="955" t="s">
        <v>824</v>
      </c>
      <c r="C57" s="955" t="s">
        <v>825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 x14ac:dyDescent="0.2">
      <c r="A58" s="805" t="s">
        <v>826</v>
      </c>
      <c r="B58" s="955" t="s">
        <v>763</v>
      </c>
      <c r="C58" s="955" t="s">
        <v>827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 x14ac:dyDescent="0.2">
      <c r="A59" s="805"/>
      <c r="B59" s="955" t="s">
        <v>766</v>
      </c>
      <c r="C59" s="955" t="s">
        <v>828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 x14ac:dyDescent="0.2">
      <c r="A60" s="805"/>
      <c r="B60" s="955" t="s">
        <v>824</v>
      </c>
      <c r="C60" s="955" t="s">
        <v>829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 x14ac:dyDescent="0.2">
      <c r="A61" s="805" t="s">
        <v>763</v>
      </c>
      <c r="B61" s="955" t="s">
        <v>830</v>
      </c>
      <c r="C61" s="955" t="s">
        <v>831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 x14ac:dyDescent="0.2">
      <c r="A62" s="805" t="s">
        <v>832</v>
      </c>
      <c r="B62" s="955" t="s">
        <v>766</v>
      </c>
      <c r="C62" s="955" t="s">
        <v>833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 x14ac:dyDescent="0.2">
      <c r="A63" s="805"/>
      <c r="B63" s="955" t="s">
        <v>824</v>
      </c>
      <c r="C63" s="955" t="s">
        <v>834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 x14ac:dyDescent="0.2">
      <c r="A64" s="805" t="s">
        <v>763</v>
      </c>
      <c r="B64" s="955" t="s">
        <v>830</v>
      </c>
      <c r="C64" s="955" t="s">
        <v>835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 x14ac:dyDescent="0.2">
      <c r="A65" s="805" t="s">
        <v>836</v>
      </c>
      <c r="B65" s="955" t="s">
        <v>824</v>
      </c>
      <c r="C65" s="955" t="s">
        <v>837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 x14ac:dyDescent="0.2">
      <c r="A66" s="805"/>
      <c r="B66" s="955" t="s">
        <v>769</v>
      </c>
      <c r="C66" s="955" t="s">
        <v>838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 x14ac:dyDescent="0.2">
      <c r="A67" s="805" t="s">
        <v>839</v>
      </c>
      <c r="B67" s="955" t="s">
        <v>824</v>
      </c>
      <c r="C67" s="955" t="s">
        <v>840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 x14ac:dyDescent="0.2">
      <c r="A68" s="805" t="s">
        <v>766</v>
      </c>
      <c r="B68" s="955" t="s">
        <v>769</v>
      </c>
      <c r="C68" s="955" t="s">
        <v>841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 x14ac:dyDescent="0.2">
      <c r="A69" s="805"/>
      <c r="B69" s="955" t="s">
        <v>824</v>
      </c>
      <c r="C69" s="955" t="s">
        <v>842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 x14ac:dyDescent="0.2">
      <c r="A70" s="805" t="s">
        <v>843</v>
      </c>
      <c r="B70" s="955" t="s">
        <v>769</v>
      </c>
      <c r="C70" s="955" t="s">
        <v>844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 x14ac:dyDescent="0.2">
      <c r="A71" s="805" t="s">
        <v>824</v>
      </c>
      <c r="B71" s="1026" t="s">
        <v>409</v>
      </c>
      <c r="C71" s="955" t="s">
        <v>845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 x14ac:dyDescent="0.2">
      <c r="A72" s="805" t="s">
        <v>846</v>
      </c>
      <c r="B72" s="955" t="s">
        <v>769</v>
      </c>
      <c r="C72" s="955" t="s">
        <v>847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 x14ac:dyDescent="0.2">
      <c r="A73" s="805" t="s">
        <v>846</v>
      </c>
      <c r="B73" s="955" t="s">
        <v>763</v>
      </c>
      <c r="C73" s="955" t="s">
        <v>848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 x14ac:dyDescent="0.2">
      <c r="A74" s="805" t="s">
        <v>120</v>
      </c>
      <c r="B74" s="955" t="s">
        <v>769</v>
      </c>
      <c r="C74" s="955" t="s">
        <v>849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 x14ac:dyDescent="0.2">
      <c r="A75" s="805"/>
      <c r="B75" s="955" t="s">
        <v>763</v>
      </c>
      <c r="C75" s="955" t="s">
        <v>850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 x14ac:dyDescent="0.2">
      <c r="A76" s="805"/>
      <c r="B76" s="955" t="s">
        <v>769</v>
      </c>
      <c r="C76" s="955" t="s">
        <v>851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 x14ac:dyDescent="0.2">
      <c r="A77" s="805"/>
      <c r="B77" s="955" t="s">
        <v>763</v>
      </c>
      <c r="C77" s="955" t="s">
        <v>852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 x14ac:dyDescent="0.2">
      <c r="A78" s="805" t="s">
        <v>390</v>
      </c>
      <c r="B78" s="1026" t="s">
        <v>409</v>
      </c>
      <c r="C78" s="955" t="s">
        <v>853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 x14ac:dyDescent="0.2">
      <c r="A79" s="805" t="s">
        <v>763</v>
      </c>
      <c r="B79" s="955" t="s">
        <v>769</v>
      </c>
      <c r="C79" s="955" t="s">
        <v>854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 x14ac:dyDescent="0.2">
      <c r="A80" s="805"/>
      <c r="B80" s="955" t="s">
        <v>763</v>
      </c>
      <c r="C80" s="955" t="s">
        <v>855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 x14ac:dyDescent="0.2">
      <c r="A81" s="805"/>
      <c r="B81" s="1026" t="s">
        <v>409</v>
      </c>
      <c r="C81" s="955" t="s">
        <v>856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 x14ac:dyDescent="0.2">
      <c r="A82" s="805" t="s">
        <v>857</v>
      </c>
      <c r="B82" s="955" t="s">
        <v>763</v>
      </c>
      <c r="C82" s="955" t="s">
        <v>858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 x14ac:dyDescent="0.2">
      <c r="A83" s="805"/>
      <c r="B83" s="955" t="s">
        <v>769</v>
      </c>
      <c r="C83" s="955" t="s">
        <v>859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 x14ac:dyDescent="0.2">
      <c r="A84" s="805"/>
      <c r="B84" s="955" t="s">
        <v>763</v>
      </c>
      <c r="C84" s="955" t="s">
        <v>860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 x14ac:dyDescent="0.2">
      <c r="A85" s="805"/>
      <c r="B85" s="955" t="s">
        <v>769</v>
      </c>
      <c r="C85" s="955" t="s">
        <v>861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 x14ac:dyDescent="0.2">
      <c r="A86" s="861"/>
      <c r="B86" s="195" t="s">
        <v>862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1"/>
      <c r="B87" s="147" t="s">
        <v>516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 x14ac:dyDescent="0.2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 x14ac:dyDescent="0.2">
      <c r="A90" s="805"/>
      <c r="B90" s="881"/>
      <c r="C90" s="615"/>
      <c r="D90" s="1136" t="s">
        <v>349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 x14ac:dyDescent="0.2">
      <c r="A91" s="805"/>
      <c r="B91" s="944" t="s">
        <v>351</v>
      </c>
      <c r="C91" s="944" t="s">
        <v>352</v>
      </c>
      <c r="D91" s="1137"/>
      <c r="E91" s="940" t="s">
        <v>245</v>
      </c>
      <c r="F91" s="331"/>
      <c r="G91" s="943" t="s">
        <v>353</v>
      </c>
      <c r="I91" s="430"/>
    </row>
    <row r="92" spans="1:11" ht="18" hidden="1" customHeight="1" x14ac:dyDescent="0.2">
      <c r="B92" s="618" t="s">
        <v>763</v>
      </c>
      <c r="C92" s="758" t="s">
        <v>764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 x14ac:dyDescent="0.2">
      <c r="B93" s="742" t="s">
        <v>766</v>
      </c>
      <c r="C93" s="758" t="s">
        <v>767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 x14ac:dyDescent="0.2">
      <c r="B94" s="795" t="s">
        <v>769</v>
      </c>
      <c r="C94" s="758" t="s">
        <v>770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 x14ac:dyDescent="0.2">
      <c r="B95" s="742" t="s">
        <v>763</v>
      </c>
      <c r="C95" s="758" t="s">
        <v>772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 x14ac:dyDescent="0.2">
      <c r="B96" s="618" t="s">
        <v>763</v>
      </c>
      <c r="C96" s="758" t="s">
        <v>863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 x14ac:dyDescent="0.2">
      <c r="B97" s="795" t="s">
        <v>766</v>
      </c>
      <c r="C97" s="758" t="s">
        <v>864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 x14ac:dyDescent="0.2">
      <c r="B98" s="742" t="s">
        <v>769</v>
      </c>
      <c r="C98" s="758" t="s">
        <v>865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 x14ac:dyDescent="0.2">
      <c r="B99" s="618" t="s">
        <v>763</v>
      </c>
      <c r="C99" s="758" t="s">
        <v>866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 x14ac:dyDescent="0.2">
      <c r="B100" s="795" t="s">
        <v>766</v>
      </c>
      <c r="C100" s="758" t="s">
        <v>867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 x14ac:dyDescent="0.2">
      <c r="B101" s="742" t="s">
        <v>769</v>
      </c>
      <c r="C101" s="758" t="s">
        <v>868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 x14ac:dyDescent="0.2">
      <c r="B102" s="618" t="s">
        <v>763</v>
      </c>
      <c r="C102" s="758" t="s">
        <v>869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 x14ac:dyDescent="0.2">
      <c r="B103" s="795" t="s">
        <v>766</v>
      </c>
      <c r="C103" s="758" t="s">
        <v>870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 x14ac:dyDescent="0.2">
      <c r="B104" s="742" t="s">
        <v>769</v>
      </c>
      <c r="C104" s="758" t="s">
        <v>871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 x14ac:dyDescent="0.2">
      <c r="B105" s="618" t="s">
        <v>763</v>
      </c>
      <c r="C105" s="758" t="s">
        <v>872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 x14ac:dyDescent="0.2">
      <c r="B106" s="795" t="s">
        <v>766</v>
      </c>
      <c r="C106" s="758" t="s">
        <v>873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 x14ac:dyDescent="0.2">
      <c r="B107" s="742" t="s">
        <v>769</v>
      </c>
      <c r="C107" s="758" t="s">
        <v>874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 x14ac:dyDescent="0.2">
      <c r="B108" s="618" t="s">
        <v>763</v>
      </c>
      <c r="C108" s="758" t="s">
        <v>875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 x14ac:dyDescent="0.2">
      <c r="B109" s="795" t="s">
        <v>766</v>
      </c>
      <c r="C109" s="758" t="s">
        <v>876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 x14ac:dyDescent="0.2">
      <c r="B110" s="742" t="s">
        <v>769</v>
      </c>
      <c r="C110" s="758" t="s">
        <v>877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 x14ac:dyDescent="0.2">
      <c r="B111" s="618" t="s">
        <v>763</v>
      </c>
      <c r="C111" s="758" t="s">
        <v>878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 x14ac:dyDescent="0.2">
      <c r="B112" s="795" t="s">
        <v>766</v>
      </c>
      <c r="C112" s="758" t="s">
        <v>879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 x14ac:dyDescent="0.2">
      <c r="B113" s="742" t="s">
        <v>769</v>
      </c>
      <c r="C113" s="758" t="s">
        <v>880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 x14ac:dyDescent="0.2">
      <c r="B114" s="618" t="s">
        <v>763</v>
      </c>
      <c r="C114" s="758" t="s">
        <v>881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 x14ac:dyDescent="0.2">
      <c r="B115" s="795" t="s">
        <v>766</v>
      </c>
      <c r="C115" s="758" t="s">
        <v>882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 x14ac:dyDescent="0.2">
      <c r="B116" s="742" t="s">
        <v>769</v>
      </c>
      <c r="C116" s="758" t="s">
        <v>883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 x14ac:dyDescent="0.2">
      <c r="B117" s="955" t="s">
        <v>763</v>
      </c>
      <c r="C117" s="955" t="s">
        <v>884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 x14ac:dyDescent="0.2">
      <c r="B118" s="880" t="s">
        <v>385</v>
      </c>
      <c r="C118" s="955" t="s">
        <v>885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 x14ac:dyDescent="0.2">
      <c r="A119" s="861" t="s">
        <v>886</v>
      </c>
      <c r="B119" s="955" t="s">
        <v>769</v>
      </c>
      <c r="C119" s="955" t="s">
        <v>887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 x14ac:dyDescent="0.2">
      <c r="B120" s="955" t="s">
        <v>763</v>
      </c>
      <c r="C120" s="955" t="s">
        <v>888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 x14ac:dyDescent="0.2">
      <c r="A121" s="861" t="s">
        <v>889</v>
      </c>
      <c r="B121" s="955" t="s">
        <v>766</v>
      </c>
      <c r="C121" s="955" t="s">
        <v>890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 x14ac:dyDescent="0.2">
      <c r="B122" s="955" t="s">
        <v>769</v>
      </c>
      <c r="C122" s="955" t="s">
        <v>891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 x14ac:dyDescent="0.2">
      <c r="A123" s="861" t="s">
        <v>763</v>
      </c>
      <c r="B123" s="880" t="s">
        <v>385</v>
      </c>
      <c r="C123" s="955" t="s">
        <v>892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 x14ac:dyDescent="0.2">
      <c r="B124" s="955" t="s">
        <v>766</v>
      </c>
      <c r="C124" s="955" t="s">
        <v>893</v>
      </c>
      <c r="D124" s="955">
        <v>45436</v>
      </c>
      <c r="E124" s="880" t="s">
        <v>385</v>
      </c>
      <c r="F124" s="331"/>
      <c r="G124" s="758">
        <f t="shared" si="11"/>
        <v>45435</v>
      </c>
      <c r="J124" s="331"/>
    </row>
    <row r="125" spans="1:10" ht="18" hidden="1" customHeight="1" x14ac:dyDescent="0.2">
      <c r="B125" s="955" t="s">
        <v>769</v>
      </c>
      <c r="C125" s="955" t="s">
        <v>894</v>
      </c>
      <c r="D125" s="955">
        <v>45444</v>
      </c>
      <c r="E125" s="880" t="s">
        <v>385</v>
      </c>
      <c r="F125" s="331"/>
      <c r="G125" s="758">
        <f t="shared" si="11"/>
        <v>45442</v>
      </c>
      <c r="J125" s="331"/>
    </row>
    <row r="126" spans="1:10" ht="18" hidden="1" customHeight="1" x14ac:dyDescent="0.2">
      <c r="B126" s="955" t="s">
        <v>763</v>
      </c>
      <c r="C126" s="955" t="s">
        <v>895</v>
      </c>
      <c r="D126" s="955">
        <v>45450</v>
      </c>
      <c r="E126" s="880" t="s">
        <v>385</v>
      </c>
      <c r="F126" s="331"/>
      <c r="G126" s="758">
        <f t="shared" si="11"/>
        <v>45449</v>
      </c>
      <c r="J126" s="331"/>
    </row>
    <row r="127" spans="1:10" ht="18" hidden="1" customHeight="1" x14ac:dyDescent="0.2">
      <c r="B127" s="955" t="s">
        <v>766</v>
      </c>
      <c r="C127" s="955" t="s">
        <v>896</v>
      </c>
      <c r="D127" s="955">
        <v>45455</v>
      </c>
      <c r="E127" s="880" t="s">
        <v>385</v>
      </c>
      <c r="F127" s="331"/>
      <c r="G127" s="758">
        <f t="shared" si="11"/>
        <v>45456</v>
      </c>
      <c r="J127" s="331"/>
    </row>
    <row r="128" spans="1:10" ht="18" hidden="1" customHeight="1" x14ac:dyDescent="0.2">
      <c r="B128" s="955" t="s">
        <v>769</v>
      </c>
      <c r="C128" s="955" t="s">
        <v>897</v>
      </c>
      <c r="D128" s="955">
        <v>45462</v>
      </c>
      <c r="E128" s="880" t="s">
        <v>385</v>
      </c>
      <c r="F128" s="331"/>
      <c r="G128" s="758">
        <f t="shared" si="11"/>
        <v>45463</v>
      </c>
      <c r="J128" s="331"/>
    </row>
    <row r="129" spans="1:10" ht="18" hidden="1" customHeight="1" x14ac:dyDescent="0.2">
      <c r="B129" s="955" t="s">
        <v>763</v>
      </c>
      <c r="C129" s="955" t="s">
        <v>898</v>
      </c>
      <c r="D129" s="955">
        <v>45471</v>
      </c>
      <c r="E129" s="880" t="s">
        <v>385</v>
      </c>
      <c r="F129" s="331"/>
      <c r="G129" s="758">
        <f t="shared" si="11"/>
        <v>45470</v>
      </c>
      <c r="J129" s="331"/>
    </row>
    <row r="130" spans="1:10" ht="18" hidden="1" customHeight="1" x14ac:dyDescent="0.2">
      <c r="B130" s="955" t="s">
        <v>766</v>
      </c>
      <c r="C130" s="955" t="s">
        <v>899</v>
      </c>
      <c r="D130" s="955">
        <v>45476</v>
      </c>
      <c r="E130" s="880" t="s">
        <v>385</v>
      </c>
      <c r="F130" s="331"/>
      <c r="G130" s="758">
        <f t="shared" si="11"/>
        <v>45477</v>
      </c>
      <c r="J130" s="331"/>
    </row>
    <row r="131" spans="1:10" ht="18" hidden="1" customHeight="1" x14ac:dyDescent="0.2">
      <c r="B131" s="955" t="s">
        <v>769</v>
      </c>
      <c r="C131" s="955" t="s">
        <v>900</v>
      </c>
      <c r="D131" s="955">
        <v>45483</v>
      </c>
      <c r="E131" s="880" t="s">
        <v>385</v>
      </c>
      <c r="F131" s="331"/>
      <c r="G131" s="758">
        <f t="shared" si="11"/>
        <v>45484</v>
      </c>
      <c r="J131" s="331"/>
    </row>
    <row r="132" spans="1:10" ht="18" hidden="1" customHeight="1" x14ac:dyDescent="0.2">
      <c r="B132" s="955" t="s">
        <v>763</v>
      </c>
      <c r="C132" s="955" t="s">
        <v>901</v>
      </c>
      <c r="D132" s="955">
        <v>45490</v>
      </c>
      <c r="E132" s="880" t="s">
        <v>385</v>
      </c>
      <c r="F132" s="331"/>
      <c r="G132" s="758">
        <f t="shared" si="11"/>
        <v>45491</v>
      </c>
      <c r="J132" s="331"/>
    </row>
    <row r="133" spans="1:10" ht="18" hidden="1" customHeight="1" x14ac:dyDescent="0.2">
      <c r="B133" s="955" t="s">
        <v>766</v>
      </c>
      <c r="C133" s="955" t="s">
        <v>902</v>
      </c>
      <c r="D133" s="955">
        <v>45497</v>
      </c>
      <c r="E133" s="880" t="s">
        <v>385</v>
      </c>
      <c r="F133" s="331"/>
      <c r="G133" s="758">
        <f t="shared" si="11"/>
        <v>45498</v>
      </c>
      <c r="J133" s="331"/>
    </row>
    <row r="134" spans="1:10" ht="18" hidden="1" customHeight="1" x14ac:dyDescent="0.2">
      <c r="B134" s="955" t="s">
        <v>769</v>
      </c>
      <c r="C134" s="955" t="s">
        <v>903</v>
      </c>
      <c r="D134" s="955">
        <v>45504</v>
      </c>
      <c r="E134" s="880" t="s">
        <v>385</v>
      </c>
      <c r="F134" s="331"/>
      <c r="G134" s="758">
        <f t="shared" si="11"/>
        <v>45505</v>
      </c>
      <c r="J134" s="331"/>
    </row>
    <row r="135" spans="1:10" ht="18" hidden="1" customHeight="1" x14ac:dyDescent="0.2">
      <c r="B135" s="955" t="s">
        <v>763</v>
      </c>
      <c r="C135" s="955" t="s">
        <v>904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 x14ac:dyDescent="0.2">
      <c r="B136" s="955" t="s">
        <v>766</v>
      </c>
      <c r="C136" s="955" t="s">
        <v>905</v>
      </c>
      <c r="D136" s="955">
        <v>45519</v>
      </c>
      <c r="E136" s="880" t="s">
        <v>385</v>
      </c>
      <c r="F136" s="331"/>
      <c r="G136" s="758">
        <f t="shared" si="11"/>
        <v>45519</v>
      </c>
      <c r="J136" s="331"/>
    </row>
    <row r="137" spans="1:10" ht="18" hidden="1" customHeight="1" x14ac:dyDescent="0.2">
      <c r="B137" s="955" t="s">
        <v>769</v>
      </c>
      <c r="C137" s="955" t="s">
        <v>906</v>
      </c>
      <c r="D137" s="955">
        <v>45525</v>
      </c>
      <c r="E137" s="880" t="s">
        <v>385</v>
      </c>
      <c r="F137" s="331"/>
      <c r="G137" s="758">
        <f t="shared" si="11"/>
        <v>45526</v>
      </c>
      <c r="J137" s="331"/>
    </row>
    <row r="138" spans="1:10" ht="18" hidden="1" customHeight="1" x14ac:dyDescent="0.2">
      <c r="B138" s="955" t="s">
        <v>763</v>
      </c>
      <c r="C138" s="955" t="s">
        <v>907</v>
      </c>
      <c r="D138" s="955">
        <v>45534</v>
      </c>
      <c r="E138" s="880" t="s">
        <v>385</v>
      </c>
      <c r="F138" s="331"/>
      <c r="G138" s="758">
        <f t="shared" si="11"/>
        <v>45533</v>
      </c>
      <c r="J138" s="331"/>
    </row>
    <row r="139" spans="1:10" ht="18" hidden="1" customHeight="1" x14ac:dyDescent="0.2">
      <c r="B139" s="955" t="s">
        <v>766</v>
      </c>
      <c r="C139" s="955" t="s">
        <v>908</v>
      </c>
      <c r="D139" s="955">
        <v>45542</v>
      </c>
      <c r="E139" s="880" t="s">
        <v>385</v>
      </c>
      <c r="F139" s="331"/>
      <c r="G139" s="758">
        <f t="shared" si="11"/>
        <v>45540</v>
      </c>
      <c r="J139" s="331"/>
    </row>
    <row r="140" spans="1:10" ht="18" hidden="1" customHeight="1" x14ac:dyDescent="0.2">
      <c r="B140" s="955" t="s">
        <v>763</v>
      </c>
      <c r="C140" s="955" t="s">
        <v>909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 x14ac:dyDescent="0.2">
      <c r="B141" s="1026" t="s">
        <v>409</v>
      </c>
      <c r="C141" s="955" t="s">
        <v>910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 x14ac:dyDescent="0.2">
      <c r="B142" s="955" t="s">
        <v>824</v>
      </c>
      <c r="C142" s="955" t="s">
        <v>911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 x14ac:dyDescent="0.2">
      <c r="A143" s="861" t="s">
        <v>763</v>
      </c>
      <c r="B143" s="955" t="s">
        <v>830</v>
      </c>
      <c r="C143" s="955" t="s">
        <v>912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 x14ac:dyDescent="0.2">
      <c r="B144" s="955" t="s">
        <v>766</v>
      </c>
      <c r="C144" s="955" t="s">
        <v>913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 x14ac:dyDescent="0.2">
      <c r="B145" s="955" t="s">
        <v>824</v>
      </c>
      <c r="C145" s="955" t="s">
        <v>914</v>
      </c>
      <c r="D145" s="955">
        <v>45581</v>
      </c>
      <c r="E145" s="880" t="s">
        <v>385</v>
      </c>
      <c r="F145" s="331"/>
      <c r="G145" s="758">
        <f t="shared" si="11"/>
        <v>45582</v>
      </c>
      <c r="J145" s="331"/>
    </row>
    <row r="146" spans="1:10" ht="18" hidden="1" customHeight="1" x14ac:dyDescent="0.2">
      <c r="A146" s="861" t="s">
        <v>763</v>
      </c>
      <c r="B146" s="955" t="s">
        <v>830</v>
      </c>
      <c r="C146" s="955" t="s">
        <v>915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 x14ac:dyDescent="0.2">
      <c r="B147" s="955" t="s">
        <v>766</v>
      </c>
      <c r="C147" s="955" t="s">
        <v>916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 x14ac:dyDescent="0.2">
      <c r="B148" s="1026" t="s">
        <v>409</v>
      </c>
      <c r="C148" s="955" t="s">
        <v>917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 x14ac:dyDescent="0.2">
      <c r="A149" s="861" t="s">
        <v>918</v>
      </c>
      <c r="B149" s="955" t="s">
        <v>390</v>
      </c>
      <c r="C149" s="955" t="s">
        <v>919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 x14ac:dyDescent="0.2">
      <c r="A150" s="861" t="s">
        <v>766</v>
      </c>
      <c r="B150" s="955" t="s">
        <v>390</v>
      </c>
      <c r="C150" s="955" t="s">
        <v>920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 x14ac:dyDescent="0.2">
      <c r="B151" s="955" t="s">
        <v>390</v>
      </c>
      <c r="C151" s="955" t="s">
        <v>921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 x14ac:dyDescent="0.2">
      <c r="B152" s="955" t="s">
        <v>390</v>
      </c>
      <c r="C152" s="955" t="s">
        <v>922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 x14ac:dyDescent="0.2">
      <c r="A153" s="861" t="s">
        <v>390</v>
      </c>
      <c r="B153" s="955" t="s">
        <v>390</v>
      </c>
      <c r="C153" s="955" t="s">
        <v>923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 x14ac:dyDescent="0.2">
      <c r="A154" s="861" t="s">
        <v>390</v>
      </c>
      <c r="B154" s="955" t="s">
        <v>390</v>
      </c>
      <c r="C154" s="955" t="s">
        <v>924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 x14ac:dyDescent="0.2">
      <c r="B155" s="955" t="s">
        <v>390</v>
      </c>
      <c r="C155" s="955" t="s">
        <v>925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 x14ac:dyDescent="0.2">
      <c r="B156" s="955" t="s">
        <v>390</v>
      </c>
      <c r="C156" s="955" t="s">
        <v>926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 x14ac:dyDescent="0.2">
      <c r="B157" s="955" t="s">
        <v>390</v>
      </c>
      <c r="C157" s="955" t="s">
        <v>927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 x14ac:dyDescent="0.2">
      <c r="B158" s="955" t="s">
        <v>390</v>
      </c>
      <c r="C158" s="955" t="s">
        <v>928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 x14ac:dyDescent="0.2">
      <c r="B159" s="955" t="s">
        <v>390</v>
      </c>
      <c r="C159" s="955" t="s">
        <v>929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 x14ac:dyDescent="0.2">
      <c r="B160" s="955" t="s">
        <v>390</v>
      </c>
      <c r="C160" s="955" t="s">
        <v>930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 x14ac:dyDescent="0.2">
      <c r="B161" s="955" t="s">
        <v>390</v>
      </c>
      <c r="C161" s="955" t="s">
        <v>931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 x14ac:dyDescent="0.2">
      <c r="B162" s="955" t="s">
        <v>932</v>
      </c>
      <c r="C162" s="955" t="s">
        <v>933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 x14ac:dyDescent="0.2">
      <c r="B163" s="955" t="s">
        <v>934</v>
      </c>
      <c r="C163" s="955" t="s">
        <v>935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 x14ac:dyDescent="0.2">
      <c r="B164" s="955" t="s">
        <v>934</v>
      </c>
      <c r="C164" s="955" t="s">
        <v>936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 x14ac:dyDescent="0.2">
      <c r="B165" s="955" t="s">
        <v>763</v>
      </c>
      <c r="C165" s="955" t="s">
        <v>937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 x14ac:dyDescent="0.2">
      <c r="B166" s="955" t="s">
        <v>769</v>
      </c>
      <c r="C166" s="955" t="s">
        <v>938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 x14ac:dyDescent="0.2">
      <c r="B167" s="955" t="s">
        <v>934</v>
      </c>
      <c r="C167" s="955" t="s">
        <v>939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 x14ac:dyDescent="0.2">
      <c r="B168" s="955" t="s">
        <v>763</v>
      </c>
      <c r="C168" s="955" t="s">
        <v>940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 x14ac:dyDescent="0.2">
      <c r="B169" s="955" t="s">
        <v>769</v>
      </c>
      <c r="C169" s="955" t="s">
        <v>941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 x14ac:dyDescent="0.2">
      <c r="B170" s="955" t="s">
        <v>934</v>
      </c>
      <c r="C170" s="955" t="s">
        <v>942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 x14ac:dyDescent="0.2">
      <c r="B171" s="955" t="s">
        <v>763</v>
      </c>
      <c r="C171" s="955" t="s">
        <v>943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 x14ac:dyDescent="0.2">
      <c r="B172" s="955" t="s">
        <v>769</v>
      </c>
      <c r="C172" s="955" t="s">
        <v>944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 x14ac:dyDescent="0.2">
      <c r="B173" s="955" t="s">
        <v>934</v>
      </c>
      <c r="C173" s="955" t="s">
        <v>945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3"/>
      <c r="B175" s="1132"/>
      <c r="C175" s="1132"/>
      <c r="D175" s="1132"/>
      <c r="E175" s="1132"/>
      <c r="F175" s="1038"/>
      <c r="G175" s="1038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3"/>
      <c r="B176" s="1035"/>
      <c r="C176" s="1035"/>
      <c r="D176" s="1035"/>
      <c r="E176" s="1035"/>
      <c r="F176" s="1035"/>
      <c r="G176" s="1035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5"/>
      <c r="B177" s="1134" t="s">
        <v>120</v>
      </c>
      <c r="C177" s="1135"/>
      <c r="D177" s="1136" t="s">
        <v>349</v>
      </c>
      <c r="E177" s="941" t="s">
        <v>761</v>
      </c>
      <c r="F177" s="195"/>
      <c r="G177" s="881"/>
      <c r="J177" s="145"/>
      <c r="K177" s="145"/>
    </row>
    <row r="178" spans="1:11" s="147" customFormat="1" ht="18" customHeight="1" x14ac:dyDescent="0.2">
      <c r="A178" s="805"/>
      <c r="B178" s="944" t="s">
        <v>351</v>
      </c>
      <c r="C178" s="944" t="s">
        <v>352</v>
      </c>
      <c r="D178" s="1137"/>
      <c r="E178" s="940" t="s">
        <v>216</v>
      </c>
      <c r="F178" s="195"/>
      <c r="G178" s="943" t="s">
        <v>353</v>
      </c>
      <c r="H178" s="145"/>
      <c r="I178" s="145"/>
      <c r="J178" s="145"/>
      <c r="K178" s="145"/>
    </row>
    <row r="179" spans="1:11" s="145" customFormat="1" ht="18" hidden="1" customHeight="1" x14ac:dyDescent="0.2">
      <c r="A179" s="805" t="s">
        <v>775</v>
      </c>
      <c r="B179" s="880" t="s">
        <v>385</v>
      </c>
      <c r="C179" s="955" t="s">
        <v>799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I179" s="430"/>
    </row>
    <row r="180" spans="1:11" s="145" customFormat="1" ht="18" hidden="1" customHeight="1" x14ac:dyDescent="0.2">
      <c r="A180" s="805"/>
      <c r="B180" s="955" t="s">
        <v>769</v>
      </c>
      <c r="C180" s="955" t="s">
        <v>800</v>
      </c>
      <c r="D180" s="955">
        <v>45385</v>
      </c>
      <c r="E180" s="758">
        <f t="shared" si="19"/>
        <v>45391</v>
      </c>
      <c r="F180" s="331"/>
      <c r="G180" s="758">
        <v>45387</v>
      </c>
      <c r="I180" s="430"/>
    </row>
    <row r="181" spans="1:11" s="145" customFormat="1" ht="18" hidden="1" customHeight="1" x14ac:dyDescent="0.2">
      <c r="A181" s="805"/>
      <c r="B181" s="955" t="s">
        <v>763</v>
      </c>
      <c r="C181" s="955" t="s">
        <v>801</v>
      </c>
      <c r="D181" s="955">
        <v>45396</v>
      </c>
      <c r="E181" s="758">
        <v>45401</v>
      </c>
      <c r="F181" s="331"/>
      <c r="G181" s="758">
        <f t="shared" ref="G181:G225" si="20">G180+7</f>
        <v>45394</v>
      </c>
      <c r="I181" s="430"/>
    </row>
    <row r="182" spans="1:11" s="145" customFormat="1" ht="18" hidden="1" customHeight="1" x14ac:dyDescent="0.2">
      <c r="A182" s="805"/>
      <c r="B182" s="955" t="s">
        <v>766</v>
      </c>
      <c r="C182" s="955" t="s">
        <v>802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I182" s="430"/>
    </row>
    <row r="183" spans="1:11" s="145" customFormat="1" ht="18" hidden="1" customHeight="1" x14ac:dyDescent="0.2">
      <c r="A183" s="805"/>
      <c r="B183" s="955" t="s">
        <v>769</v>
      </c>
      <c r="C183" s="955" t="s">
        <v>803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I183" s="430"/>
    </row>
    <row r="184" spans="1:11" s="145" customFormat="1" ht="18" hidden="1" customHeight="1" x14ac:dyDescent="0.2">
      <c r="A184" s="805"/>
      <c r="B184" s="955" t="s">
        <v>763</v>
      </c>
      <c r="C184" s="955" t="s">
        <v>804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I184" s="430"/>
    </row>
    <row r="185" spans="1:11" s="145" customFormat="1" ht="18" hidden="1" customHeight="1" x14ac:dyDescent="0.2">
      <c r="A185" s="805"/>
      <c r="B185" s="955" t="s">
        <v>766</v>
      </c>
      <c r="C185" s="955" t="s">
        <v>805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I185" s="430"/>
    </row>
    <row r="186" spans="1:11" s="145" customFormat="1" ht="18" hidden="1" customHeight="1" x14ac:dyDescent="0.2">
      <c r="A186" s="805"/>
      <c r="B186" s="955" t="s">
        <v>769</v>
      </c>
      <c r="C186" s="955" t="s">
        <v>806</v>
      </c>
      <c r="D186" s="955">
        <v>45431</v>
      </c>
      <c r="E186" s="880" t="s">
        <v>385</v>
      </c>
      <c r="F186" s="331"/>
      <c r="G186" s="758">
        <f t="shared" si="20"/>
        <v>45429</v>
      </c>
      <c r="I186" s="430"/>
    </row>
    <row r="187" spans="1:11" s="145" customFormat="1" ht="18" hidden="1" customHeight="1" x14ac:dyDescent="0.2">
      <c r="A187" s="805"/>
      <c r="B187" s="955" t="s">
        <v>763</v>
      </c>
      <c r="C187" s="955" t="s">
        <v>807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I187" s="430"/>
    </row>
    <row r="188" spans="1:11" s="145" customFormat="1" ht="18" hidden="1" customHeight="1" x14ac:dyDescent="0.2">
      <c r="A188" s="805"/>
      <c r="B188" s="955" t="s">
        <v>766</v>
      </c>
      <c r="C188" s="955" t="s">
        <v>808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I188" s="430"/>
    </row>
    <row r="189" spans="1:11" s="145" customFormat="1" ht="18" hidden="1" customHeight="1" x14ac:dyDescent="0.2">
      <c r="A189" s="805"/>
      <c r="B189" s="955" t="s">
        <v>769</v>
      </c>
      <c r="C189" s="955" t="s">
        <v>809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I189" s="430"/>
    </row>
    <row r="190" spans="1:11" s="145" customFormat="1" ht="18" hidden="1" customHeight="1" x14ac:dyDescent="0.2">
      <c r="A190" s="805"/>
      <c r="B190" s="955" t="s">
        <v>763</v>
      </c>
      <c r="C190" s="955" t="s">
        <v>810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I190" s="430"/>
    </row>
    <row r="191" spans="1:11" s="145" customFormat="1" ht="18" hidden="1" customHeight="1" x14ac:dyDescent="0.2">
      <c r="A191" s="805"/>
      <c r="B191" s="955" t="s">
        <v>766</v>
      </c>
      <c r="C191" s="955" t="s">
        <v>811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I191" s="430"/>
    </row>
    <row r="192" spans="1:11" s="145" customFormat="1" ht="18" hidden="1" customHeight="1" x14ac:dyDescent="0.2">
      <c r="A192" s="805"/>
      <c r="B192" s="955" t="s">
        <v>769</v>
      </c>
      <c r="C192" s="955" t="s">
        <v>812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I192" s="430"/>
    </row>
    <row r="193" spans="1:9" s="145" customFormat="1" ht="18" hidden="1" customHeight="1" x14ac:dyDescent="0.2">
      <c r="A193" s="805"/>
      <c r="B193" s="955" t="s">
        <v>763</v>
      </c>
      <c r="C193" s="955" t="s">
        <v>813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I193" s="430"/>
    </row>
    <row r="194" spans="1:9" s="145" customFormat="1" ht="18" hidden="1" customHeight="1" x14ac:dyDescent="0.2">
      <c r="A194" s="805"/>
      <c r="B194" s="955" t="s">
        <v>766</v>
      </c>
      <c r="C194" s="955" t="s">
        <v>814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I194" s="430"/>
    </row>
    <row r="195" spans="1:9" s="145" customFormat="1" ht="18" hidden="1" customHeight="1" x14ac:dyDescent="0.2">
      <c r="A195" s="805"/>
      <c r="B195" s="955" t="s">
        <v>769</v>
      </c>
      <c r="C195" s="955" t="s">
        <v>815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I195" s="430"/>
    </row>
    <row r="196" spans="1:9" s="145" customFormat="1" ht="18" hidden="1" customHeight="1" x14ac:dyDescent="0.2">
      <c r="A196" s="805"/>
      <c r="B196" s="955" t="s">
        <v>763</v>
      </c>
      <c r="C196" s="955" t="s">
        <v>816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I196" s="430"/>
    </row>
    <row r="197" spans="1:9" s="145" customFormat="1" ht="18" hidden="1" customHeight="1" x14ac:dyDescent="0.2">
      <c r="A197" s="805"/>
      <c r="B197" s="955" t="s">
        <v>766</v>
      </c>
      <c r="C197" s="955" t="s">
        <v>817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I197" s="430"/>
    </row>
    <row r="198" spans="1:9" s="145" customFormat="1" ht="18" hidden="1" customHeight="1" x14ac:dyDescent="0.2">
      <c r="A198" s="805"/>
      <c r="B198" s="955" t="s">
        <v>769</v>
      </c>
      <c r="C198" s="955" t="s">
        <v>818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I198" s="430"/>
    </row>
    <row r="199" spans="1:9" s="145" customFormat="1" ht="18" hidden="1" customHeight="1" x14ac:dyDescent="0.2">
      <c r="A199" s="805"/>
      <c r="B199" s="955" t="s">
        <v>763</v>
      </c>
      <c r="C199" s="955" t="s">
        <v>819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I199" s="430"/>
    </row>
    <row r="200" spans="1:9" s="145" customFormat="1" ht="18" hidden="1" customHeight="1" x14ac:dyDescent="0.2">
      <c r="A200" s="805"/>
      <c r="B200" s="955" t="s">
        <v>766</v>
      </c>
      <c r="C200" s="955" t="s">
        <v>820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I200" s="430"/>
    </row>
    <row r="201" spans="1:9" s="145" customFormat="1" ht="18" hidden="1" customHeight="1" x14ac:dyDescent="0.2">
      <c r="A201" s="805" t="s">
        <v>821</v>
      </c>
      <c r="B201" s="955" t="s">
        <v>763</v>
      </c>
      <c r="C201" s="955" t="s">
        <v>822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I201" s="430"/>
    </row>
    <row r="202" spans="1:9" s="145" customFormat="1" ht="18" hidden="1" customHeight="1" x14ac:dyDescent="0.2">
      <c r="A202" s="805" t="s">
        <v>763</v>
      </c>
      <c r="B202" s="1026" t="s">
        <v>409</v>
      </c>
      <c r="C202" s="955" t="s">
        <v>823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I202" s="430"/>
    </row>
    <row r="203" spans="1:9" s="145" customFormat="1" ht="18" hidden="1" customHeight="1" x14ac:dyDescent="0.2">
      <c r="A203" s="805"/>
      <c r="B203" s="955" t="s">
        <v>824</v>
      </c>
      <c r="C203" s="955" t="s">
        <v>825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I203" s="430"/>
    </row>
    <row r="204" spans="1:9" s="145" customFormat="1" ht="18" hidden="1" customHeight="1" x14ac:dyDescent="0.2">
      <c r="A204" s="805" t="s">
        <v>826</v>
      </c>
      <c r="B204" s="955" t="s">
        <v>763</v>
      </c>
      <c r="C204" s="955" t="s">
        <v>827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I204" s="430"/>
    </row>
    <row r="205" spans="1:9" s="145" customFormat="1" ht="18" hidden="1" customHeight="1" x14ac:dyDescent="0.2">
      <c r="A205" s="805"/>
      <c r="B205" s="955" t="s">
        <v>766</v>
      </c>
      <c r="C205" s="955" t="s">
        <v>828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I205" s="430"/>
    </row>
    <row r="206" spans="1:9" s="145" customFormat="1" ht="18" hidden="1" customHeight="1" x14ac:dyDescent="0.2">
      <c r="A206" s="805"/>
      <c r="B206" s="955" t="s">
        <v>824</v>
      </c>
      <c r="C206" s="955" t="s">
        <v>829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I206" s="430"/>
    </row>
    <row r="207" spans="1:9" s="145" customFormat="1" ht="18" hidden="1" customHeight="1" x14ac:dyDescent="0.2">
      <c r="A207" s="805" t="s">
        <v>763</v>
      </c>
      <c r="B207" s="955" t="s">
        <v>830</v>
      </c>
      <c r="C207" s="955" t="s">
        <v>831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I207" s="430"/>
    </row>
    <row r="208" spans="1:9" s="145" customFormat="1" ht="18" hidden="1" customHeight="1" x14ac:dyDescent="0.2">
      <c r="A208" s="805" t="s">
        <v>832</v>
      </c>
      <c r="B208" s="955" t="s">
        <v>766</v>
      </c>
      <c r="C208" s="955" t="s">
        <v>833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I208" s="430"/>
    </row>
    <row r="209" spans="1:9" s="145" customFormat="1" ht="18" hidden="1" customHeight="1" x14ac:dyDescent="0.2">
      <c r="A209" s="805"/>
      <c r="B209" s="955" t="s">
        <v>824</v>
      </c>
      <c r="C209" s="955" t="s">
        <v>834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I209" s="430"/>
    </row>
    <row r="210" spans="1:9" s="145" customFormat="1" ht="18" hidden="1" customHeight="1" x14ac:dyDescent="0.2">
      <c r="A210" s="805" t="s">
        <v>763</v>
      </c>
      <c r="B210" s="955" t="s">
        <v>830</v>
      </c>
      <c r="C210" s="955" t="s">
        <v>835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I210" s="430"/>
    </row>
    <row r="211" spans="1:9" s="145" customFormat="1" ht="18" hidden="1" customHeight="1" x14ac:dyDescent="0.2">
      <c r="A211" s="805" t="s">
        <v>836</v>
      </c>
      <c r="B211" s="955" t="s">
        <v>824</v>
      </c>
      <c r="C211" s="955" t="s">
        <v>837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I211" s="430"/>
    </row>
    <row r="212" spans="1:9" s="145" customFormat="1" ht="18" hidden="1" customHeight="1" x14ac:dyDescent="0.2">
      <c r="A212" s="805"/>
      <c r="B212" s="955" t="s">
        <v>769</v>
      </c>
      <c r="C212" s="955" t="s">
        <v>838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I212" s="430"/>
    </row>
    <row r="213" spans="1:9" s="145" customFormat="1" ht="18" hidden="1" customHeight="1" x14ac:dyDescent="0.2">
      <c r="A213" s="805" t="s">
        <v>839</v>
      </c>
      <c r="B213" s="955" t="s">
        <v>824</v>
      </c>
      <c r="C213" s="955" t="s">
        <v>840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I213" s="430"/>
    </row>
    <row r="214" spans="1:9" s="145" customFormat="1" ht="18" hidden="1" customHeight="1" x14ac:dyDescent="0.2">
      <c r="A214" s="805" t="s">
        <v>766</v>
      </c>
      <c r="B214" s="955" t="s">
        <v>769</v>
      </c>
      <c r="C214" s="955" t="s">
        <v>841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I214" s="430"/>
    </row>
    <row r="215" spans="1:9" s="145" customFormat="1" ht="18" hidden="1" customHeight="1" x14ac:dyDescent="0.2">
      <c r="A215" s="805"/>
      <c r="B215" s="955" t="s">
        <v>824</v>
      </c>
      <c r="C215" s="955" t="s">
        <v>842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I215" s="430"/>
    </row>
    <row r="216" spans="1:9" s="145" customFormat="1" ht="18" hidden="1" customHeight="1" x14ac:dyDescent="0.2">
      <c r="A216" s="805" t="s">
        <v>843</v>
      </c>
      <c r="B216" s="955" t="s">
        <v>769</v>
      </c>
      <c r="C216" s="955" t="s">
        <v>844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I216" s="430"/>
    </row>
    <row r="217" spans="1:9" s="145" customFormat="1" ht="18" hidden="1" customHeight="1" x14ac:dyDescent="0.2">
      <c r="A217" s="805" t="s">
        <v>824</v>
      </c>
      <c r="B217" s="1026" t="s">
        <v>409</v>
      </c>
      <c r="C217" s="955" t="s">
        <v>845</v>
      </c>
      <c r="D217" s="800"/>
      <c r="E217" s="800"/>
      <c r="F217" s="331"/>
      <c r="G217" s="758">
        <f t="shared" si="20"/>
        <v>45646</v>
      </c>
      <c r="I217" s="430"/>
    </row>
    <row r="218" spans="1:9" s="145" customFormat="1" ht="18" hidden="1" customHeight="1" x14ac:dyDescent="0.2">
      <c r="A218" s="805" t="s">
        <v>846</v>
      </c>
      <c r="B218" s="955" t="s">
        <v>769</v>
      </c>
      <c r="C218" s="955" t="s">
        <v>847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I218" s="430"/>
    </row>
    <row r="219" spans="1:9" s="145" customFormat="1" ht="18" hidden="1" customHeight="1" x14ac:dyDescent="0.2">
      <c r="A219" s="805" t="s">
        <v>846</v>
      </c>
      <c r="B219" s="955" t="s">
        <v>763</v>
      </c>
      <c r="C219" s="955" t="s">
        <v>848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I219" s="430"/>
    </row>
    <row r="220" spans="1:9" s="145" customFormat="1" ht="18" hidden="1" customHeight="1" x14ac:dyDescent="0.2">
      <c r="A220" s="805" t="s">
        <v>120</v>
      </c>
      <c r="B220" s="955" t="s">
        <v>769</v>
      </c>
      <c r="C220" s="955" t="s">
        <v>849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I220" s="430"/>
    </row>
    <row r="221" spans="1:9" s="145" customFormat="1" ht="18" hidden="1" customHeight="1" x14ac:dyDescent="0.2">
      <c r="A221" s="805"/>
      <c r="B221" s="955" t="s">
        <v>763</v>
      </c>
      <c r="C221" s="955" t="s">
        <v>850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I221" s="430"/>
    </row>
    <row r="222" spans="1:9" s="145" customFormat="1" ht="18" hidden="1" customHeight="1" x14ac:dyDescent="0.2">
      <c r="A222" s="805"/>
      <c r="B222" s="955" t="s">
        <v>769</v>
      </c>
      <c r="C222" s="955" t="s">
        <v>851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I222" s="430"/>
    </row>
    <row r="223" spans="1:9" s="145" customFormat="1" ht="18" hidden="1" customHeight="1" x14ac:dyDescent="0.2">
      <c r="A223" s="805"/>
      <c r="B223" s="955" t="s">
        <v>763</v>
      </c>
      <c r="C223" s="955" t="s">
        <v>852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I223" s="430"/>
    </row>
    <row r="224" spans="1:9" s="145" customFormat="1" ht="18" hidden="1" customHeight="1" x14ac:dyDescent="0.2">
      <c r="A224" s="805" t="s">
        <v>390</v>
      </c>
      <c r="B224" s="1026" t="s">
        <v>409</v>
      </c>
      <c r="C224" s="955" t="s">
        <v>853</v>
      </c>
      <c r="D224" s="800"/>
      <c r="E224" s="800"/>
      <c r="F224" s="331"/>
      <c r="G224" s="758">
        <f t="shared" si="20"/>
        <v>45695</v>
      </c>
      <c r="I224" s="430"/>
    </row>
    <row r="225" spans="1:9" s="145" customFormat="1" ht="18" hidden="1" customHeight="1" x14ac:dyDescent="0.2">
      <c r="A225" s="805" t="s">
        <v>763</v>
      </c>
      <c r="B225" s="955" t="s">
        <v>769</v>
      </c>
      <c r="C225" s="955" t="s">
        <v>854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I225" s="430"/>
    </row>
    <row r="226" spans="1:9" s="145" customFormat="1" ht="18" hidden="1" customHeight="1" x14ac:dyDescent="0.2">
      <c r="A226" s="805"/>
      <c r="B226" s="955" t="s">
        <v>763</v>
      </c>
      <c r="C226" s="955" t="s">
        <v>855</v>
      </c>
      <c r="D226" s="955">
        <v>45707</v>
      </c>
      <c r="E226" s="758">
        <f>D226+6</f>
        <v>45713</v>
      </c>
      <c r="F226" s="331"/>
      <c r="G226" s="758">
        <f t="shared" ref="G226:G230" si="23">G225+7</f>
        <v>45709</v>
      </c>
      <c r="I226" s="430"/>
    </row>
    <row r="227" spans="1:9" s="145" customFormat="1" ht="18" hidden="1" customHeight="1" x14ac:dyDescent="0.2">
      <c r="A227" s="805"/>
      <c r="B227" s="1026" t="s">
        <v>409</v>
      </c>
      <c r="C227" s="955" t="s">
        <v>856</v>
      </c>
      <c r="D227" s="800"/>
      <c r="E227" s="800"/>
      <c r="F227" s="331"/>
      <c r="G227" s="758">
        <f t="shared" si="23"/>
        <v>45716</v>
      </c>
      <c r="I227" s="430"/>
    </row>
    <row r="228" spans="1:9" s="145" customFormat="1" ht="18" hidden="1" customHeight="1" x14ac:dyDescent="0.2">
      <c r="A228" s="805" t="s">
        <v>857</v>
      </c>
      <c r="B228" s="955" t="s">
        <v>763</v>
      </c>
      <c r="C228" s="955" t="s">
        <v>858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I228" s="430"/>
    </row>
    <row r="229" spans="1:9" s="145" customFormat="1" ht="18" hidden="1" customHeight="1" x14ac:dyDescent="0.2">
      <c r="A229" s="805"/>
      <c r="B229" s="955" t="s">
        <v>769</v>
      </c>
      <c r="C229" s="955" t="s">
        <v>859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I229" s="430"/>
    </row>
    <row r="230" spans="1:9" s="145" customFormat="1" ht="18" hidden="1" customHeight="1" x14ac:dyDescent="0.2">
      <c r="A230" s="805"/>
      <c r="B230" s="955" t="s">
        <v>763</v>
      </c>
      <c r="C230" s="955" t="s">
        <v>860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I230" s="430"/>
    </row>
    <row r="231" spans="1:9" s="145" customFormat="1" ht="18" hidden="1" customHeight="1" x14ac:dyDescent="0.2">
      <c r="A231" s="805"/>
      <c r="B231" s="955" t="s">
        <v>763</v>
      </c>
      <c r="C231" s="955" t="s">
        <v>946</v>
      </c>
      <c r="D231" s="955">
        <v>45750</v>
      </c>
      <c r="E231" s="758">
        <f t="shared" si="24"/>
        <v>45756</v>
      </c>
      <c r="F231" s="331"/>
      <c r="G231" s="758">
        <v>45751</v>
      </c>
      <c r="I231" s="430"/>
    </row>
    <row r="232" spans="1:9" s="145" customFormat="1" ht="18" hidden="1" customHeight="1" x14ac:dyDescent="0.2">
      <c r="A232" s="805"/>
      <c r="B232" s="955" t="s">
        <v>769</v>
      </c>
      <c r="C232" s="955" t="s">
        <v>947</v>
      </c>
      <c r="D232" s="880" t="s">
        <v>385</v>
      </c>
      <c r="E232" s="800"/>
      <c r="F232" s="331"/>
      <c r="G232" s="758">
        <f>G231+7</f>
        <v>45758</v>
      </c>
      <c r="I232" s="430"/>
    </row>
    <row r="233" spans="1:9" s="145" customFormat="1" ht="18" hidden="1" customHeight="1" x14ac:dyDescent="0.2">
      <c r="A233" s="805"/>
      <c r="B233" s="955" t="s">
        <v>824</v>
      </c>
      <c r="C233" s="955" t="s">
        <v>948</v>
      </c>
      <c r="D233" s="955">
        <v>45765</v>
      </c>
      <c r="E233" s="758">
        <f t="shared" si="24"/>
        <v>45771</v>
      </c>
      <c r="F233" s="331"/>
      <c r="G233" s="758">
        <f t="shared" ref="G233:G256" si="25">G232+7</f>
        <v>45765</v>
      </c>
      <c r="I233" s="430"/>
    </row>
    <row r="234" spans="1:9" s="145" customFormat="1" ht="18" hidden="1" customHeight="1" x14ac:dyDescent="0.2">
      <c r="A234" s="805"/>
      <c r="B234" s="955" t="s">
        <v>763</v>
      </c>
      <c r="C234" s="955" t="s">
        <v>949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I234" s="430"/>
    </row>
    <row r="235" spans="1:9" s="145" customFormat="1" ht="18" hidden="1" customHeight="1" x14ac:dyDescent="0.2">
      <c r="A235" s="805"/>
      <c r="B235" s="955" t="s">
        <v>769</v>
      </c>
      <c r="C235" s="955" t="s">
        <v>950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I235" s="430"/>
    </row>
    <row r="236" spans="1:9" s="145" customFormat="1" ht="18" hidden="1" customHeight="1" x14ac:dyDescent="0.2">
      <c r="A236" s="805"/>
      <c r="B236" s="955" t="s">
        <v>824</v>
      </c>
      <c r="C236" s="955" t="s">
        <v>951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I236" s="430"/>
    </row>
    <row r="237" spans="1:9" s="145" customFormat="1" ht="18" hidden="1" customHeight="1" x14ac:dyDescent="0.2">
      <c r="A237" s="805"/>
      <c r="B237" s="955" t="s">
        <v>763</v>
      </c>
      <c r="C237" s="955" t="s">
        <v>952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I237" s="430"/>
    </row>
    <row r="238" spans="1:9" s="145" customFormat="1" ht="18" hidden="1" customHeight="1" x14ac:dyDescent="0.2">
      <c r="A238" s="805"/>
      <c r="B238" s="955" t="s">
        <v>769</v>
      </c>
      <c r="C238" s="955" t="s">
        <v>953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I238" s="430"/>
    </row>
    <row r="239" spans="1:9" s="145" customFormat="1" ht="18" hidden="1" customHeight="1" x14ac:dyDescent="0.2">
      <c r="A239" s="805"/>
      <c r="B239" s="955" t="s">
        <v>824</v>
      </c>
      <c r="C239" s="955" t="s">
        <v>954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I239" s="430"/>
    </row>
    <row r="240" spans="1:9" s="145" customFormat="1" ht="18" hidden="1" customHeight="1" x14ac:dyDescent="0.2">
      <c r="A240" s="805"/>
      <c r="B240" s="955" t="s">
        <v>763</v>
      </c>
      <c r="C240" s="955" t="s">
        <v>955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I240" s="430"/>
    </row>
    <row r="241" spans="1:9" s="145" customFormat="1" ht="18" hidden="1" customHeight="1" x14ac:dyDescent="0.2">
      <c r="A241" s="805"/>
      <c r="B241" s="955" t="s">
        <v>769</v>
      </c>
      <c r="C241" s="955" t="s">
        <v>956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I241" s="430"/>
    </row>
    <row r="242" spans="1:9" s="145" customFormat="1" ht="18" hidden="1" customHeight="1" x14ac:dyDescent="0.2">
      <c r="A242" s="805"/>
      <c r="B242" s="955" t="s">
        <v>824</v>
      </c>
      <c r="C242" s="955" t="s">
        <v>957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I242" s="430"/>
    </row>
    <row r="243" spans="1:9" s="145" customFormat="1" ht="18" hidden="1" customHeight="1" x14ac:dyDescent="0.2">
      <c r="A243" s="805"/>
      <c r="B243" s="955" t="s">
        <v>763</v>
      </c>
      <c r="C243" s="955" t="s">
        <v>958</v>
      </c>
      <c r="D243" s="972" t="s">
        <v>385</v>
      </c>
      <c r="E243" s="800"/>
      <c r="F243" s="331"/>
      <c r="G243" s="758">
        <f t="shared" si="25"/>
        <v>45835</v>
      </c>
      <c r="I243" s="430"/>
    </row>
    <row r="244" spans="1:9" s="145" customFormat="1" ht="18" hidden="1" customHeight="1" x14ac:dyDescent="0.2">
      <c r="A244" s="207"/>
      <c r="B244" s="953" t="s">
        <v>824</v>
      </c>
      <c r="C244" s="953" t="s">
        <v>959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I244" s="162"/>
    </row>
    <row r="245" spans="1:9" s="145" customFormat="1" ht="18" hidden="1" customHeight="1" x14ac:dyDescent="0.2">
      <c r="A245" s="207"/>
      <c r="B245" s="953" t="s">
        <v>763</v>
      </c>
      <c r="C245" s="953" t="s">
        <v>960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I245" s="162"/>
    </row>
    <row r="246" spans="1:9" s="145" customFormat="1" ht="18" hidden="1" customHeight="1" x14ac:dyDescent="0.2">
      <c r="A246" s="207"/>
      <c r="B246" s="953" t="s">
        <v>824</v>
      </c>
      <c r="C246" s="953" t="s">
        <v>961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I246" s="162"/>
    </row>
    <row r="247" spans="1:9" s="145" customFormat="1" ht="18" hidden="1" customHeight="1" x14ac:dyDescent="0.2">
      <c r="A247" s="207"/>
      <c r="B247" s="953" t="s">
        <v>763</v>
      </c>
      <c r="C247" s="953" t="s">
        <v>962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I247" s="162"/>
    </row>
    <row r="248" spans="1:9" s="145" customFormat="1" ht="18" hidden="1" customHeight="1" x14ac:dyDescent="0.2">
      <c r="A248" s="207"/>
      <c r="B248" s="953" t="s">
        <v>824</v>
      </c>
      <c r="C248" s="953" t="s">
        <v>4825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I248" s="162"/>
    </row>
    <row r="249" spans="1:9" s="145" customFormat="1" ht="18" hidden="1" customHeight="1" x14ac:dyDescent="0.2">
      <c r="A249" s="207"/>
      <c r="B249" s="953" t="s">
        <v>763</v>
      </c>
      <c r="C249" s="953" t="s">
        <v>4826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I249" s="162"/>
    </row>
    <row r="250" spans="1:9" s="145" customFormat="1" ht="18" customHeight="1" x14ac:dyDescent="0.2">
      <c r="A250" s="207"/>
      <c r="B250" s="953" t="s">
        <v>824</v>
      </c>
      <c r="C250" s="953" t="s">
        <v>4827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I250" s="162"/>
    </row>
    <row r="251" spans="1:9" s="145" customFormat="1" ht="18" customHeight="1" x14ac:dyDescent="0.2">
      <c r="A251" s="207"/>
      <c r="B251" s="953" t="s">
        <v>763</v>
      </c>
      <c r="C251" s="953" t="s">
        <v>4828</v>
      </c>
      <c r="D251" s="953">
        <v>45890</v>
      </c>
      <c r="E251" s="802">
        <f t="shared" ref="E251:E253" si="29">D251+6</f>
        <v>45896</v>
      </c>
      <c r="F251" s="193"/>
      <c r="G251" s="802">
        <f t="shared" si="25"/>
        <v>45891</v>
      </c>
      <c r="I251" s="162"/>
    </row>
    <row r="252" spans="1:9" s="145" customFormat="1" ht="18" customHeight="1" x14ac:dyDescent="0.2">
      <c r="A252" s="207"/>
      <c r="B252" s="953" t="s">
        <v>824</v>
      </c>
      <c r="C252" s="955" t="s">
        <v>4926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I252" s="162"/>
    </row>
    <row r="253" spans="1:9" s="145" customFormat="1" ht="18" customHeight="1" x14ac:dyDescent="0.2">
      <c r="A253" s="207"/>
      <c r="B253" s="953" t="s">
        <v>763</v>
      </c>
      <c r="C253" s="955" t="s">
        <v>4927</v>
      </c>
      <c r="D253" s="953">
        <v>45904</v>
      </c>
      <c r="E253" s="802">
        <f t="shared" si="29"/>
        <v>45910</v>
      </c>
      <c r="F253" s="193"/>
      <c r="G253" s="802">
        <f t="shared" si="25"/>
        <v>45905</v>
      </c>
      <c r="I253" s="162"/>
    </row>
    <row r="254" spans="1:9" s="145" customFormat="1" ht="18" customHeight="1" x14ac:dyDescent="0.2">
      <c r="A254" s="207"/>
      <c r="B254" s="953" t="s">
        <v>824</v>
      </c>
      <c r="C254" s="955" t="s">
        <v>4928</v>
      </c>
      <c r="D254" s="953">
        <v>45911</v>
      </c>
      <c r="E254" s="802">
        <f t="shared" ref="E254:E255" si="30">D254+6</f>
        <v>45917</v>
      </c>
      <c r="F254" s="193"/>
      <c r="G254" s="802">
        <f t="shared" si="25"/>
        <v>45912</v>
      </c>
      <c r="I254" s="162"/>
    </row>
    <row r="255" spans="1:9" s="145" customFormat="1" ht="18" customHeight="1" x14ac:dyDescent="0.2">
      <c r="A255" s="207"/>
      <c r="B255" s="953" t="s">
        <v>763</v>
      </c>
      <c r="C255" s="955" t="s">
        <v>4984</v>
      </c>
      <c r="D255" s="953">
        <v>45918</v>
      </c>
      <c r="E255" s="802">
        <f t="shared" si="30"/>
        <v>45924</v>
      </c>
      <c r="F255" s="193"/>
      <c r="G255" s="802">
        <f t="shared" si="25"/>
        <v>45919</v>
      </c>
      <c r="I255" s="162"/>
    </row>
    <row r="256" spans="1:9" s="145" customFormat="1" ht="18" customHeight="1" x14ac:dyDescent="0.2">
      <c r="A256" s="207"/>
      <c r="B256" s="953" t="s">
        <v>824</v>
      </c>
      <c r="C256" s="955" t="s">
        <v>4985</v>
      </c>
      <c r="D256" s="953">
        <v>45925</v>
      </c>
      <c r="E256" s="802">
        <f t="shared" ref="E256" si="31">D256+6</f>
        <v>45931</v>
      </c>
      <c r="F256" s="193"/>
      <c r="G256" s="802">
        <f t="shared" si="25"/>
        <v>45926</v>
      </c>
      <c r="I256" s="162"/>
    </row>
    <row r="257" spans="1:13" s="18" customFormat="1" ht="18" customHeight="1" x14ac:dyDescent="0.2">
      <c r="A257" s="861"/>
      <c r="B257" s="195" t="s">
        <v>862</v>
      </c>
      <c r="C257" s="11"/>
      <c r="D257" s="11"/>
      <c r="E257" s="11"/>
      <c r="F257" s="11"/>
      <c r="G257" s="11"/>
      <c r="H257" s="11"/>
      <c r="I257" s="11"/>
      <c r="J257" s="11"/>
    </row>
    <row r="258" spans="1:13" s="18" customFormat="1" ht="18" customHeight="1" x14ac:dyDescent="0.2">
      <c r="A258" s="861"/>
      <c r="B258" s="147" t="s">
        <v>516</v>
      </c>
      <c r="C258" s="11"/>
      <c r="D258" s="11"/>
      <c r="E258" s="11"/>
      <c r="F258" s="11"/>
      <c r="G258" s="11"/>
      <c r="H258" s="11"/>
      <c r="I258" s="11"/>
      <c r="J258" s="11"/>
    </row>
    <row r="259" spans="1:13" ht="18" customHeight="1" x14ac:dyDescent="0.2">
      <c r="B259" s="413"/>
      <c r="C259" s="331"/>
      <c r="D259" s="198"/>
      <c r="E259" s="199"/>
      <c r="F259" s="413"/>
      <c r="G259" s="331"/>
      <c r="H259" s="198"/>
    </row>
    <row r="260" spans="1:13" s="149" customFormat="1" ht="20.100000000000001" hidden="1" customHeight="1" x14ac:dyDescent="0.2">
      <c r="A260" s="1033"/>
      <c r="B260" s="1132" t="s">
        <v>963</v>
      </c>
      <c r="C260" s="1132"/>
      <c r="D260" s="1132"/>
      <c r="E260" s="1132"/>
      <c r="F260" s="1038"/>
      <c r="G260" s="1038"/>
      <c r="H260" s="145"/>
      <c r="I260" s="145"/>
      <c r="J260" s="145"/>
      <c r="K260" s="145"/>
      <c r="L260" s="145"/>
      <c r="M260" s="145"/>
    </row>
    <row r="261" spans="1:13" s="149" customFormat="1" ht="20.100000000000001" hidden="1" customHeight="1" x14ac:dyDescent="0.2">
      <c r="A261" s="1033"/>
      <c r="B261" s="1035"/>
      <c r="C261" s="1035"/>
      <c r="D261" s="1035"/>
      <c r="E261" s="1035"/>
      <c r="F261" s="1035"/>
      <c r="G261" s="1035"/>
      <c r="H261" s="145"/>
      <c r="I261" s="145"/>
      <c r="J261" s="145"/>
      <c r="K261" s="145"/>
      <c r="L261" s="145"/>
      <c r="M261" s="145"/>
    </row>
    <row r="262" spans="1:13" s="147" customFormat="1" ht="30" hidden="1" customHeight="1" x14ac:dyDescent="0.2">
      <c r="A262" s="805"/>
      <c r="C262" s="615"/>
      <c r="D262" s="1136" t="s">
        <v>349</v>
      </c>
      <c r="E262" s="941" t="s">
        <v>164</v>
      </c>
      <c r="F262" s="195"/>
      <c r="G262" s="881"/>
      <c r="J262" s="145"/>
      <c r="K262" s="145"/>
    </row>
    <row r="263" spans="1:13" s="147" customFormat="1" ht="18" hidden="1" customHeight="1" x14ac:dyDescent="0.2">
      <c r="A263" s="805"/>
      <c r="B263" s="944" t="s">
        <v>351</v>
      </c>
      <c r="C263" s="944" t="s">
        <v>352</v>
      </c>
      <c r="D263" s="1137"/>
      <c r="E263" s="940" t="s">
        <v>144</v>
      </c>
      <c r="F263" s="195"/>
      <c r="G263" s="943" t="s">
        <v>353</v>
      </c>
      <c r="H263" s="145"/>
      <c r="I263" s="145"/>
      <c r="J263" s="145"/>
      <c r="K263" s="145"/>
    </row>
    <row r="264" spans="1:13" s="145" customFormat="1" ht="18" hidden="1" customHeight="1" x14ac:dyDescent="0.2">
      <c r="A264" s="805" t="s">
        <v>775</v>
      </c>
      <c r="B264" s="880" t="s">
        <v>385</v>
      </c>
      <c r="C264" s="955" t="s">
        <v>799</v>
      </c>
      <c r="D264" s="939">
        <v>45383</v>
      </c>
      <c r="E264" s="939">
        <f t="shared" ref="E264:E265" si="32">D264+6</f>
        <v>45389</v>
      </c>
      <c r="F264" s="331"/>
      <c r="G264" s="758" t="e">
        <f>#REF!+7</f>
        <v>#REF!</v>
      </c>
      <c r="I264" s="430"/>
    </row>
    <row r="265" spans="1:13" s="145" customFormat="1" ht="18" hidden="1" customHeight="1" x14ac:dyDescent="0.2">
      <c r="A265" s="805"/>
      <c r="B265" s="955" t="s">
        <v>769</v>
      </c>
      <c r="C265" s="955" t="s">
        <v>800</v>
      </c>
      <c r="D265" s="955">
        <v>45385</v>
      </c>
      <c r="E265" s="758">
        <f t="shared" si="32"/>
        <v>45391</v>
      </c>
      <c r="F265" s="331"/>
      <c r="G265" s="758">
        <v>45387</v>
      </c>
      <c r="I265" s="430"/>
    </row>
    <row r="266" spans="1:13" s="145" customFormat="1" ht="18" hidden="1" customHeight="1" x14ac:dyDescent="0.2">
      <c r="A266" s="805"/>
      <c r="B266" s="955" t="s">
        <v>763</v>
      </c>
      <c r="C266" s="955" t="s">
        <v>801</v>
      </c>
      <c r="D266" s="955">
        <v>45396</v>
      </c>
      <c r="E266" s="758">
        <v>45401</v>
      </c>
      <c r="F266" s="331"/>
      <c r="G266" s="758">
        <f t="shared" ref="G266:G310" si="33">G265+7</f>
        <v>45394</v>
      </c>
      <c r="I266" s="430"/>
    </row>
    <row r="267" spans="1:13" s="145" customFormat="1" ht="18" hidden="1" customHeight="1" x14ac:dyDescent="0.2">
      <c r="A267" s="805"/>
      <c r="B267" s="955" t="s">
        <v>766</v>
      </c>
      <c r="C267" s="955" t="s">
        <v>802</v>
      </c>
      <c r="D267" s="955">
        <v>45401</v>
      </c>
      <c r="E267" s="758">
        <f>D267+6</f>
        <v>45407</v>
      </c>
      <c r="F267" s="331"/>
      <c r="G267" s="758">
        <f t="shared" si="33"/>
        <v>45401</v>
      </c>
      <c r="I267" s="430"/>
    </row>
    <row r="268" spans="1:13" s="145" customFormat="1" ht="18" hidden="1" customHeight="1" x14ac:dyDescent="0.2">
      <c r="A268" s="805"/>
      <c r="B268" s="955" t="s">
        <v>769</v>
      </c>
      <c r="C268" s="955" t="s">
        <v>803</v>
      </c>
      <c r="D268" s="955">
        <v>45410</v>
      </c>
      <c r="E268" s="758">
        <f>D268+7</f>
        <v>45417</v>
      </c>
      <c r="F268" s="331"/>
      <c r="G268" s="758">
        <f t="shared" si="33"/>
        <v>45408</v>
      </c>
      <c r="I268" s="430"/>
    </row>
    <row r="269" spans="1:13" s="145" customFormat="1" ht="18" hidden="1" customHeight="1" x14ac:dyDescent="0.2">
      <c r="A269" s="805"/>
      <c r="B269" s="955" t="s">
        <v>763</v>
      </c>
      <c r="C269" s="955" t="s">
        <v>804</v>
      </c>
      <c r="D269" s="955">
        <v>45416</v>
      </c>
      <c r="E269" s="758">
        <f>D269+7</f>
        <v>45423</v>
      </c>
      <c r="F269" s="331"/>
      <c r="G269" s="758">
        <f t="shared" si="33"/>
        <v>45415</v>
      </c>
      <c r="I269" s="430"/>
    </row>
    <row r="270" spans="1:13" s="145" customFormat="1" ht="18" hidden="1" customHeight="1" x14ac:dyDescent="0.2">
      <c r="A270" s="805"/>
      <c r="B270" s="955" t="s">
        <v>766</v>
      </c>
      <c r="C270" s="955" t="s">
        <v>805</v>
      </c>
      <c r="D270" s="955">
        <v>45422</v>
      </c>
      <c r="E270" s="758">
        <f>D270+7</f>
        <v>45429</v>
      </c>
      <c r="F270" s="331"/>
      <c r="G270" s="758">
        <f t="shared" si="33"/>
        <v>45422</v>
      </c>
      <c r="I270" s="430"/>
    </row>
    <row r="271" spans="1:13" s="145" customFormat="1" ht="18" hidden="1" customHeight="1" x14ac:dyDescent="0.2">
      <c r="A271" s="805"/>
      <c r="B271" s="955" t="s">
        <v>769</v>
      </c>
      <c r="C271" s="955" t="s">
        <v>806</v>
      </c>
      <c r="D271" s="955">
        <v>45431</v>
      </c>
      <c r="E271" s="880" t="s">
        <v>385</v>
      </c>
      <c r="F271" s="331"/>
      <c r="G271" s="758">
        <f t="shared" si="33"/>
        <v>45429</v>
      </c>
      <c r="I271" s="430"/>
    </row>
    <row r="272" spans="1:13" s="145" customFormat="1" ht="18" hidden="1" customHeight="1" x14ac:dyDescent="0.2">
      <c r="A272" s="805"/>
      <c r="B272" s="955" t="s">
        <v>763</v>
      </c>
      <c r="C272" s="955" t="s">
        <v>807</v>
      </c>
      <c r="D272" s="955">
        <v>45435</v>
      </c>
      <c r="E272" s="758">
        <f t="shared" ref="E272:E301" si="34">D272+7</f>
        <v>45442</v>
      </c>
      <c r="F272" s="331"/>
      <c r="G272" s="758">
        <f t="shared" si="33"/>
        <v>45436</v>
      </c>
      <c r="I272" s="430"/>
    </row>
    <row r="273" spans="1:9" s="145" customFormat="1" ht="18" hidden="1" customHeight="1" x14ac:dyDescent="0.2">
      <c r="A273" s="805"/>
      <c r="B273" s="955" t="s">
        <v>766</v>
      </c>
      <c r="C273" s="955" t="s">
        <v>808</v>
      </c>
      <c r="D273" s="955">
        <v>45441</v>
      </c>
      <c r="E273" s="758">
        <f t="shared" si="34"/>
        <v>45448</v>
      </c>
      <c r="F273" s="331"/>
      <c r="G273" s="758">
        <f t="shared" si="33"/>
        <v>45443</v>
      </c>
      <c r="I273" s="430"/>
    </row>
    <row r="274" spans="1:9" s="145" customFormat="1" ht="18" hidden="1" customHeight="1" x14ac:dyDescent="0.2">
      <c r="A274" s="805"/>
      <c r="B274" s="955" t="s">
        <v>769</v>
      </c>
      <c r="C274" s="955" t="s">
        <v>809</v>
      </c>
      <c r="D274" s="955">
        <v>45446</v>
      </c>
      <c r="E274" s="758">
        <f t="shared" si="34"/>
        <v>45453</v>
      </c>
      <c r="F274" s="331"/>
      <c r="G274" s="758">
        <f t="shared" si="33"/>
        <v>45450</v>
      </c>
      <c r="I274" s="430"/>
    </row>
    <row r="275" spans="1:9" s="145" customFormat="1" ht="18" hidden="1" customHeight="1" x14ac:dyDescent="0.2">
      <c r="A275" s="805"/>
      <c r="B275" s="955" t="s">
        <v>763</v>
      </c>
      <c r="C275" s="955" t="s">
        <v>810</v>
      </c>
      <c r="D275" s="955">
        <v>45462</v>
      </c>
      <c r="E275" s="758">
        <f t="shared" si="34"/>
        <v>45469</v>
      </c>
      <c r="F275" s="331"/>
      <c r="G275" s="758">
        <f t="shared" si="33"/>
        <v>45457</v>
      </c>
      <c r="I275" s="430"/>
    </row>
    <row r="276" spans="1:9" s="145" customFormat="1" ht="18" hidden="1" customHeight="1" x14ac:dyDescent="0.2">
      <c r="A276" s="805"/>
      <c r="B276" s="955" t="s">
        <v>766</v>
      </c>
      <c r="C276" s="955" t="s">
        <v>811</v>
      </c>
      <c r="D276" s="955">
        <v>45464</v>
      </c>
      <c r="E276" s="758">
        <f t="shared" si="34"/>
        <v>45471</v>
      </c>
      <c r="F276" s="331"/>
      <c r="G276" s="758">
        <f t="shared" si="33"/>
        <v>45464</v>
      </c>
      <c r="I276" s="430"/>
    </row>
    <row r="277" spans="1:9" s="145" customFormat="1" ht="18" hidden="1" customHeight="1" x14ac:dyDescent="0.2">
      <c r="A277" s="805"/>
      <c r="B277" s="955" t="s">
        <v>769</v>
      </c>
      <c r="C277" s="955" t="s">
        <v>812</v>
      </c>
      <c r="D277" s="955">
        <v>45474</v>
      </c>
      <c r="E277" s="758">
        <f t="shared" si="34"/>
        <v>45481</v>
      </c>
      <c r="F277" s="331"/>
      <c r="G277" s="758">
        <f t="shared" si="33"/>
        <v>45471</v>
      </c>
      <c r="I277" s="430"/>
    </row>
    <row r="278" spans="1:9" s="145" customFormat="1" ht="18" hidden="1" customHeight="1" x14ac:dyDescent="0.2">
      <c r="A278" s="805"/>
      <c r="B278" s="955" t="s">
        <v>763</v>
      </c>
      <c r="C278" s="955" t="s">
        <v>813</v>
      </c>
      <c r="D278" s="955">
        <v>45476</v>
      </c>
      <c r="E278" s="758">
        <f t="shared" si="34"/>
        <v>45483</v>
      </c>
      <c r="F278" s="331"/>
      <c r="G278" s="758">
        <f t="shared" si="33"/>
        <v>45478</v>
      </c>
      <c r="I278" s="430"/>
    </row>
    <row r="279" spans="1:9" s="145" customFormat="1" ht="18" hidden="1" customHeight="1" x14ac:dyDescent="0.2">
      <c r="A279" s="805"/>
      <c r="B279" s="955" t="s">
        <v>766</v>
      </c>
      <c r="C279" s="955" t="s">
        <v>814</v>
      </c>
      <c r="D279" s="955">
        <v>45483</v>
      </c>
      <c r="E279" s="758">
        <f t="shared" si="34"/>
        <v>45490</v>
      </c>
      <c r="F279" s="331"/>
      <c r="G279" s="758">
        <f t="shared" si="33"/>
        <v>45485</v>
      </c>
      <c r="I279" s="430"/>
    </row>
    <row r="280" spans="1:9" s="145" customFormat="1" ht="18" hidden="1" customHeight="1" x14ac:dyDescent="0.2">
      <c r="A280" s="805"/>
      <c r="B280" s="955" t="s">
        <v>769</v>
      </c>
      <c r="C280" s="955" t="s">
        <v>815</v>
      </c>
      <c r="D280" s="955">
        <v>45492</v>
      </c>
      <c r="E280" s="758">
        <f t="shared" si="34"/>
        <v>45499</v>
      </c>
      <c r="F280" s="331"/>
      <c r="G280" s="758">
        <f t="shared" si="33"/>
        <v>45492</v>
      </c>
      <c r="I280" s="430"/>
    </row>
    <row r="281" spans="1:9" s="145" customFormat="1" ht="18" hidden="1" customHeight="1" x14ac:dyDescent="0.2">
      <c r="A281" s="805"/>
      <c r="B281" s="955" t="s">
        <v>763</v>
      </c>
      <c r="C281" s="955" t="s">
        <v>816</v>
      </c>
      <c r="D281" s="955">
        <v>45496</v>
      </c>
      <c r="E281" s="758">
        <f t="shared" si="34"/>
        <v>45503</v>
      </c>
      <c r="F281" s="331"/>
      <c r="G281" s="758">
        <f t="shared" si="33"/>
        <v>45499</v>
      </c>
      <c r="I281" s="430"/>
    </row>
    <row r="282" spans="1:9" s="145" customFormat="1" ht="18" hidden="1" customHeight="1" x14ac:dyDescent="0.2">
      <c r="A282" s="805"/>
      <c r="B282" s="955" t="s">
        <v>766</v>
      </c>
      <c r="C282" s="955" t="s">
        <v>817</v>
      </c>
      <c r="D282" s="955">
        <v>45505</v>
      </c>
      <c r="E282" s="758">
        <f t="shared" si="34"/>
        <v>45512</v>
      </c>
      <c r="F282" s="331"/>
      <c r="G282" s="758">
        <f t="shared" si="33"/>
        <v>45506</v>
      </c>
      <c r="I282" s="430"/>
    </row>
    <row r="283" spans="1:9" s="145" customFormat="1" ht="18" hidden="1" customHeight="1" x14ac:dyDescent="0.2">
      <c r="A283" s="805"/>
      <c r="B283" s="955" t="s">
        <v>769</v>
      </c>
      <c r="C283" s="955" t="s">
        <v>818</v>
      </c>
      <c r="D283" s="955">
        <v>45512</v>
      </c>
      <c r="E283" s="758">
        <f t="shared" si="34"/>
        <v>45519</v>
      </c>
      <c r="F283" s="331"/>
      <c r="G283" s="758">
        <f t="shared" si="33"/>
        <v>45513</v>
      </c>
      <c r="I283" s="430"/>
    </row>
    <row r="284" spans="1:9" s="145" customFormat="1" ht="18" hidden="1" customHeight="1" x14ac:dyDescent="0.2">
      <c r="A284" s="805"/>
      <c r="B284" s="955" t="s">
        <v>763</v>
      </c>
      <c r="C284" s="955" t="s">
        <v>819</v>
      </c>
      <c r="D284" s="955">
        <v>45518</v>
      </c>
      <c r="E284" s="758">
        <f t="shared" si="34"/>
        <v>45525</v>
      </c>
      <c r="F284" s="331"/>
      <c r="G284" s="758">
        <f t="shared" si="33"/>
        <v>45520</v>
      </c>
      <c r="I284" s="430"/>
    </row>
    <row r="285" spans="1:9" s="145" customFormat="1" ht="18" hidden="1" customHeight="1" x14ac:dyDescent="0.2">
      <c r="A285" s="805"/>
      <c r="B285" s="955" t="s">
        <v>766</v>
      </c>
      <c r="C285" s="955" t="s">
        <v>820</v>
      </c>
      <c r="D285" s="955">
        <v>45529</v>
      </c>
      <c r="E285" s="758">
        <f t="shared" si="34"/>
        <v>45536</v>
      </c>
      <c r="F285" s="331"/>
      <c r="G285" s="758">
        <f t="shared" si="33"/>
        <v>45527</v>
      </c>
      <c r="I285" s="430"/>
    </row>
    <row r="286" spans="1:9" s="145" customFormat="1" ht="18" hidden="1" customHeight="1" x14ac:dyDescent="0.2">
      <c r="A286" s="805" t="s">
        <v>821</v>
      </c>
      <c r="B286" s="955" t="s">
        <v>763</v>
      </c>
      <c r="C286" s="955" t="s">
        <v>822</v>
      </c>
      <c r="D286" s="955">
        <v>45531</v>
      </c>
      <c r="E286" s="758">
        <f t="shared" si="34"/>
        <v>45538</v>
      </c>
      <c r="F286" s="331"/>
      <c r="G286" s="758">
        <f t="shared" si="33"/>
        <v>45534</v>
      </c>
      <c r="I286" s="430"/>
    </row>
    <row r="287" spans="1:9" s="145" customFormat="1" ht="18" hidden="1" customHeight="1" x14ac:dyDescent="0.2">
      <c r="A287" s="805" t="s">
        <v>763</v>
      </c>
      <c r="B287" s="1026" t="s">
        <v>409</v>
      </c>
      <c r="C287" s="955" t="s">
        <v>823</v>
      </c>
      <c r="D287" s="800">
        <v>45543</v>
      </c>
      <c r="E287" s="800">
        <f t="shared" si="34"/>
        <v>45550</v>
      </c>
      <c r="F287" s="331"/>
      <c r="G287" s="758">
        <f t="shared" si="33"/>
        <v>45541</v>
      </c>
      <c r="I287" s="430"/>
    </row>
    <row r="288" spans="1:9" s="145" customFormat="1" ht="18" hidden="1" customHeight="1" x14ac:dyDescent="0.2">
      <c r="A288" s="805"/>
      <c r="B288" s="955" t="s">
        <v>824</v>
      </c>
      <c r="C288" s="955" t="s">
        <v>825</v>
      </c>
      <c r="D288" s="955">
        <v>45543</v>
      </c>
      <c r="E288" s="758">
        <f t="shared" si="34"/>
        <v>45550</v>
      </c>
      <c r="F288" s="331"/>
      <c r="G288" s="758">
        <f t="shared" si="33"/>
        <v>45548</v>
      </c>
      <c r="I288" s="430"/>
    </row>
    <row r="289" spans="1:9" s="145" customFormat="1" ht="18" hidden="1" customHeight="1" x14ac:dyDescent="0.2">
      <c r="A289" s="805" t="s">
        <v>826</v>
      </c>
      <c r="B289" s="955" t="s">
        <v>763</v>
      </c>
      <c r="C289" s="955" t="s">
        <v>827</v>
      </c>
      <c r="D289" s="955">
        <v>45553</v>
      </c>
      <c r="E289" s="758">
        <f t="shared" si="34"/>
        <v>45560</v>
      </c>
      <c r="F289" s="331"/>
      <c r="G289" s="758">
        <f t="shared" si="33"/>
        <v>45555</v>
      </c>
      <c r="I289" s="430"/>
    </row>
    <row r="290" spans="1:9" s="145" customFormat="1" ht="18" hidden="1" customHeight="1" x14ac:dyDescent="0.2">
      <c r="A290" s="805"/>
      <c r="B290" s="955" t="s">
        <v>766</v>
      </c>
      <c r="C290" s="955" t="s">
        <v>828</v>
      </c>
      <c r="D290" s="955">
        <v>45559</v>
      </c>
      <c r="E290" s="758">
        <f t="shared" si="34"/>
        <v>45566</v>
      </c>
      <c r="F290" s="331"/>
      <c r="G290" s="758">
        <f t="shared" si="33"/>
        <v>45562</v>
      </c>
      <c r="I290" s="430"/>
    </row>
    <row r="291" spans="1:9" s="145" customFormat="1" ht="18" hidden="1" customHeight="1" x14ac:dyDescent="0.2">
      <c r="A291" s="805"/>
      <c r="B291" s="955" t="s">
        <v>824</v>
      </c>
      <c r="C291" s="955" t="s">
        <v>829</v>
      </c>
      <c r="D291" s="955">
        <v>45569</v>
      </c>
      <c r="E291" s="758">
        <f t="shared" si="34"/>
        <v>45576</v>
      </c>
      <c r="F291" s="331"/>
      <c r="G291" s="758">
        <f t="shared" si="33"/>
        <v>45569</v>
      </c>
      <c r="I291" s="430"/>
    </row>
    <row r="292" spans="1:9" s="145" customFormat="1" ht="18" hidden="1" customHeight="1" x14ac:dyDescent="0.2">
      <c r="A292" s="805" t="s">
        <v>763</v>
      </c>
      <c r="B292" s="955" t="s">
        <v>830</v>
      </c>
      <c r="C292" s="955" t="s">
        <v>831</v>
      </c>
      <c r="D292" s="955">
        <v>45576</v>
      </c>
      <c r="E292" s="758">
        <f t="shared" si="34"/>
        <v>45583</v>
      </c>
      <c r="F292" s="331"/>
      <c r="G292" s="758">
        <f t="shared" si="33"/>
        <v>45576</v>
      </c>
      <c r="I292" s="430"/>
    </row>
    <row r="293" spans="1:9" s="145" customFormat="1" ht="18" hidden="1" customHeight="1" x14ac:dyDescent="0.2">
      <c r="A293" s="805" t="s">
        <v>832</v>
      </c>
      <c r="B293" s="955" t="s">
        <v>766</v>
      </c>
      <c r="C293" s="955" t="s">
        <v>833</v>
      </c>
      <c r="D293" s="955">
        <v>45581</v>
      </c>
      <c r="E293" s="758">
        <f t="shared" si="34"/>
        <v>45588</v>
      </c>
      <c r="F293" s="331"/>
      <c r="G293" s="758">
        <f t="shared" si="33"/>
        <v>45583</v>
      </c>
      <c r="I293" s="430"/>
    </row>
    <row r="294" spans="1:9" s="145" customFormat="1" ht="18" hidden="1" customHeight="1" x14ac:dyDescent="0.2">
      <c r="A294" s="805"/>
      <c r="B294" s="955" t="s">
        <v>824</v>
      </c>
      <c r="C294" s="955" t="s">
        <v>834</v>
      </c>
      <c r="D294" s="955">
        <v>45588</v>
      </c>
      <c r="E294" s="758">
        <f t="shared" si="34"/>
        <v>45595</v>
      </c>
      <c r="F294" s="331"/>
      <c r="G294" s="758">
        <f t="shared" si="33"/>
        <v>45590</v>
      </c>
      <c r="I294" s="430"/>
    </row>
    <row r="295" spans="1:9" s="145" customFormat="1" ht="18" hidden="1" customHeight="1" x14ac:dyDescent="0.2">
      <c r="A295" s="805" t="s">
        <v>763</v>
      </c>
      <c r="B295" s="955" t="s">
        <v>830</v>
      </c>
      <c r="C295" s="955" t="s">
        <v>835</v>
      </c>
      <c r="D295" s="955">
        <v>45594</v>
      </c>
      <c r="E295" s="758">
        <f t="shared" si="34"/>
        <v>45601</v>
      </c>
      <c r="F295" s="331"/>
      <c r="G295" s="758">
        <f t="shared" si="33"/>
        <v>45597</v>
      </c>
      <c r="I295" s="430"/>
    </row>
    <row r="296" spans="1:9" s="145" customFormat="1" ht="18" hidden="1" customHeight="1" x14ac:dyDescent="0.2">
      <c r="A296" s="805" t="s">
        <v>836</v>
      </c>
      <c r="B296" s="955" t="s">
        <v>824</v>
      </c>
      <c r="C296" s="955" t="s">
        <v>837</v>
      </c>
      <c r="D296" s="955">
        <v>45603</v>
      </c>
      <c r="E296" s="758">
        <f t="shared" si="34"/>
        <v>45610</v>
      </c>
      <c r="F296" s="331"/>
      <c r="G296" s="758">
        <f t="shared" si="33"/>
        <v>45604</v>
      </c>
      <c r="I296" s="430"/>
    </row>
    <row r="297" spans="1:9" s="145" customFormat="1" ht="18" hidden="1" customHeight="1" x14ac:dyDescent="0.2">
      <c r="A297" s="805"/>
      <c r="B297" s="955" t="s">
        <v>769</v>
      </c>
      <c r="C297" s="955" t="s">
        <v>838</v>
      </c>
      <c r="D297" s="955">
        <v>45611</v>
      </c>
      <c r="E297" s="758">
        <f t="shared" si="34"/>
        <v>45618</v>
      </c>
      <c r="F297" s="331"/>
      <c r="G297" s="758">
        <f t="shared" si="33"/>
        <v>45611</v>
      </c>
      <c r="I297" s="430"/>
    </row>
    <row r="298" spans="1:9" s="145" customFormat="1" ht="18" hidden="1" customHeight="1" x14ac:dyDescent="0.2">
      <c r="A298" s="805" t="s">
        <v>839</v>
      </c>
      <c r="B298" s="955" t="s">
        <v>824</v>
      </c>
      <c r="C298" s="955" t="s">
        <v>840</v>
      </c>
      <c r="D298" s="955">
        <v>45617</v>
      </c>
      <c r="E298" s="758">
        <f t="shared" si="34"/>
        <v>45624</v>
      </c>
      <c r="F298" s="331"/>
      <c r="G298" s="758">
        <f t="shared" si="33"/>
        <v>45618</v>
      </c>
      <c r="I298" s="430"/>
    </row>
    <row r="299" spans="1:9" s="145" customFormat="1" ht="18" hidden="1" customHeight="1" x14ac:dyDescent="0.2">
      <c r="A299" s="805" t="s">
        <v>766</v>
      </c>
      <c r="B299" s="955" t="s">
        <v>769</v>
      </c>
      <c r="C299" s="955" t="s">
        <v>841</v>
      </c>
      <c r="D299" s="955">
        <v>45627</v>
      </c>
      <c r="E299" s="758">
        <f t="shared" si="34"/>
        <v>45634</v>
      </c>
      <c r="F299" s="331"/>
      <c r="G299" s="758">
        <f t="shared" si="33"/>
        <v>45625</v>
      </c>
      <c r="I299" s="430"/>
    </row>
    <row r="300" spans="1:9" s="145" customFormat="1" ht="18" hidden="1" customHeight="1" x14ac:dyDescent="0.2">
      <c r="A300" s="805"/>
      <c r="B300" s="955" t="s">
        <v>824</v>
      </c>
      <c r="C300" s="955" t="s">
        <v>842</v>
      </c>
      <c r="D300" s="955">
        <v>45630</v>
      </c>
      <c r="E300" s="758">
        <f t="shared" si="34"/>
        <v>45637</v>
      </c>
      <c r="F300" s="331"/>
      <c r="G300" s="758">
        <f t="shared" si="33"/>
        <v>45632</v>
      </c>
      <c r="I300" s="430"/>
    </row>
    <row r="301" spans="1:9" s="145" customFormat="1" ht="18" hidden="1" customHeight="1" x14ac:dyDescent="0.2">
      <c r="A301" s="805" t="s">
        <v>843</v>
      </c>
      <c r="B301" s="955" t="s">
        <v>769</v>
      </c>
      <c r="C301" s="955" t="s">
        <v>844</v>
      </c>
      <c r="D301" s="955">
        <v>45639</v>
      </c>
      <c r="E301" s="758">
        <f t="shared" si="34"/>
        <v>45646</v>
      </c>
      <c r="F301" s="331"/>
      <c r="G301" s="758">
        <f t="shared" si="33"/>
        <v>45639</v>
      </c>
      <c r="I301" s="430"/>
    </row>
    <row r="302" spans="1:9" s="145" customFormat="1" ht="18" hidden="1" customHeight="1" x14ac:dyDescent="0.2">
      <c r="A302" s="805" t="s">
        <v>824</v>
      </c>
      <c r="B302" s="1026" t="s">
        <v>409</v>
      </c>
      <c r="C302" s="955" t="s">
        <v>845</v>
      </c>
      <c r="D302" s="800"/>
      <c r="E302" s="800"/>
      <c r="F302" s="331"/>
      <c r="G302" s="758">
        <f t="shared" si="33"/>
        <v>45646</v>
      </c>
      <c r="I302" s="430"/>
    </row>
    <row r="303" spans="1:9" s="145" customFormat="1" ht="18" hidden="1" customHeight="1" x14ac:dyDescent="0.2">
      <c r="A303" s="805" t="s">
        <v>846</v>
      </c>
      <c r="B303" s="955" t="s">
        <v>769</v>
      </c>
      <c r="C303" s="955" t="s">
        <v>847</v>
      </c>
      <c r="D303" s="955">
        <v>45653</v>
      </c>
      <c r="E303" s="758">
        <f t="shared" ref="E303:E308" si="35">D303+5</f>
        <v>45658</v>
      </c>
      <c r="F303" s="331"/>
      <c r="G303" s="758">
        <f t="shared" si="33"/>
        <v>45653</v>
      </c>
      <c r="I303" s="430"/>
    </row>
    <row r="304" spans="1:9" s="145" customFormat="1" ht="18" hidden="1" customHeight="1" x14ac:dyDescent="0.2">
      <c r="A304" s="805" t="s">
        <v>846</v>
      </c>
      <c r="B304" s="955" t="s">
        <v>763</v>
      </c>
      <c r="C304" s="955" t="s">
        <v>848</v>
      </c>
      <c r="D304" s="955">
        <v>45295</v>
      </c>
      <c r="E304" s="758">
        <f t="shared" si="35"/>
        <v>45300</v>
      </c>
      <c r="F304" s="331"/>
      <c r="G304" s="758">
        <f t="shared" si="33"/>
        <v>45660</v>
      </c>
      <c r="I304" s="430"/>
    </row>
    <row r="305" spans="1:9" s="145" customFormat="1" ht="18" hidden="1" customHeight="1" x14ac:dyDescent="0.2">
      <c r="A305" s="805" t="s">
        <v>120</v>
      </c>
      <c r="B305" s="955" t="s">
        <v>769</v>
      </c>
      <c r="C305" s="955" t="s">
        <v>849</v>
      </c>
      <c r="D305" s="955">
        <v>45669</v>
      </c>
      <c r="E305" s="758">
        <f t="shared" si="35"/>
        <v>45674</v>
      </c>
      <c r="F305" s="331"/>
      <c r="G305" s="758">
        <f t="shared" si="33"/>
        <v>45667</v>
      </c>
      <c r="I305" s="430"/>
    </row>
    <row r="306" spans="1:9" s="145" customFormat="1" ht="18" hidden="1" customHeight="1" x14ac:dyDescent="0.2">
      <c r="A306" s="805"/>
      <c r="B306" s="955" t="s">
        <v>763</v>
      </c>
      <c r="C306" s="955" t="s">
        <v>850</v>
      </c>
      <c r="D306" s="955">
        <v>45307</v>
      </c>
      <c r="E306" s="758">
        <f t="shared" si="35"/>
        <v>45312</v>
      </c>
      <c r="F306" s="331"/>
      <c r="G306" s="758">
        <f t="shared" si="33"/>
        <v>45674</v>
      </c>
      <c r="I306" s="430"/>
    </row>
    <row r="307" spans="1:9" s="145" customFormat="1" ht="18" hidden="1" customHeight="1" x14ac:dyDescent="0.2">
      <c r="A307" s="805"/>
      <c r="B307" s="955" t="s">
        <v>769</v>
      </c>
      <c r="C307" s="955" t="s">
        <v>851</v>
      </c>
      <c r="D307" s="955">
        <v>45687</v>
      </c>
      <c r="E307" s="758">
        <f t="shared" si="35"/>
        <v>45692</v>
      </c>
      <c r="F307" s="331"/>
      <c r="G307" s="758">
        <f t="shared" si="33"/>
        <v>45681</v>
      </c>
      <c r="I307" s="430"/>
    </row>
    <row r="308" spans="1:9" s="145" customFormat="1" ht="18" hidden="1" customHeight="1" x14ac:dyDescent="0.2">
      <c r="A308" s="805"/>
      <c r="B308" s="955" t="s">
        <v>763</v>
      </c>
      <c r="C308" s="955" t="s">
        <v>852</v>
      </c>
      <c r="D308" s="955">
        <v>45688</v>
      </c>
      <c r="E308" s="758">
        <f t="shared" si="35"/>
        <v>45693</v>
      </c>
      <c r="F308" s="331"/>
      <c r="G308" s="758">
        <f t="shared" si="33"/>
        <v>45688</v>
      </c>
      <c r="I308" s="430"/>
    </row>
    <row r="309" spans="1:9" s="145" customFormat="1" ht="18" hidden="1" customHeight="1" x14ac:dyDescent="0.2">
      <c r="A309" s="805" t="s">
        <v>390</v>
      </c>
      <c r="B309" s="1026" t="s">
        <v>409</v>
      </c>
      <c r="C309" s="955" t="s">
        <v>853</v>
      </c>
      <c r="D309" s="800"/>
      <c r="E309" s="800"/>
      <c r="F309" s="331"/>
      <c r="G309" s="758">
        <f t="shared" si="33"/>
        <v>45695</v>
      </c>
      <c r="I309" s="430"/>
    </row>
    <row r="310" spans="1:9" s="145" customFormat="1" ht="18" hidden="1" customHeight="1" x14ac:dyDescent="0.2">
      <c r="A310" s="805" t="s">
        <v>763</v>
      </c>
      <c r="B310" s="955" t="s">
        <v>769</v>
      </c>
      <c r="C310" s="955" t="s">
        <v>854</v>
      </c>
      <c r="D310" s="955">
        <v>45704</v>
      </c>
      <c r="E310" s="758">
        <f>D310+7</f>
        <v>45711</v>
      </c>
      <c r="F310" s="331"/>
      <c r="G310" s="758">
        <f t="shared" si="33"/>
        <v>45702</v>
      </c>
      <c r="I310" s="430"/>
    </row>
    <row r="311" spans="1:9" s="145" customFormat="1" ht="18" hidden="1" customHeight="1" x14ac:dyDescent="0.2">
      <c r="A311" s="805"/>
      <c r="B311" s="955" t="s">
        <v>763</v>
      </c>
      <c r="C311" s="955" t="s">
        <v>855</v>
      </c>
      <c r="D311" s="955">
        <v>45707</v>
      </c>
      <c r="E311" s="758">
        <f>D311+6</f>
        <v>45713</v>
      </c>
      <c r="F311" s="331"/>
      <c r="G311" s="758">
        <f t="shared" ref="G311:G315" si="36">G310+7</f>
        <v>45709</v>
      </c>
      <c r="I311" s="430"/>
    </row>
    <row r="312" spans="1:9" s="145" customFormat="1" ht="18" hidden="1" customHeight="1" x14ac:dyDescent="0.2">
      <c r="A312" s="805"/>
      <c r="B312" s="1026" t="s">
        <v>409</v>
      </c>
      <c r="C312" s="955" t="s">
        <v>856</v>
      </c>
      <c r="D312" s="800"/>
      <c r="E312" s="800"/>
      <c r="F312" s="331"/>
      <c r="G312" s="758">
        <f t="shared" si="36"/>
        <v>45716</v>
      </c>
      <c r="I312" s="430"/>
    </row>
    <row r="313" spans="1:9" s="145" customFormat="1" ht="18" hidden="1" customHeight="1" x14ac:dyDescent="0.2">
      <c r="A313" s="805" t="s">
        <v>857</v>
      </c>
      <c r="B313" s="955" t="s">
        <v>763</v>
      </c>
      <c r="C313" s="955" t="s">
        <v>858</v>
      </c>
      <c r="D313" s="955">
        <v>45720</v>
      </c>
      <c r="E313" s="758">
        <f t="shared" ref="E313:E315" si="37">D313+6</f>
        <v>45726</v>
      </c>
      <c r="F313" s="331"/>
      <c r="G313" s="758">
        <f t="shared" si="36"/>
        <v>45723</v>
      </c>
      <c r="I313" s="430"/>
    </row>
    <row r="314" spans="1:9" s="145" customFormat="1" ht="18" hidden="1" customHeight="1" x14ac:dyDescent="0.2">
      <c r="A314" s="805"/>
      <c r="B314" s="955" t="s">
        <v>769</v>
      </c>
      <c r="C314" s="955" t="s">
        <v>859</v>
      </c>
      <c r="D314" s="955">
        <v>45736</v>
      </c>
      <c r="E314" s="758">
        <f t="shared" si="37"/>
        <v>45742</v>
      </c>
      <c r="F314" s="331"/>
      <c r="G314" s="758">
        <f t="shared" si="36"/>
        <v>45730</v>
      </c>
      <c r="I314" s="430"/>
    </row>
    <row r="315" spans="1:9" s="145" customFormat="1" ht="18" hidden="1" customHeight="1" x14ac:dyDescent="0.2">
      <c r="A315" s="805"/>
      <c r="B315" s="955" t="s">
        <v>763</v>
      </c>
      <c r="C315" s="955" t="s">
        <v>860</v>
      </c>
      <c r="D315" s="955">
        <v>45735</v>
      </c>
      <c r="E315" s="758">
        <f t="shared" si="37"/>
        <v>45741</v>
      </c>
      <c r="F315" s="331"/>
      <c r="G315" s="758">
        <f t="shared" si="36"/>
        <v>45737</v>
      </c>
      <c r="I315" s="430"/>
    </row>
    <row r="316" spans="1:9" s="145" customFormat="1" ht="18" hidden="1" customHeight="1" x14ac:dyDescent="0.2">
      <c r="A316" s="805"/>
      <c r="B316" s="955" t="s">
        <v>824</v>
      </c>
      <c r="C316" s="955" t="s">
        <v>942</v>
      </c>
      <c r="D316" s="955">
        <v>45756</v>
      </c>
      <c r="E316" s="758">
        <f>D316+4</f>
        <v>45760</v>
      </c>
      <c r="F316" s="331"/>
      <c r="G316" s="758">
        <v>45756</v>
      </c>
      <c r="I316" s="430"/>
    </row>
    <row r="317" spans="1:9" s="145" customFormat="1" ht="18" hidden="1" customHeight="1" x14ac:dyDescent="0.2">
      <c r="A317" s="805"/>
      <c r="B317" s="955" t="s">
        <v>763</v>
      </c>
      <c r="C317" s="955" t="s">
        <v>943</v>
      </c>
      <c r="D317" s="955">
        <v>45764</v>
      </c>
      <c r="E317" s="758">
        <f t="shared" ref="E317:E323" si="38">D317+4</f>
        <v>45768</v>
      </c>
      <c r="F317" s="331"/>
      <c r="G317" s="758">
        <f>G316+7</f>
        <v>45763</v>
      </c>
      <c r="I317" s="430"/>
    </row>
    <row r="318" spans="1:9" s="145" customFormat="1" ht="18" hidden="1" customHeight="1" x14ac:dyDescent="0.2">
      <c r="A318" s="805"/>
      <c r="B318" s="955" t="s">
        <v>769</v>
      </c>
      <c r="C318" s="955" t="s">
        <v>944</v>
      </c>
      <c r="D318" s="955">
        <v>45769</v>
      </c>
      <c r="E318" s="758">
        <f t="shared" si="38"/>
        <v>45773</v>
      </c>
      <c r="F318" s="331"/>
      <c r="G318" s="758">
        <f t="shared" ref="G318:G340" si="39">G317+7</f>
        <v>45770</v>
      </c>
      <c r="I318" s="430"/>
    </row>
    <row r="319" spans="1:9" s="145" customFormat="1" ht="18" hidden="1" customHeight="1" x14ac:dyDescent="0.2">
      <c r="A319" s="805"/>
      <c r="B319" s="955" t="s">
        <v>824</v>
      </c>
      <c r="C319" s="955" t="s">
        <v>945</v>
      </c>
      <c r="D319" s="955">
        <v>45778</v>
      </c>
      <c r="E319" s="758">
        <f t="shared" si="38"/>
        <v>45782</v>
      </c>
      <c r="F319" s="331"/>
      <c r="G319" s="758">
        <f t="shared" si="39"/>
        <v>45777</v>
      </c>
      <c r="I319" s="430"/>
    </row>
    <row r="320" spans="1:9" s="145" customFormat="1" ht="18" hidden="1" customHeight="1" x14ac:dyDescent="0.2">
      <c r="A320" s="805"/>
      <c r="B320" s="955" t="s">
        <v>763</v>
      </c>
      <c r="C320" s="955" t="s">
        <v>964</v>
      </c>
      <c r="D320" s="955">
        <v>45784</v>
      </c>
      <c r="E320" s="758">
        <f t="shared" si="38"/>
        <v>45788</v>
      </c>
      <c r="F320" s="331"/>
      <c r="G320" s="758">
        <f t="shared" si="39"/>
        <v>45784</v>
      </c>
      <c r="I320" s="430"/>
    </row>
    <row r="321" spans="1:9" s="145" customFormat="1" ht="18" hidden="1" customHeight="1" x14ac:dyDescent="0.2">
      <c r="A321" s="805"/>
      <c r="B321" s="955" t="s">
        <v>769</v>
      </c>
      <c r="C321" s="955" t="s">
        <v>965</v>
      </c>
      <c r="D321" s="955">
        <v>45794</v>
      </c>
      <c r="E321" s="758">
        <f t="shared" si="38"/>
        <v>45798</v>
      </c>
      <c r="F321" s="331"/>
      <c r="G321" s="758">
        <f t="shared" si="39"/>
        <v>45791</v>
      </c>
      <c r="I321" s="430"/>
    </row>
    <row r="322" spans="1:9" s="145" customFormat="1" ht="18" hidden="1" customHeight="1" x14ac:dyDescent="0.2">
      <c r="A322" s="805"/>
      <c r="B322" s="955" t="s">
        <v>824</v>
      </c>
      <c r="C322" s="955" t="s">
        <v>966</v>
      </c>
      <c r="D322" s="955">
        <v>45800</v>
      </c>
      <c r="E322" s="758">
        <f t="shared" si="38"/>
        <v>45804</v>
      </c>
      <c r="F322" s="331"/>
      <c r="G322" s="758">
        <f t="shared" si="39"/>
        <v>45798</v>
      </c>
      <c r="I322" s="430"/>
    </row>
    <row r="323" spans="1:9" s="145" customFormat="1" ht="18" hidden="1" customHeight="1" x14ac:dyDescent="0.2">
      <c r="A323" s="805"/>
      <c r="B323" s="955" t="s">
        <v>763</v>
      </c>
      <c r="C323" s="955" t="s">
        <v>967</v>
      </c>
      <c r="D323" s="955">
        <v>45810</v>
      </c>
      <c r="E323" s="758">
        <f t="shared" si="38"/>
        <v>45814</v>
      </c>
      <c r="F323" s="331"/>
      <c r="G323" s="758">
        <f t="shared" ref="G323" si="40">G322+7</f>
        <v>45805</v>
      </c>
      <c r="I323" s="430"/>
    </row>
    <row r="324" spans="1:9" s="145" customFormat="1" ht="18" hidden="1" customHeight="1" x14ac:dyDescent="0.2">
      <c r="A324" s="805"/>
      <c r="B324" s="955" t="s">
        <v>769</v>
      </c>
      <c r="C324" s="955" t="s">
        <v>968</v>
      </c>
      <c r="D324" s="955">
        <v>45818</v>
      </c>
      <c r="E324" s="972" t="s">
        <v>385</v>
      </c>
      <c r="F324" s="331"/>
      <c r="G324" s="758">
        <f t="shared" si="39"/>
        <v>45812</v>
      </c>
      <c r="I324" s="430"/>
    </row>
    <row r="325" spans="1:9" s="145" customFormat="1" ht="18" hidden="1" customHeight="1" x14ac:dyDescent="0.2">
      <c r="A325" s="805"/>
      <c r="B325" s="955" t="s">
        <v>824</v>
      </c>
      <c r="C325" s="955" t="s">
        <v>969</v>
      </c>
      <c r="D325" s="955">
        <v>45820</v>
      </c>
      <c r="E325" s="758">
        <f t="shared" ref="E325" si="41">D325+4</f>
        <v>45824</v>
      </c>
      <c r="F325" s="331"/>
      <c r="G325" s="758">
        <f t="shared" si="39"/>
        <v>45819</v>
      </c>
      <c r="I325" s="430"/>
    </row>
    <row r="326" spans="1:9" s="145" customFormat="1" ht="18" hidden="1" customHeight="1" x14ac:dyDescent="0.2">
      <c r="A326" s="805"/>
      <c r="B326" s="955" t="s">
        <v>763</v>
      </c>
      <c r="C326" s="955" t="s">
        <v>970</v>
      </c>
      <c r="D326" s="955">
        <v>45831</v>
      </c>
      <c r="E326" s="972" t="s">
        <v>385</v>
      </c>
      <c r="F326" s="331"/>
      <c r="G326" s="758">
        <f t="shared" si="39"/>
        <v>45826</v>
      </c>
      <c r="I326" s="430"/>
    </row>
    <row r="327" spans="1:9" s="145" customFormat="1" ht="18" hidden="1" customHeight="1" x14ac:dyDescent="0.2">
      <c r="A327" s="805"/>
      <c r="B327" s="955" t="s">
        <v>769</v>
      </c>
      <c r="C327" s="955" t="s">
        <v>971</v>
      </c>
      <c r="D327" s="955">
        <v>45832</v>
      </c>
      <c r="E327" s="972" t="s">
        <v>385</v>
      </c>
      <c r="F327" s="331"/>
      <c r="G327" s="758">
        <f t="shared" si="39"/>
        <v>45833</v>
      </c>
      <c r="I327" s="430"/>
    </row>
    <row r="328" spans="1:9" s="145" customFormat="1" ht="18" hidden="1" customHeight="1" x14ac:dyDescent="0.2">
      <c r="A328" s="805"/>
      <c r="B328" s="955" t="s">
        <v>824</v>
      </c>
      <c r="C328" s="955" t="s">
        <v>972</v>
      </c>
      <c r="D328" s="955">
        <v>45839</v>
      </c>
      <c r="E328" s="972" t="s">
        <v>385</v>
      </c>
      <c r="F328" s="331"/>
      <c r="G328" s="758">
        <f t="shared" si="39"/>
        <v>45840</v>
      </c>
      <c r="I328" s="430"/>
    </row>
    <row r="329" spans="1:9" s="145" customFormat="1" ht="18" hidden="1" customHeight="1" x14ac:dyDescent="0.2">
      <c r="A329" s="805"/>
      <c r="B329" s="955" t="s">
        <v>763</v>
      </c>
      <c r="C329" s="955" t="s">
        <v>973</v>
      </c>
      <c r="D329" s="955">
        <v>45846</v>
      </c>
      <c r="E329" s="972" t="s">
        <v>385</v>
      </c>
      <c r="F329" s="331"/>
      <c r="G329" s="758">
        <f t="shared" si="39"/>
        <v>45847</v>
      </c>
      <c r="I329" s="430"/>
    </row>
    <row r="330" spans="1:9" s="145" customFormat="1" ht="18" hidden="1" customHeight="1" x14ac:dyDescent="0.2">
      <c r="A330" s="805"/>
      <c r="B330" s="955" t="s">
        <v>824</v>
      </c>
      <c r="C330" s="955" t="s">
        <v>974</v>
      </c>
      <c r="D330" s="955">
        <v>45853</v>
      </c>
      <c r="E330" s="972" t="s">
        <v>385</v>
      </c>
      <c r="F330" s="331"/>
      <c r="G330" s="758">
        <f t="shared" si="39"/>
        <v>45854</v>
      </c>
      <c r="I330" s="430"/>
    </row>
    <row r="331" spans="1:9" s="145" customFormat="1" ht="18" hidden="1" customHeight="1" x14ac:dyDescent="0.2">
      <c r="A331" s="805"/>
      <c r="B331" s="955" t="s">
        <v>763</v>
      </c>
      <c r="C331" s="955" t="s">
        <v>975</v>
      </c>
      <c r="D331" s="955">
        <v>45860</v>
      </c>
      <c r="E331" s="972" t="s">
        <v>385</v>
      </c>
      <c r="F331" s="331"/>
      <c r="G331" s="758">
        <f t="shared" si="39"/>
        <v>45861</v>
      </c>
      <c r="I331" s="430"/>
    </row>
    <row r="332" spans="1:9" s="145" customFormat="1" ht="18" hidden="1" customHeight="1" x14ac:dyDescent="0.2">
      <c r="A332" s="805"/>
      <c r="B332" s="955" t="s">
        <v>824</v>
      </c>
      <c r="C332" s="955" t="s">
        <v>976</v>
      </c>
      <c r="D332" s="955">
        <v>45867</v>
      </c>
      <c r="E332" s="972" t="s">
        <v>385</v>
      </c>
      <c r="F332" s="331"/>
      <c r="G332" s="758">
        <f t="shared" si="39"/>
        <v>45868</v>
      </c>
      <c r="I332" s="430"/>
    </row>
    <row r="333" spans="1:9" s="145" customFormat="1" ht="18" hidden="1" customHeight="1" x14ac:dyDescent="0.2">
      <c r="A333" s="805"/>
      <c r="B333" s="955" t="s">
        <v>763</v>
      </c>
      <c r="C333" s="955" t="s">
        <v>4829</v>
      </c>
      <c r="D333" s="955">
        <v>45874</v>
      </c>
      <c r="E333" s="972" t="s">
        <v>385</v>
      </c>
      <c r="F333" s="331"/>
      <c r="G333" s="758">
        <f t="shared" si="39"/>
        <v>45875</v>
      </c>
      <c r="I333" s="430"/>
    </row>
    <row r="334" spans="1:9" s="145" customFormat="1" ht="18" hidden="1" customHeight="1" x14ac:dyDescent="0.2">
      <c r="A334" s="805"/>
      <c r="B334" s="955" t="s">
        <v>824</v>
      </c>
      <c r="C334" s="955" t="s">
        <v>4830</v>
      </c>
      <c r="D334" s="955">
        <v>45881</v>
      </c>
      <c r="E334" s="972" t="s">
        <v>385</v>
      </c>
      <c r="F334" s="331"/>
      <c r="G334" s="758">
        <f t="shared" si="39"/>
        <v>45882</v>
      </c>
      <c r="I334" s="430"/>
    </row>
    <row r="335" spans="1:9" s="145" customFormat="1" ht="18" hidden="1" customHeight="1" x14ac:dyDescent="0.2">
      <c r="A335" s="805"/>
      <c r="B335" s="955" t="s">
        <v>763</v>
      </c>
      <c r="C335" s="955" t="s">
        <v>4831</v>
      </c>
      <c r="D335" s="955">
        <v>45888</v>
      </c>
      <c r="E335" s="758">
        <f t="shared" ref="E335:E336" si="42">D335+4</f>
        <v>45892</v>
      </c>
      <c r="F335" s="331"/>
      <c r="G335" s="758">
        <f t="shared" si="39"/>
        <v>45889</v>
      </c>
      <c r="I335" s="430"/>
    </row>
    <row r="336" spans="1:9" s="145" customFormat="1" ht="18" hidden="1" customHeight="1" x14ac:dyDescent="0.2">
      <c r="A336" s="805"/>
      <c r="B336" s="955" t="s">
        <v>824</v>
      </c>
      <c r="C336" s="955" t="s">
        <v>4832</v>
      </c>
      <c r="D336" s="955">
        <v>45895</v>
      </c>
      <c r="E336" s="758">
        <f t="shared" si="42"/>
        <v>45899</v>
      </c>
      <c r="F336" s="331"/>
      <c r="G336" s="758">
        <f t="shared" si="39"/>
        <v>45896</v>
      </c>
      <c r="I336" s="430"/>
    </row>
    <row r="337" spans="1:15" s="145" customFormat="1" ht="18" hidden="1" customHeight="1" x14ac:dyDescent="0.2">
      <c r="A337" s="805"/>
      <c r="B337" s="1026" t="s">
        <v>693</v>
      </c>
      <c r="C337" s="955" t="s">
        <v>4929</v>
      </c>
      <c r="D337" s="955">
        <v>45902</v>
      </c>
      <c r="E337" s="758">
        <f t="shared" ref="E337:E339" si="43">D337+4</f>
        <v>45906</v>
      </c>
      <c r="F337" s="331"/>
      <c r="G337" s="758">
        <f t="shared" si="39"/>
        <v>45903</v>
      </c>
      <c r="I337" s="430"/>
    </row>
    <row r="338" spans="1:15" s="145" customFormat="1" ht="18" hidden="1" customHeight="1" x14ac:dyDescent="0.2">
      <c r="A338" s="805"/>
      <c r="B338" s="955" t="s">
        <v>763</v>
      </c>
      <c r="C338" s="955" t="s">
        <v>4930</v>
      </c>
      <c r="D338" s="955">
        <v>45909</v>
      </c>
      <c r="E338" s="758">
        <f t="shared" si="43"/>
        <v>45913</v>
      </c>
      <c r="F338" s="331"/>
      <c r="G338" s="758">
        <f t="shared" si="39"/>
        <v>45910</v>
      </c>
      <c r="I338" s="430"/>
    </row>
    <row r="339" spans="1:15" s="145" customFormat="1" ht="18" hidden="1" customHeight="1" x14ac:dyDescent="0.2">
      <c r="A339" s="805"/>
      <c r="B339" s="955" t="s">
        <v>824</v>
      </c>
      <c r="C339" s="955" t="s">
        <v>4931</v>
      </c>
      <c r="D339" s="955">
        <v>45916</v>
      </c>
      <c r="E339" s="758">
        <f t="shared" si="43"/>
        <v>45920</v>
      </c>
      <c r="F339" s="331"/>
      <c r="G339" s="758">
        <f t="shared" si="39"/>
        <v>45917</v>
      </c>
      <c r="I339" s="430"/>
    </row>
    <row r="340" spans="1:15" s="145" customFormat="1" ht="18" hidden="1" customHeight="1" x14ac:dyDescent="0.2">
      <c r="A340" s="805"/>
      <c r="B340" s="1026" t="s">
        <v>693</v>
      </c>
      <c r="C340" s="955" t="s">
        <v>4932</v>
      </c>
      <c r="D340" s="955">
        <v>45923</v>
      </c>
      <c r="E340" s="758">
        <f t="shared" ref="E340" si="44">D340+4</f>
        <v>45927</v>
      </c>
      <c r="F340" s="331"/>
      <c r="G340" s="758">
        <f t="shared" si="39"/>
        <v>45924</v>
      </c>
      <c r="I340" s="430"/>
    </row>
    <row r="341" spans="1:15" s="18" customFormat="1" ht="18" hidden="1" customHeight="1" x14ac:dyDescent="0.2">
      <c r="A341" s="861"/>
      <c r="B341" s="147" t="s">
        <v>516</v>
      </c>
      <c r="C341" s="11"/>
      <c r="D341" s="11"/>
      <c r="E341" s="11"/>
      <c r="F341" s="11"/>
      <c r="G341" s="11"/>
      <c r="H341" s="11"/>
      <c r="I341" s="11"/>
      <c r="J341" s="11"/>
    </row>
    <row r="342" spans="1:15" s="18" customFormat="1" ht="18" customHeight="1" x14ac:dyDescent="0.2">
      <c r="A342" s="861"/>
      <c r="C342" s="11"/>
      <c r="D342" s="11"/>
      <c r="E342" s="11"/>
      <c r="F342" s="11"/>
      <c r="G342" s="11"/>
      <c r="H342" s="11"/>
      <c r="I342" s="11"/>
      <c r="J342" s="11"/>
    </row>
    <row r="343" spans="1:15" s="18" customFormat="1" ht="18" customHeight="1" x14ac:dyDescent="0.2">
      <c r="A343" s="861"/>
      <c r="B343" s="147"/>
      <c r="C343" s="11"/>
      <c r="D343" s="11"/>
      <c r="E343" s="11"/>
      <c r="F343" s="11"/>
      <c r="G343" s="11"/>
      <c r="H343" s="11"/>
      <c r="I343" s="11"/>
      <c r="J343" s="11"/>
    </row>
    <row r="344" spans="1:15" s="18" customFormat="1" ht="18" customHeight="1" thickBot="1" x14ac:dyDescent="0.25">
      <c r="A344" s="861"/>
      <c r="B344" s="147"/>
      <c r="C344" s="11"/>
      <c r="D344" s="11"/>
      <c r="E344" s="11"/>
      <c r="F344" s="11"/>
      <c r="G344" s="11"/>
      <c r="H344" s="11"/>
      <c r="I344" s="11"/>
      <c r="J344" s="11"/>
    </row>
    <row r="345" spans="1:15" s="147" customFormat="1" ht="18.75" customHeight="1" x14ac:dyDescent="0.2">
      <c r="B345" s="771"/>
      <c r="C345" s="772"/>
      <c r="D345" s="773"/>
      <c r="E345" s="774"/>
      <c r="F345" s="775"/>
      <c r="G345" s="776"/>
      <c r="H345" s="777"/>
    </row>
    <row r="346" spans="1:15" s="147" customFormat="1" ht="18.75" customHeight="1" x14ac:dyDescent="0.2">
      <c r="B346" s="778" t="s">
        <v>517</v>
      </c>
      <c r="C346" s="145"/>
      <c r="D346" s="147" t="s">
        <v>518</v>
      </c>
      <c r="G346" s="147" t="s">
        <v>519</v>
      </c>
      <c r="H346" s="779"/>
    </row>
    <row r="347" spans="1:15" s="147" customFormat="1" ht="18.75" customHeight="1" x14ac:dyDescent="0.2">
      <c r="B347" s="780" t="s">
        <v>520</v>
      </c>
      <c r="C347" s="1099" t="s">
        <v>521</v>
      </c>
      <c r="D347" s="133" t="s">
        <v>522</v>
      </c>
      <c r="F347" s="1099" t="s">
        <v>523</v>
      </c>
      <c r="G347" s="145" t="s">
        <v>524</v>
      </c>
      <c r="H347" s="1100" t="s">
        <v>525</v>
      </c>
    </row>
    <row r="348" spans="1:15" s="147" customFormat="1" ht="18" customHeight="1" x14ac:dyDescent="0.2">
      <c r="B348" s="780" t="s">
        <v>526</v>
      </c>
      <c r="C348" s="1099" t="s">
        <v>527</v>
      </c>
      <c r="D348" s="133" t="s">
        <v>528</v>
      </c>
      <c r="E348" s="148" t="s">
        <v>529</v>
      </c>
      <c r="F348" s="1101" t="s">
        <v>530</v>
      </c>
      <c r="G348" s="145" t="s">
        <v>531</v>
      </c>
      <c r="H348" s="1100" t="s">
        <v>532</v>
      </c>
    </row>
    <row r="349" spans="1:15" s="147" customFormat="1" ht="18.75" customHeight="1" x14ac:dyDescent="0.2">
      <c r="B349" s="783" t="s">
        <v>533</v>
      </c>
      <c r="C349" s="1102" t="s">
        <v>534</v>
      </c>
      <c r="D349" s="133" t="s">
        <v>535</v>
      </c>
      <c r="E349" s="148" t="s">
        <v>536</v>
      </c>
      <c r="F349" s="1101" t="s">
        <v>537</v>
      </c>
      <c r="G349" s="588" t="s">
        <v>538</v>
      </c>
      <c r="H349" s="1103" t="s">
        <v>539</v>
      </c>
    </row>
    <row r="350" spans="1:15" s="147" customFormat="1" ht="18.75" customHeight="1" x14ac:dyDescent="0.2">
      <c r="B350" s="783" t="s">
        <v>540</v>
      </c>
      <c r="C350" s="1102" t="s">
        <v>541</v>
      </c>
      <c r="D350" s="133" t="s">
        <v>542</v>
      </c>
      <c r="E350" s="148" t="s">
        <v>543</v>
      </c>
      <c r="F350" s="1101" t="s">
        <v>544</v>
      </c>
      <c r="G350" s="588" t="s">
        <v>545</v>
      </c>
      <c r="H350" s="1103" t="s">
        <v>546</v>
      </c>
      <c r="N350" s="149"/>
      <c r="O350" s="149"/>
    </row>
    <row r="351" spans="1:15" s="147" customFormat="1" ht="18.75" customHeight="1" x14ac:dyDescent="0.2">
      <c r="B351" s="783" t="s">
        <v>760</v>
      </c>
      <c r="C351" s="1102" t="s">
        <v>548</v>
      </c>
      <c r="D351" s="133" t="s">
        <v>549</v>
      </c>
      <c r="E351" s="148" t="s">
        <v>550</v>
      </c>
      <c r="F351" s="1101" t="s">
        <v>551</v>
      </c>
      <c r="G351" s="588" t="s">
        <v>552</v>
      </c>
      <c r="H351" s="1103" t="s">
        <v>553</v>
      </c>
      <c r="N351" s="149"/>
      <c r="O351" s="149"/>
    </row>
    <row r="352" spans="1:15" s="147" customFormat="1" ht="18.75" customHeight="1" x14ac:dyDescent="0.2">
      <c r="B352" s="783" t="s">
        <v>554</v>
      </c>
      <c r="C352" s="1102" t="s">
        <v>555</v>
      </c>
      <c r="D352" s="133" t="s">
        <v>556</v>
      </c>
      <c r="E352" s="148" t="s">
        <v>557</v>
      </c>
      <c r="F352" s="1101" t="s">
        <v>558</v>
      </c>
      <c r="G352" s="588" t="s">
        <v>559</v>
      </c>
      <c r="H352" s="1103" t="s">
        <v>560</v>
      </c>
      <c r="N352" s="149"/>
      <c r="O352" s="149"/>
    </row>
    <row r="353" spans="1:15" s="147" customFormat="1" ht="18.75" customHeight="1" x14ac:dyDescent="0.2">
      <c r="B353" s="783" t="s">
        <v>561</v>
      </c>
      <c r="C353" s="1102" t="s">
        <v>562</v>
      </c>
      <c r="D353" s="133" t="s">
        <v>563</v>
      </c>
      <c r="E353" s="148" t="s">
        <v>564</v>
      </c>
      <c r="F353" s="1099" t="s">
        <v>565</v>
      </c>
      <c r="G353" s="588" t="s">
        <v>566</v>
      </c>
      <c r="H353" s="787" t="s">
        <v>567</v>
      </c>
      <c r="N353" s="149"/>
      <c r="O353" s="149"/>
    </row>
    <row r="354" spans="1:15" s="149" customFormat="1" ht="18.75" customHeight="1" x14ac:dyDescent="0.2">
      <c r="A354" s="1033"/>
      <c r="B354" s="783" t="s">
        <v>568</v>
      </c>
      <c r="C354" s="1102" t="s">
        <v>569</v>
      </c>
      <c r="D354" s="133"/>
      <c r="E354" s="145"/>
      <c r="F354" s="588"/>
      <c r="G354" s="147"/>
      <c r="H354" s="788"/>
      <c r="I354" s="145"/>
      <c r="J354" s="145"/>
      <c r="K354" s="145"/>
    </row>
    <row r="355" spans="1:15" s="149" customFormat="1" ht="18" customHeight="1" thickBot="1" x14ac:dyDescent="0.25">
      <c r="A355" s="1033"/>
      <c r="B355" s="789"/>
      <c r="C355" s="790"/>
      <c r="D355" s="790"/>
      <c r="E355" s="791"/>
      <c r="F355" s="791"/>
      <c r="G355" s="791"/>
      <c r="H355" s="792"/>
      <c r="I355" s="145"/>
      <c r="J355" s="145"/>
      <c r="K355" s="145"/>
    </row>
  </sheetData>
  <mergeCells count="9">
    <mergeCell ref="D262:D263"/>
    <mergeCell ref="B4:F4"/>
    <mergeCell ref="B2:F2"/>
    <mergeCell ref="D6:D7"/>
    <mergeCell ref="D90:D91"/>
    <mergeCell ref="D177:D178"/>
    <mergeCell ref="B175:E175"/>
    <mergeCell ref="B260:E260"/>
    <mergeCell ref="B177:C177"/>
  </mergeCells>
  <hyperlinks>
    <hyperlink ref="H2" location="HOME!Print_Area" display="HOME" xr:uid="{19842D1F-1BFC-4DB4-90A8-1F1EB5E20B9B}"/>
    <hyperlink ref="H347" r:id="rId1" xr:uid="{1F152ED1-36A4-46DB-ADE6-672881154634}"/>
    <hyperlink ref="C347" r:id="rId2" xr:uid="{C7254DD9-7458-45A4-895E-798B70AF70FC}"/>
    <hyperlink ref="H352" r:id="rId3" xr:uid="{DC65177B-5AC3-4B6B-936A-1476782B2256}"/>
    <hyperlink ref="H351" r:id="rId4" xr:uid="{1B1142E4-3AE0-4C68-93DC-7AAD81F1E25D}"/>
    <hyperlink ref="C350" r:id="rId5" xr:uid="{DFBA4A0D-79F2-4844-8A99-456554EFA451}"/>
    <hyperlink ref="C348" r:id="rId6" xr:uid="{3B46947C-DB0E-4C9A-B7AC-48E783588656}"/>
    <hyperlink ref="C354" r:id="rId7" xr:uid="{62AA7454-D56C-4D7D-ADAF-58FCF11C6255}"/>
    <hyperlink ref="H350" r:id="rId8" xr:uid="{6EC473C1-3A86-4A63-BBEC-7F9AE232F451}"/>
    <hyperlink ref="H353" r:id="rId9" xr:uid="{7064ED98-9ABD-4321-B914-24E938FAA1E7}"/>
    <hyperlink ref="F347" r:id="rId10" xr:uid="{DFBD6B36-D4AC-49F5-99E4-65CFC70B06C6}"/>
    <hyperlink ref="F352" r:id="rId11" xr:uid="{799566F7-7BB6-4440-A4D7-F5FA3808EB84}"/>
    <hyperlink ref="F348" r:id="rId12" xr:uid="{C03531FA-7EBC-4E5F-BA5A-183FE4A031FD}"/>
    <hyperlink ref="F349" r:id="rId13" xr:uid="{CCDE3307-FEC0-476C-89B9-BCC8A07E3A88}"/>
    <hyperlink ref="F350" r:id="rId14" xr:uid="{5B62FC6F-8535-4518-A04A-0A08C94559E9}"/>
    <hyperlink ref="F351" r:id="rId15" xr:uid="{83CE5EAA-1D1A-44CA-9DBE-D5A70FAE1FDD}"/>
    <hyperlink ref="H348" r:id="rId16" xr:uid="{EB07F2D6-E5E0-4F69-B685-4086F17A77E6}"/>
    <hyperlink ref="H349" r:id="rId17" xr:uid="{7D2237D5-BAE1-4588-8EB7-500BF4FF1F86}"/>
    <hyperlink ref="F353" r:id="rId18" xr:uid="{B5D747EC-95BA-4E98-849B-65BCAAB754BB}"/>
    <hyperlink ref="C349" r:id="rId19" xr:uid="{829A7F53-4BA2-4F5D-A200-0D84E2D3987E}"/>
    <hyperlink ref="C351" r:id="rId20" xr:uid="{95C487B8-483C-412A-AF9E-915BDF577CF1}"/>
    <hyperlink ref="C352" r:id="rId21" xr:uid="{D0157D39-5650-4104-98D6-8317687536B3}"/>
    <hyperlink ref="C353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16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4606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2782</v>
      </c>
      <c r="C5" s="1194" t="s">
        <v>1554</v>
      </c>
      <c r="D5" s="332" t="s">
        <v>4607</v>
      </c>
    </row>
    <row r="6" spans="1:4" x14ac:dyDescent="0.2">
      <c r="A6" s="152" t="s">
        <v>351</v>
      </c>
      <c r="B6" s="152" t="s">
        <v>352</v>
      </c>
      <c r="C6" s="1194"/>
      <c r="D6" s="332" t="s">
        <v>245</v>
      </c>
    </row>
    <row r="7" spans="1:4" x14ac:dyDescent="0.2">
      <c r="A7" s="153" t="s">
        <v>4608</v>
      </c>
      <c r="B7" s="320" t="s">
        <v>4609</v>
      </c>
      <c r="C7" s="320">
        <v>43226</v>
      </c>
      <c r="D7" s="320">
        <f>C7+3</f>
        <v>43229</v>
      </c>
    </row>
    <row r="8" spans="1:4" x14ac:dyDescent="0.2">
      <c r="A8" s="153" t="s">
        <v>4608</v>
      </c>
      <c r="B8" s="320" t="s">
        <v>4610</v>
      </c>
      <c r="C8" s="320">
        <f>C7+7</f>
        <v>43233</v>
      </c>
      <c r="D8" s="320">
        <f>C8+3</f>
        <v>43236</v>
      </c>
    </row>
    <row r="9" spans="1:4" x14ac:dyDescent="0.2">
      <c r="A9" s="153" t="s">
        <v>4608</v>
      </c>
      <c r="B9" s="320" t="s">
        <v>4611</v>
      </c>
      <c r="C9" s="320">
        <f>C8+7</f>
        <v>43240</v>
      </c>
      <c r="D9" s="320">
        <f>C9+3</f>
        <v>43243</v>
      </c>
    </row>
    <row r="10" spans="1:4" x14ac:dyDescent="0.2">
      <c r="A10" s="153" t="s">
        <v>4608</v>
      </c>
      <c r="B10" s="320" t="s">
        <v>4612</v>
      </c>
      <c r="C10" s="320">
        <f>C9+7</f>
        <v>43247</v>
      </c>
      <c r="D10" s="320">
        <f>C10+3</f>
        <v>43250</v>
      </c>
    </row>
    <row r="11" spans="1:4" x14ac:dyDescent="0.2">
      <c r="A11" s="153" t="s">
        <v>4608</v>
      </c>
      <c r="B11" s="320" t="s">
        <v>4613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4614</v>
      </c>
      <c r="B16" s="300"/>
      <c r="C16" s="301"/>
      <c r="D16" s="301"/>
    </row>
    <row r="17" spans="1:1" x14ac:dyDescent="0.2">
      <c r="A17" s="145" t="s">
        <v>4615</v>
      </c>
    </row>
    <row r="18" spans="1:1" x14ac:dyDescent="0.2">
      <c r="A18" s="157" t="s">
        <v>516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9" t="s">
        <v>4616</v>
      </c>
      <c r="B3" s="1139"/>
      <c r="C3" s="1139"/>
      <c r="D3" s="1139"/>
      <c r="E3" s="1139"/>
      <c r="F3" s="1139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2782</v>
      </c>
      <c r="D5" s="1204" t="s">
        <v>1554</v>
      </c>
      <c r="E5" s="395" t="s">
        <v>337</v>
      </c>
      <c r="F5" s="395" t="s">
        <v>170</v>
      </c>
      <c r="G5" s="395" t="s">
        <v>4557</v>
      </c>
      <c r="I5" s="3"/>
      <c r="J5" s="124"/>
      <c r="K5" s="124"/>
      <c r="L5" s="124"/>
    </row>
    <row r="6" spans="1:12" ht="19.5" x14ac:dyDescent="0.2">
      <c r="A6" s="5"/>
      <c r="B6" s="4" t="s">
        <v>351</v>
      </c>
      <c r="C6" s="4" t="s">
        <v>352</v>
      </c>
      <c r="D6" s="1204"/>
      <c r="E6" s="395" t="s">
        <v>260</v>
      </c>
      <c r="F6" s="395" t="s">
        <v>252</v>
      </c>
      <c r="G6" s="395" t="s">
        <v>160</v>
      </c>
      <c r="I6" s="3"/>
      <c r="J6" s="3"/>
      <c r="K6" s="3"/>
      <c r="L6" s="3"/>
    </row>
    <row r="7" spans="1:12" x14ac:dyDescent="0.2">
      <c r="B7" s="127" t="s">
        <v>4617</v>
      </c>
      <c r="C7" s="126" t="s">
        <v>4618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3245</v>
      </c>
      <c r="C8" s="126" t="s">
        <v>4619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4620</v>
      </c>
      <c r="C9" s="126" t="s">
        <v>4621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3407</v>
      </c>
      <c r="C10" s="126" t="s">
        <v>4622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4623</v>
      </c>
      <c r="C11" s="129" t="s">
        <v>4624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4625</v>
      </c>
      <c r="C12" s="129" t="s">
        <v>4626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4627</v>
      </c>
      <c r="B13" s="128" t="s">
        <v>3247</v>
      </c>
      <c r="C13" s="129" t="s">
        <v>4628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4629</v>
      </c>
      <c r="I13" s="130"/>
    </row>
    <row r="14" spans="1:12" s="3" customFormat="1" ht="15.75" customHeight="1" x14ac:dyDescent="0.2">
      <c r="A14" s="5"/>
      <c r="B14" s="10" t="s">
        <v>516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8" s="12" customFormat="1" ht="15.75" customHeight="1" x14ac:dyDescent="0.2">
      <c r="B17" s="17" t="s">
        <v>520</v>
      </c>
      <c r="C17" s="11"/>
      <c r="D17" s="13" t="s">
        <v>4630</v>
      </c>
      <c r="E17" s="15"/>
      <c r="F17" s="11" t="s">
        <v>522</v>
      </c>
      <c r="G17" s="11"/>
      <c r="H17" s="13" t="s">
        <v>4631</v>
      </c>
      <c r="I17" s="11"/>
      <c r="J17" s="11" t="s">
        <v>524</v>
      </c>
      <c r="K17" s="11"/>
      <c r="L17" s="13" t="s">
        <v>4632</v>
      </c>
      <c r="M17" s="11"/>
      <c r="R17" s="11"/>
    </row>
    <row r="18" spans="2:18" s="12" customFormat="1" ht="15.75" customHeight="1" x14ac:dyDescent="0.2">
      <c r="B18" s="11" t="s">
        <v>4272</v>
      </c>
      <c r="C18" s="16" t="s">
        <v>4273</v>
      </c>
      <c r="D18" s="13" t="s">
        <v>4274</v>
      </c>
      <c r="E18" s="11"/>
      <c r="F18" s="11" t="s">
        <v>4633</v>
      </c>
      <c r="G18" s="16" t="s">
        <v>4327</v>
      </c>
      <c r="H18" s="13" t="s">
        <v>4634</v>
      </c>
      <c r="I18" s="11"/>
      <c r="J18" s="11" t="s">
        <v>531</v>
      </c>
      <c r="K18" s="16" t="s">
        <v>1463</v>
      </c>
      <c r="L18" s="13" t="s">
        <v>532</v>
      </c>
      <c r="M18" s="11"/>
      <c r="R18" s="11"/>
    </row>
    <row r="19" spans="2:18" s="14" customFormat="1" ht="15.75" customHeight="1" x14ac:dyDescent="0.2">
      <c r="B19" s="11" t="s">
        <v>4275</v>
      </c>
      <c r="C19" s="16" t="s">
        <v>4276</v>
      </c>
      <c r="D19" s="13" t="s">
        <v>4277</v>
      </c>
      <c r="E19" s="11"/>
      <c r="F19" s="11"/>
      <c r="G19" s="16" t="s">
        <v>4635</v>
      </c>
      <c r="H19" s="13"/>
      <c r="I19" s="11"/>
      <c r="J19" s="11" t="s">
        <v>538</v>
      </c>
      <c r="K19" s="16" t="s">
        <v>1464</v>
      </c>
      <c r="L19" s="13" t="s">
        <v>539</v>
      </c>
      <c r="M19" s="11"/>
      <c r="N19" s="12"/>
      <c r="R19" s="11"/>
    </row>
    <row r="20" spans="2:18" s="14" customFormat="1" ht="15.75" customHeight="1" x14ac:dyDescent="0.2">
      <c r="B20" s="11" t="s">
        <v>1465</v>
      </c>
      <c r="C20" s="16" t="s">
        <v>4278</v>
      </c>
      <c r="D20" s="13" t="s">
        <v>1466</v>
      </c>
      <c r="E20" s="11"/>
      <c r="F20" s="11" t="s">
        <v>528</v>
      </c>
      <c r="G20" s="16" t="s">
        <v>4328</v>
      </c>
      <c r="H20" s="13" t="s">
        <v>530</v>
      </c>
      <c r="I20" s="11"/>
      <c r="J20" s="11" t="s">
        <v>1467</v>
      </c>
      <c r="K20" s="16" t="s">
        <v>1468</v>
      </c>
      <c r="L20" s="13" t="s">
        <v>1469</v>
      </c>
      <c r="M20" s="11"/>
      <c r="N20" s="12"/>
      <c r="R20" s="11"/>
    </row>
    <row r="21" spans="2:18" s="14" customFormat="1" ht="15.75" customHeight="1" x14ac:dyDescent="0.2">
      <c r="B21" s="11" t="s">
        <v>4279</v>
      </c>
      <c r="C21" s="16" t="s">
        <v>4280</v>
      </c>
      <c r="D21" s="13" t="s">
        <v>4281</v>
      </c>
      <c r="E21" s="11"/>
      <c r="F21" s="11" t="s">
        <v>535</v>
      </c>
      <c r="G21" s="16" t="s">
        <v>4329</v>
      </c>
      <c r="H21" s="13" t="s">
        <v>537</v>
      </c>
      <c r="I21" s="11"/>
      <c r="J21" s="11"/>
      <c r="K21" s="16" t="s">
        <v>4636</v>
      </c>
      <c r="L21" s="13"/>
      <c r="M21" s="11"/>
      <c r="N21" s="12"/>
      <c r="R21" s="11"/>
    </row>
    <row r="22" spans="2:18" s="14" customFormat="1" ht="15.75" customHeight="1" x14ac:dyDescent="0.2">
      <c r="B22" s="11" t="s">
        <v>533</v>
      </c>
      <c r="C22" s="16" t="s">
        <v>4282</v>
      </c>
      <c r="D22" s="13" t="s">
        <v>534</v>
      </c>
      <c r="E22" s="11"/>
      <c r="G22" s="16" t="s">
        <v>4637</v>
      </c>
      <c r="I22" s="11"/>
      <c r="J22" s="11" t="s">
        <v>552</v>
      </c>
      <c r="K22" s="16" t="s">
        <v>1470</v>
      </c>
      <c r="L22" s="13" t="s">
        <v>553</v>
      </c>
      <c r="M22" s="11"/>
      <c r="N22" s="12"/>
      <c r="R22" s="11"/>
    </row>
    <row r="23" spans="2:18" s="14" customFormat="1" ht="15.75" customHeight="1" x14ac:dyDescent="0.2">
      <c r="B23" s="11" t="s">
        <v>4283</v>
      </c>
      <c r="C23" s="16" t="s">
        <v>4284</v>
      </c>
      <c r="D23" s="13" t="s">
        <v>4285</v>
      </c>
      <c r="E23" s="11"/>
      <c r="F23" s="11" t="s">
        <v>4638</v>
      </c>
      <c r="G23" s="16" t="s">
        <v>4330</v>
      </c>
      <c r="H23" s="13" t="s">
        <v>544</v>
      </c>
      <c r="I23" s="11"/>
      <c r="J23" s="11" t="s">
        <v>559</v>
      </c>
      <c r="K23" s="16" t="s">
        <v>1471</v>
      </c>
      <c r="L23" s="13" t="s">
        <v>560</v>
      </c>
      <c r="M23" s="11"/>
      <c r="N23" s="12"/>
      <c r="R23" s="11"/>
    </row>
    <row r="24" spans="2:18" s="14" customFormat="1" ht="15.75" customHeight="1" x14ac:dyDescent="0.2">
      <c r="B24" s="11" t="s">
        <v>4286</v>
      </c>
      <c r="C24" s="16" t="s">
        <v>4287</v>
      </c>
      <c r="D24" s="13" t="s">
        <v>4288</v>
      </c>
      <c r="E24" s="11"/>
      <c r="G24" s="144" t="s">
        <v>4639</v>
      </c>
      <c r="I24" s="11"/>
      <c r="K24" s="14" t="s">
        <v>4640</v>
      </c>
      <c r="M24" s="11"/>
      <c r="N24" s="12"/>
      <c r="R24" s="11"/>
    </row>
    <row r="25" spans="2:18" s="14" customFormat="1" ht="15.75" customHeight="1" x14ac:dyDescent="0.2">
      <c r="B25" s="11" t="s">
        <v>4289</v>
      </c>
      <c r="C25" s="16" t="s">
        <v>4290</v>
      </c>
      <c r="D25" s="13" t="s">
        <v>4291</v>
      </c>
      <c r="E25" s="11"/>
      <c r="F25" s="11"/>
      <c r="G25" s="144" t="s">
        <v>4641</v>
      </c>
      <c r="H25" s="13"/>
      <c r="I25" s="11"/>
      <c r="J25" s="11" t="s">
        <v>1474</v>
      </c>
      <c r="K25" s="16" t="s">
        <v>1475</v>
      </c>
      <c r="L25" s="13" t="s">
        <v>1476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1479</v>
      </c>
      <c r="C27" s="11" t="s">
        <v>1480</v>
      </c>
      <c r="D27" s="13"/>
      <c r="F27" s="11" t="s">
        <v>1481</v>
      </c>
      <c r="G27" s="16" t="s">
        <v>1482</v>
      </c>
      <c r="H27" s="14"/>
      <c r="J27" s="11" t="s">
        <v>1481</v>
      </c>
      <c r="K27" s="11" t="s">
        <v>1483</v>
      </c>
      <c r="L27" s="14"/>
      <c r="M27" s="14"/>
      <c r="N27" s="14"/>
    </row>
    <row r="32" spans="2:18" ht="15" x14ac:dyDescent="0.2">
      <c r="R32" s="368" t="s">
        <v>4642</v>
      </c>
    </row>
    <row r="34" spans="18:27" ht="33" customHeight="1" x14ac:dyDescent="0.2">
      <c r="R34" s="1"/>
      <c r="S34" s="1" t="s">
        <v>3786</v>
      </c>
      <c r="T34" s="402" t="s">
        <v>1554</v>
      </c>
      <c r="U34" s="367" t="s">
        <v>3921</v>
      </c>
      <c r="V34" s="367" t="s">
        <v>1556</v>
      </c>
      <c r="W34" s="402" t="s">
        <v>352</v>
      </c>
      <c r="X34" s="367" t="s">
        <v>3921</v>
      </c>
      <c r="Y34" s="367" t="s">
        <v>266</v>
      </c>
      <c r="Z34" s="367" t="s">
        <v>4491</v>
      </c>
      <c r="AA34" s="367" t="s">
        <v>1614</v>
      </c>
    </row>
    <row r="35" spans="18:27" ht="15" x14ac:dyDescent="0.2">
      <c r="R35" s="4" t="s">
        <v>351</v>
      </c>
      <c r="S35" s="4" t="s">
        <v>352</v>
      </c>
      <c r="T35" s="395"/>
      <c r="U35" s="395" t="s">
        <v>252</v>
      </c>
      <c r="V35" s="395"/>
      <c r="W35" s="4"/>
      <c r="X35" s="126"/>
      <c r="Y35" s="395" t="s">
        <v>197</v>
      </c>
      <c r="Z35" s="395" t="s">
        <v>193</v>
      </c>
      <c r="AA35" s="395" t="s">
        <v>285</v>
      </c>
    </row>
    <row r="36" spans="18:27" x14ac:dyDescent="0.2">
      <c r="R36" s="366" t="s">
        <v>3446</v>
      </c>
      <c r="S36" s="6" t="s">
        <v>4643</v>
      </c>
      <c r="T36" s="6">
        <v>43942</v>
      </c>
      <c r="U36" s="6">
        <f>T36+9</f>
        <v>43951</v>
      </c>
      <c r="V36" s="6" t="s">
        <v>4644</v>
      </c>
      <c r="W36" s="6" t="s">
        <v>4645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6" t="s">
        <v>3403</v>
      </c>
      <c r="S37" s="6" t="s">
        <v>4646</v>
      </c>
      <c r="T37" s="6">
        <f t="shared" ref="T37:T42" si="4">T36+7</f>
        <v>43949</v>
      </c>
      <c r="U37" s="6">
        <f t="shared" ref="U37:U42" si="5">T37+9</f>
        <v>43958</v>
      </c>
      <c r="V37" s="6" t="s">
        <v>4644</v>
      </c>
      <c r="W37" s="6" t="s">
        <v>4647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6" t="s">
        <v>3494</v>
      </c>
      <c r="S38" s="6" t="s">
        <v>4648</v>
      </c>
      <c r="T38" s="6">
        <f t="shared" si="4"/>
        <v>43956</v>
      </c>
      <c r="U38" s="6">
        <f t="shared" si="5"/>
        <v>43965</v>
      </c>
      <c r="V38" s="6" t="s">
        <v>4644</v>
      </c>
      <c r="W38" s="6" t="s">
        <v>4649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6" t="s">
        <v>3395</v>
      </c>
      <c r="S39" s="6" t="s">
        <v>4650</v>
      </c>
      <c r="T39" s="6">
        <f t="shared" si="4"/>
        <v>43963</v>
      </c>
      <c r="U39" s="6">
        <f t="shared" si="5"/>
        <v>43972</v>
      </c>
      <c r="V39" s="6" t="s">
        <v>4644</v>
      </c>
      <c r="W39" s="6" t="s">
        <v>4651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6" t="s">
        <v>3405</v>
      </c>
      <c r="S40" s="6" t="s">
        <v>4652</v>
      </c>
      <c r="T40" s="6">
        <f t="shared" si="4"/>
        <v>43970</v>
      </c>
      <c r="U40" s="6">
        <f t="shared" si="5"/>
        <v>43979</v>
      </c>
      <c r="V40" s="6" t="s">
        <v>4644</v>
      </c>
      <c r="W40" s="6" t="s">
        <v>4653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6" t="s">
        <v>3462</v>
      </c>
      <c r="S41" s="6" t="s">
        <v>4654</v>
      </c>
      <c r="T41" s="6">
        <f t="shared" si="4"/>
        <v>43977</v>
      </c>
      <c r="U41" s="6">
        <f t="shared" si="5"/>
        <v>43986</v>
      </c>
      <c r="V41" s="6" t="s">
        <v>4644</v>
      </c>
      <c r="W41" s="6" t="s">
        <v>4655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6" t="s">
        <v>4656</v>
      </c>
      <c r="S42" s="6" t="s">
        <v>4657</v>
      </c>
      <c r="T42" s="6">
        <f t="shared" si="4"/>
        <v>43984</v>
      </c>
      <c r="U42" s="6">
        <f t="shared" si="5"/>
        <v>43993</v>
      </c>
      <c r="V42" s="6" t="s">
        <v>4644</v>
      </c>
      <c r="W42" s="6" t="s">
        <v>4658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3781</v>
      </c>
      <c r="H2" s="604" t="s">
        <v>346</v>
      </c>
    </row>
    <row r="3" spans="2:13" ht="51.75" customHeight="1" x14ac:dyDescent="0.2">
      <c r="B3" s="165"/>
      <c r="H3" s="146"/>
      <c r="M3" s="473"/>
    </row>
    <row r="4" spans="2:13" ht="65.25" customHeight="1" x14ac:dyDescent="0.25">
      <c r="B4" s="148"/>
      <c r="C4" s="314" t="s">
        <v>4659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 x14ac:dyDescent="0.4">
      <c r="B5" s="339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6" t="s">
        <v>3785</v>
      </c>
      <c r="C6" s="169" t="s">
        <v>3786</v>
      </c>
      <c r="D6" s="403" t="s">
        <v>1554</v>
      </c>
      <c r="E6" s="163" t="s">
        <v>282</v>
      </c>
      <c r="F6" s="163" t="s">
        <v>315</v>
      </c>
      <c r="G6" s="163" t="s">
        <v>4660</v>
      </c>
      <c r="H6" s="332" t="s">
        <v>4557</v>
      </c>
      <c r="I6" s="452" t="s">
        <v>4084</v>
      </c>
      <c r="J6" s="478" t="s">
        <v>3789</v>
      </c>
      <c r="K6" s="478" t="s">
        <v>3790</v>
      </c>
      <c r="L6" s="470" t="s">
        <v>1333</v>
      </c>
      <c r="M6" s="472"/>
    </row>
    <row r="7" spans="2:13" ht="16.149999999999999" customHeight="1" x14ac:dyDescent="0.2">
      <c r="B7" s="386"/>
      <c r="C7" s="169"/>
      <c r="D7" s="403" t="s">
        <v>1334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 x14ac:dyDescent="0.2">
      <c r="B8" s="356" t="s">
        <v>3791</v>
      </c>
      <c r="C8" s="353" t="s">
        <v>3792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3793</v>
      </c>
      <c r="K8" s="396" t="s">
        <v>3793</v>
      </c>
      <c r="L8" s="471"/>
      <c r="M8" s="146"/>
    </row>
    <row r="9" spans="2:13" ht="17.25" hidden="1" customHeight="1" x14ac:dyDescent="0.2"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3796</v>
      </c>
      <c r="K9" s="396" t="s">
        <v>3796</v>
      </c>
      <c r="L9" s="471"/>
      <c r="M9" s="146"/>
    </row>
    <row r="10" spans="2:13" ht="17.25" hidden="1" customHeight="1" x14ac:dyDescent="0.2"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3798</v>
      </c>
      <c r="K10" s="396" t="s">
        <v>3798</v>
      </c>
      <c r="L10" s="471"/>
      <c r="M10" s="146"/>
    </row>
    <row r="11" spans="2:13" ht="17.25" hidden="1" customHeight="1" x14ac:dyDescent="0.2"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3801</v>
      </c>
      <c r="K11" s="396" t="s">
        <v>3801</v>
      </c>
      <c r="L11" s="471"/>
      <c r="M11" s="146"/>
    </row>
    <row r="12" spans="2:13" ht="17.25" hidden="1" customHeight="1" x14ac:dyDescent="0.2"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3804</v>
      </c>
      <c r="K12" s="396" t="s">
        <v>3804</v>
      </c>
      <c r="L12" s="471"/>
      <c r="M12" s="146"/>
    </row>
    <row r="13" spans="2:13" ht="17.25" hidden="1" customHeight="1" x14ac:dyDescent="0.2">
      <c r="B13" s="153" t="s">
        <v>3791</v>
      </c>
      <c r="C13" s="320" t="s">
        <v>3408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4661</v>
      </c>
      <c r="J13" s="430">
        <v>44489</v>
      </c>
      <c r="K13" s="430">
        <v>44489</v>
      </c>
      <c r="L13" s="471"/>
      <c r="M13" s="146"/>
    </row>
    <row r="14" spans="2:13" ht="17.25" hidden="1" customHeight="1" x14ac:dyDescent="0.2">
      <c r="B14" s="153" t="s">
        <v>3794</v>
      </c>
      <c r="C14" s="320" t="s">
        <v>3805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4662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 x14ac:dyDescent="0.2">
      <c r="B15" s="356" t="s">
        <v>3476</v>
      </c>
      <c r="C15" s="353" t="s">
        <v>3806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4663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 x14ac:dyDescent="0.2">
      <c r="B16" s="356" t="s">
        <v>3799</v>
      </c>
      <c r="C16" s="353" t="s">
        <v>3414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4664</v>
      </c>
      <c r="J16" s="430">
        <f t="shared" si="5"/>
        <v>44510</v>
      </c>
      <c r="K16" s="430">
        <f t="shared" si="5"/>
        <v>44510</v>
      </c>
      <c r="L16" s="470" t="s">
        <v>4665</v>
      </c>
      <c r="M16" s="146"/>
    </row>
    <row r="17" spans="2:13" ht="17.25" hidden="1" customHeight="1" x14ac:dyDescent="0.2">
      <c r="B17" s="356" t="s">
        <v>3802</v>
      </c>
      <c r="C17" s="353" t="s">
        <v>3807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4666</v>
      </c>
      <c r="J17" s="430">
        <f t="shared" si="5"/>
        <v>44517</v>
      </c>
      <c r="K17" s="430">
        <f t="shared" si="5"/>
        <v>44517</v>
      </c>
      <c r="L17" s="470" t="s">
        <v>4665</v>
      </c>
      <c r="M17" s="146"/>
    </row>
    <row r="18" spans="2:13" ht="17.25" hidden="1" customHeight="1" x14ac:dyDescent="0.2">
      <c r="B18" s="356" t="s">
        <v>3808</v>
      </c>
      <c r="C18" s="353" t="s">
        <v>3809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4667</v>
      </c>
      <c r="J18" s="430">
        <f t="shared" si="5"/>
        <v>44524</v>
      </c>
      <c r="K18" s="430">
        <f t="shared" si="5"/>
        <v>44524</v>
      </c>
      <c r="L18" s="470" t="s">
        <v>4668</v>
      </c>
      <c r="M18" s="146"/>
    </row>
    <row r="19" spans="2:13" ht="17.25" hidden="1" customHeight="1" x14ac:dyDescent="0.2">
      <c r="B19" s="356" t="s">
        <v>3810</v>
      </c>
      <c r="C19" s="353" t="s">
        <v>3811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 x14ac:dyDescent="0.2">
      <c r="B20" s="356" t="s">
        <v>3812</v>
      </c>
      <c r="C20" s="353" t="s">
        <v>3813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 x14ac:dyDescent="0.2">
      <c r="B21" s="356" t="s">
        <v>3814</v>
      </c>
      <c r="C21" s="353" t="s">
        <v>3815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 x14ac:dyDescent="0.2">
      <c r="B22" s="356" t="s">
        <v>3816</v>
      </c>
      <c r="C22" s="353" t="s">
        <v>3817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 x14ac:dyDescent="0.2">
      <c r="B23" s="356" t="s">
        <v>3818</v>
      </c>
      <c r="C23" s="353" t="s">
        <v>3423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 x14ac:dyDescent="0.2">
      <c r="B24" s="356" t="s">
        <v>3791</v>
      </c>
      <c r="C24" s="353" t="s">
        <v>3819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 x14ac:dyDescent="0.2">
      <c r="B25" s="356" t="s">
        <v>3794</v>
      </c>
      <c r="C25" s="353" t="s">
        <v>3425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 x14ac:dyDescent="0.2">
      <c r="B26" s="356" t="s">
        <v>3476</v>
      </c>
      <c r="C26" s="353" t="s">
        <v>3820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 x14ac:dyDescent="0.2">
      <c r="B27" s="356" t="s">
        <v>3799</v>
      </c>
      <c r="C27" s="353" t="s">
        <v>3821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 x14ac:dyDescent="0.2">
      <c r="B28" s="356" t="s">
        <v>3802</v>
      </c>
      <c r="C28" s="353" t="s">
        <v>3822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 x14ac:dyDescent="0.2">
      <c r="B29" s="356" t="s">
        <v>3808</v>
      </c>
      <c r="C29" s="353" t="s">
        <v>3823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 x14ac:dyDescent="0.2">
      <c r="B30" s="489" t="s">
        <v>409</v>
      </c>
      <c r="C30" s="353" t="s">
        <v>3824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 x14ac:dyDescent="0.2">
      <c r="B31" s="356" t="s">
        <v>3810</v>
      </c>
      <c r="C31" s="353" t="s">
        <v>3825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 x14ac:dyDescent="0.2">
      <c r="B32" s="356" t="s">
        <v>3812</v>
      </c>
      <c r="C32" s="353" t="s">
        <v>3826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 x14ac:dyDescent="0.2">
      <c r="B33" s="356" t="s">
        <v>3816</v>
      </c>
      <c r="C33" s="353" t="s">
        <v>3827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 x14ac:dyDescent="0.2">
      <c r="B34" s="356" t="s">
        <v>3814</v>
      </c>
      <c r="C34" s="353" t="s">
        <v>3828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 x14ac:dyDescent="0.2">
      <c r="B35" s="356" t="s">
        <v>3818</v>
      </c>
      <c r="C35" s="353" t="s">
        <v>3829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 x14ac:dyDescent="0.2">
      <c r="B36" s="356" t="s">
        <v>3791</v>
      </c>
      <c r="C36" s="353" t="s">
        <v>3830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 x14ac:dyDescent="0.2">
      <c r="B37" s="361" t="s">
        <v>409</v>
      </c>
      <c r="C37" s="429" t="s">
        <v>3831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 x14ac:dyDescent="0.2">
      <c r="B38" s="356" t="s">
        <v>3794</v>
      </c>
      <c r="C38" s="353" t="s">
        <v>3832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 x14ac:dyDescent="0.2">
      <c r="B39" s="356" t="s">
        <v>3476</v>
      </c>
      <c r="C39" s="353" t="s">
        <v>3833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 x14ac:dyDescent="0.2">
      <c r="B40" s="356" t="s">
        <v>3834</v>
      </c>
      <c r="C40" s="353" t="s">
        <v>3835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 x14ac:dyDescent="0.2">
      <c r="B41" s="356" t="s">
        <v>3802</v>
      </c>
      <c r="C41" s="353" t="s">
        <v>3836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 x14ac:dyDescent="0.2">
      <c r="B42" s="356" t="s">
        <v>3808</v>
      </c>
      <c r="C42" s="353" t="s">
        <v>3837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 x14ac:dyDescent="0.2">
      <c r="B43" s="356" t="s">
        <v>3810</v>
      </c>
      <c r="C43" s="353" t="s">
        <v>3436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 x14ac:dyDescent="0.2">
      <c r="B44" s="356" t="s">
        <v>3812</v>
      </c>
      <c r="C44" s="353" t="s">
        <v>3838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 x14ac:dyDescent="0.2">
      <c r="B45" s="356" t="s">
        <v>3816</v>
      </c>
      <c r="C45" s="353" t="s">
        <v>3839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 x14ac:dyDescent="0.2">
      <c r="B46" s="356" t="s">
        <v>3814</v>
      </c>
      <c r="C46" s="353" t="s">
        <v>3840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 x14ac:dyDescent="0.2">
      <c r="B47" s="153" t="s">
        <v>3818</v>
      </c>
      <c r="C47" s="320" t="s">
        <v>3841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 x14ac:dyDescent="0.2">
      <c r="B48" s="426" t="s">
        <v>409</v>
      </c>
      <c r="C48" s="320" t="s">
        <v>3842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 x14ac:dyDescent="0.2">
      <c r="B49" s="153" t="s">
        <v>3791</v>
      </c>
      <c r="C49" s="320" t="s">
        <v>3843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 x14ac:dyDescent="0.2">
      <c r="B50" s="153" t="s">
        <v>3794</v>
      </c>
      <c r="C50" s="320" t="s">
        <v>3844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 x14ac:dyDescent="0.2">
      <c r="B51" s="153" t="s">
        <v>3476</v>
      </c>
      <c r="C51" s="320" t="s">
        <v>3845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 x14ac:dyDescent="0.2">
      <c r="B52" s="153" t="s">
        <v>3834</v>
      </c>
      <c r="C52" s="320" t="s">
        <v>3846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 x14ac:dyDescent="0.2">
      <c r="B53" s="426" t="s">
        <v>409</v>
      </c>
      <c r="C53" s="320" t="s">
        <v>3847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 x14ac:dyDescent="0.2">
      <c r="B54" s="153" t="s">
        <v>3802</v>
      </c>
      <c r="C54" s="320" t="s">
        <v>3848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 x14ac:dyDescent="0.2">
      <c r="B55" s="153" t="s">
        <v>3422</v>
      </c>
      <c r="C55" s="320" t="s">
        <v>3849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 x14ac:dyDescent="0.2">
      <c r="B56" s="153" t="s">
        <v>3810</v>
      </c>
      <c r="C56" s="320" t="s">
        <v>3442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 x14ac:dyDescent="0.2">
      <c r="B57" s="153" t="s">
        <v>3812</v>
      </c>
      <c r="C57" s="320" t="s">
        <v>3850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 x14ac:dyDescent="0.2">
      <c r="B58" s="593" t="s">
        <v>3851</v>
      </c>
      <c r="C58" s="590" t="s">
        <v>3852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 x14ac:dyDescent="0.2">
      <c r="B59" s="594" t="s">
        <v>3814</v>
      </c>
      <c r="C59" s="591" t="s">
        <v>3853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 x14ac:dyDescent="0.2">
      <c r="B60" s="594" t="s">
        <v>3818</v>
      </c>
      <c r="C60" s="591" t="s">
        <v>3854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 x14ac:dyDescent="0.2">
      <c r="B61" s="153" t="s">
        <v>3791</v>
      </c>
      <c r="C61" s="591" t="s">
        <v>3451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 x14ac:dyDescent="0.2">
      <c r="B62" s="153" t="s">
        <v>3794</v>
      </c>
      <c r="C62" s="591" t="s">
        <v>3855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 x14ac:dyDescent="0.2">
      <c r="B63" s="426" t="s">
        <v>409</v>
      </c>
      <c r="C63" s="591" t="s">
        <v>3856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3138</v>
      </c>
    </row>
    <row r="64" spans="2:13" ht="17.25" hidden="1" customHeight="1" x14ac:dyDescent="0.2">
      <c r="B64" s="153" t="s">
        <v>3476</v>
      </c>
      <c r="C64" s="591" t="s">
        <v>3857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 x14ac:dyDescent="0.2">
      <c r="B65" s="153" t="s">
        <v>3834</v>
      </c>
      <c r="C65" s="591" t="s">
        <v>3858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 x14ac:dyDescent="0.2">
      <c r="B66" s="153" t="s">
        <v>3808</v>
      </c>
      <c r="C66" s="591" t="s">
        <v>3859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 x14ac:dyDescent="0.2">
      <c r="B67" s="153" t="s">
        <v>3422</v>
      </c>
      <c r="C67" s="591" t="s">
        <v>3860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 x14ac:dyDescent="0.2">
      <c r="B68" s="426" t="s">
        <v>409</v>
      </c>
      <c r="C68" s="591" t="s">
        <v>3461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 x14ac:dyDescent="0.2">
      <c r="B69" s="153" t="s">
        <v>3861</v>
      </c>
      <c r="C69" s="591" t="s">
        <v>3862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 x14ac:dyDescent="0.2">
      <c r="B70" s="426" t="s">
        <v>409</v>
      </c>
      <c r="C70" s="591" t="s">
        <v>3863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 x14ac:dyDescent="0.2">
      <c r="B71" s="153" t="s">
        <v>3812</v>
      </c>
      <c r="C71" s="591" t="s">
        <v>3466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 x14ac:dyDescent="0.2">
      <c r="B72" s="153" t="s">
        <v>3814</v>
      </c>
      <c r="C72" s="591" t="s">
        <v>3864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 x14ac:dyDescent="0.2">
      <c r="B73" s="594" t="s">
        <v>3818</v>
      </c>
      <c r="C73" s="591" t="s">
        <v>3865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 x14ac:dyDescent="0.2">
      <c r="B74" s="426" t="s">
        <v>409</v>
      </c>
      <c r="C74" s="591" t="s">
        <v>3866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 x14ac:dyDescent="0.2">
      <c r="B75" s="153" t="s">
        <v>3794</v>
      </c>
      <c r="C75" s="591" t="s">
        <v>3867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 x14ac:dyDescent="0.2">
      <c r="B76" s="153" t="s">
        <v>3868</v>
      </c>
      <c r="C76" s="591" t="s">
        <v>3869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 x14ac:dyDescent="0.2">
      <c r="B77" s="153" t="s">
        <v>3834</v>
      </c>
      <c r="C77" s="591" t="s">
        <v>3870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 x14ac:dyDescent="0.2">
      <c r="B78" s="153" t="s">
        <v>3808</v>
      </c>
      <c r="C78" s="591" t="s">
        <v>3871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 x14ac:dyDescent="0.2">
      <c r="B79" s="153" t="s">
        <v>3802</v>
      </c>
      <c r="C79" s="591" t="s">
        <v>3872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 x14ac:dyDescent="0.2">
      <c r="B80" s="153" t="s">
        <v>3422</v>
      </c>
      <c r="C80" s="591" t="s">
        <v>3873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 x14ac:dyDescent="0.2">
      <c r="B81" s="153" t="s">
        <v>3791</v>
      </c>
      <c r="C81" s="591" t="s">
        <v>3874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 x14ac:dyDescent="0.2">
      <c r="B82" s="673" t="s">
        <v>4669</v>
      </c>
      <c r="C82" s="674" t="s">
        <v>4670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 x14ac:dyDescent="0.2">
      <c r="B83" s="675" t="s">
        <v>4138</v>
      </c>
      <c r="C83" s="674" t="s">
        <v>4670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 x14ac:dyDescent="0.2">
      <c r="B84" s="675" t="s">
        <v>4671</v>
      </c>
      <c r="C84" s="591" t="s">
        <v>4672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 x14ac:dyDescent="0.2">
      <c r="B85" s="675" t="s">
        <v>4097</v>
      </c>
      <c r="C85" s="591" t="s">
        <v>4673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 x14ac:dyDescent="0.2">
      <c r="B86" s="675" t="s">
        <v>4674</v>
      </c>
      <c r="C86" s="591" t="s">
        <v>4675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 x14ac:dyDescent="0.2">
      <c r="B87" s="686" t="s">
        <v>4676</v>
      </c>
      <c r="C87" s="591" t="s">
        <v>4677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 x14ac:dyDescent="0.2">
      <c r="B88" s="426" t="s">
        <v>4105</v>
      </c>
      <c r="C88" s="591" t="s">
        <v>4678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 x14ac:dyDescent="0.2">
      <c r="B89" s="153" t="s">
        <v>3395</v>
      </c>
      <c r="C89" s="685" t="s">
        <v>4679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 x14ac:dyDescent="0.2">
      <c r="B90" s="153" t="s">
        <v>4680</v>
      </c>
      <c r="C90" s="685" t="s">
        <v>4681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 x14ac:dyDescent="0.2">
      <c r="B91" s="593" t="s">
        <v>4111</v>
      </c>
      <c r="C91" s="694" t="s">
        <v>4682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 x14ac:dyDescent="0.2">
      <c r="B92" s="153" t="s">
        <v>4129</v>
      </c>
      <c r="C92" s="320" t="s">
        <v>4683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 x14ac:dyDescent="0.2">
      <c r="B93" s="153" t="s">
        <v>4684</v>
      </c>
      <c r="C93" s="320" t="s">
        <v>4685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 x14ac:dyDescent="0.2">
      <c r="B94" s="153" t="s">
        <v>4140</v>
      </c>
      <c r="C94" s="320" t="s">
        <v>4686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 x14ac:dyDescent="0.2">
      <c r="B95" s="153" t="s">
        <v>4687</v>
      </c>
      <c r="C95" s="320" t="s">
        <v>4688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 x14ac:dyDescent="0.2">
      <c r="B96" s="153" t="s">
        <v>4689</v>
      </c>
      <c r="C96" s="320" t="s">
        <v>4690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 x14ac:dyDescent="0.2">
      <c r="B97" s="153" t="s">
        <v>4097</v>
      </c>
      <c r="C97" s="320" t="s">
        <v>4691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 x14ac:dyDescent="0.2">
      <c r="B98" s="153" t="s">
        <v>4676</v>
      </c>
      <c r="C98" s="320" t="s">
        <v>4692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 x14ac:dyDescent="0.2">
      <c r="B99" s="153" t="s">
        <v>4693</v>
      </c>
      <c r="C99" s="320" t="s">
        <v>4694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 x14ac:dyDescent="0.2">
      <c r="B100" s="153" t="s">
        <v>4695</v>
      </c>
      <c r="C100" s="320" t="s">
        <v>4696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 x14ac:dyDescent="0.2">
      <c r="B101" s="153" t="s">
        <v>4105</v>
      </c>
      <c r="C101" s="320" t="s">
        <v>4697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 x14ac:dyDescent="0.2">
      <c r="B102" s="724" t="s">
        <v>409</v>
      </c>
      <c r="C102" s="320" t="s">
        <v>4698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 x14ac:dyDescent="0.2">
      <c r="B103" s="153" t="s">
        <v>4091</v>
      </c>
      <c r="C103" s="320" t="s">
        <v>4699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 x14ac:dyDescent="0.2">
      <c r="B104" s="153" t="s">
        <v>4111</v>
      </c>
      <c r="C104" s="320" t="s">
        <v>4700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 x14ac:dyDescent="0.2">
      <c r="B106" s="422" t="s">
        <v>516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517</v>
      </c>
      <c r="C108" s="193"/>
      <c r="D108" s="193"/>
      <c r="E108" s="194"/>
      <c r="F108" s="195" t="s">
        <v>1462</v>
      </c>
      <c r="G108" s="195"/>
      <c r="H108" s="193"/>
      <c r="I108" s="193"/>
      <c r="J108" s="195" t="s">
        <v>519</v>
      </c>
      <c r="K108" s="195"/>
      <c r="L108" s="195"/>
      <c r="M108" s="193"/>
    </row>
    <row r="109" spans="2:13" s="159" customFormat="1" ht="17.25" customHeight="1" x14ac:dyDescent="0.2">
      <c r="B109" s="197" t="s">
        <v>520</v>
      </c>
      <c r="C109" s="193"/>
      <c r="D109" s="198" t="s">
        <v>521</v>
      </c>
      <c r="E109" s="199"/>
      <c r="F109" s="197" t="s">
        <v>522</v>
      </c>
      <c r="G109" s="193"/>
      <c r="H109" s="198" t="s">
        <v>523</v>
      </c>
      <c r="I109" s="193"/>
      <c r="J109" s="197" t="s">
        <v>524</v>
      </c>
      <c r="K109" s="198" t="s">
        <v>525</v>
      </c>
      <c r="M109" s="193"/>
    </row>
    <row r="110" spans="2:13" s="159" customFormat="1" ht="17.25" customHeight="1" x14ac:dyDescent="0.2">
      <c r="B110" s="414" t="s">
        <v>526</v>
      </c>
      <c r="C110" s="202"/>
      <c r="D110" s="570" t="s">
        <v>527</v>
      </c>
      <c r="E110" s="197"/>
      <c r="F110" s="707" t="s">
        <v>528</v>
      </c>
      <c r="G110" s="730" t="s">
        <v>529</v>
      </c>
      <c r="H110" s="252" t="s">
        <v>530</v>
      </c>
      <c r="I110" s="193"/>
      <c r="J110" s="201" t="s">
        <v>531</v>
      </c>
      <c r="K110" s="203" t="s">
        <v>532</v>
      </c>
      <c r="L110" s="203"/>
      <c r="M110" s="193"/>
    </row>
    <row r="111" spans="2:13" s="159" customFormat="1" ht="17.25" customHeight="1" x14ac:dyDescent="0.2">
      <c r="B111" s="414" t="s">
        <v>540</v>
      </c>
      <c r="C111" s="202"/>
      <c r="D111" s="570" t="s">
        <v>541</v>
      </c>
      <c r="E111" s="197"/>
      <c r="F111" s="707" t="s">
        <v>535</v>
      </c>
      <c r="G111" s="730" t="s">
        <v>536</v>
      </c>
      <c r="H111" s="252" t="s">
        <v>537</v>
      </c>
      <c r="I111" s="193"/>
      <c r="J111" s="201" t="s">
        <v>538</v>
      </c>
      <c r="K111" s="203" t="s">
        <v>539</v>
      </c>
      <c r="L111" s="203"/>
      <c r="M111" s="193"/>
    </row>
    <row r="112" spans="2:13" s="159" customFormat="1" ht="17.25" customHeight="1" x14ac:dyDescent="0.2">
      <c r="B112" s="201" t="s">
        <v>2876</v>
      </c>
      <c r="C112" s="202"/>
      <c r="D112" s="203" t="s">
        <v>1627</v>
      </c>
      <c r="E112" s="197"/>
      <c r="F112" s="707" t="s">
        <v>542</v>
      </c>
      <c r="G112" s="730" t="s">
        <v>543</v>
      </c>
      <c r="H112" s="252" t="s">
        <v>544</v>
      </c>
      <c r="I112" s="193"/>
      <c r="J112" s="414" t="s">
        <v>545</v>
      </c>
      <c r="K112" s="570" t="s">
        <v>546</v>
      </c>
      <c r="L112" s="203"/>
      <c r="M112" s="193"/>
    </row>
    <row r="113" spans="2:11" s="159" customFormat="1" ht="17.25" customHeight="1" x14ac:dyDescent="0.2">
      <c r="B113" s="201" t="s">
        <v>533</v>
      </c>
      <c r="C113" s="202"/>
      <c r="D113" s="203" t="s">
        <v>534</v>
      </c>
      <c r="E113" s="197"/>
      <c r="F113" s="707" t="s">
        <v>549</v>
      </c>
      <c r="G113" s="730" t="s">
        <v>550</v>
      </c>
      <c r="H113" s="252" t="s">
        <v>551</v>
      </c>
      <c r="I113" s="193"/>
      <c r="J113" s="201" t="s">
        <v>552</v>
      </c>
      <c r="K113" s="203" t="s">
        <v>553</v>
      </c>
    </row>
    <row r="114" spans="2:11" s="159" customFormat="1" ht="17.25" customHeight="1" x14ac:dyDescent="0.2">
      <c r="B114" s="414" t="s">
        <v>760</v>
      </c>
      <c r="C114" s="202"/>
      <c r="D114" s="570" t="s">
        <v>548</v>
      </c>
      <c r="E114" s="197"/>
      <c r="F114" s="707" t="s">
        <v>2877</v>
      </c>
      <c r="G114" s="730" t="s">
        <v>557</v>
      </c>
      <c r="H114" s="252" t="s">
        <v>2878</v>
      </c>
      <c r="I114" s="193"/>
      <c r="J114" s="201" t="s">
        <v>559</v>
      </c>
      <c r="K114" s="203" t="s">
        <v>560</v>
      </c>
    </row>
    <row r="115" spans="2:11" s="159" customFormat="1" ht="17.25" customHeight="1" x14ac:dyDescent="0.2">
      <c r="B115" s="414" t="s">
        <v>1472</v>
      </c>
      <c r="C115" s="202"/>
      <c r="D115" s="570" t="s">
        <v>1473</v>
      </c>
      <c r="E115" s="197"/>
      <c r="F115" s="707"/>
      <c r="G115" s="730"/>
      <c r="H115" s="252"/>
      <c r="I115" s="193"/>
      <c r="J115" s="201" t="s">
        <v>1474</v>
      </c>
      <c r="K115" s="203" t="s">
        <v>1476</v>
      </c>
    </row>
    <row r="116" spans="2:11" s="159" customFormat="1" ht="17.25" customHeight="1" x14ac:dyDescent="0.2">
      <c r="B116" s="414" t="s">
        <v>1628</v>
      </c>
      <c r="C116" s="202"/>
      <c r="D116" s="570" t="s">
        <v>1629</v>
      </c>
      <c r="E116" s="197"/>
      <c r="F116" s="505"/>
      <c r="G116"/>
      <c r="H116"/>
      <c r="I116" s="193"/>
      <c r="J116" s="414" t="s">
        <v>566</v>
      </c>
      <c r="K116" s="415" t="s">
        <v>567</v>
      </c>
    </row>
    <row r="117" spans="2:11" s="159" customFormat="1" ht="17.25" customHeight="1" x14ac:dyDescent="0.2">
      <c r="B117" s="414" t="s">
        <v>554</v>
      </c>
      <c r="C117" s="202"/>
      <c r="D117" s="570" t="s">
        <v>555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1479</v>
      </c>
      <c r="C119" s="193" t="s">
        <v>1480</v>
      </c>
      <c r="D119" s="205"/>
      <c r="E119" s="193"/>
      <c r="F119" s="193" t="s">
        <v>1481</v>
      </c>
      <c r="G119" s="206" t="s">
        <v>1482</v>
      </c>
      <c r="H119" s="196"/>
      <c r="I119" s="193"/>
      <c r="J119" s="193" t="s">
        <v>1481</v>
      </c>
      <c r="K119" s="193" t="s">
        <v>1483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17"/>
  <sheetViews>
    <sheetView showGridLines="0" zoomScale="145" zoomScaleNormal="145" zoomScaleSheetLayoutView="75" workbookViewId="0">
      <selection activeCell="E95" sqref="E95"/>
    </sheetView>
  </sheetViews>
  <sheetFormatPr defaultColWidth="9.140625" defaultRowHeight="17.25" customHeight="1" x14ac:dyDescent="0.2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956" t="s">
        <v>346</v>
      </c>
      <c r="J2" s="992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40" t="s">
        <v>4701</v>
      </c>
      <c r="C4" s="1141"/>
      <c r="D4" s="1141"/>
      <c r="E4" s="1141"/>
      <c r="F4" s="1141"/>
      <c r="G4" s="1141"/>
      <c r="H4" s="1142"/>
      <c r="I4" s="147"/>
      <c r="J4" s="147"/>
      <c r="L4" s="990"/>
      <c r="M4" s="990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4" t="s">
        <v>4701</v>
      </c>
      <c r="C7" s="1135"/>
      <c r="D7" s="1174" t="s">
        <v>349</v>
      </c>
      <c r="E7" s="944" t="s">
        <v>299</v>
      </c>
      <c r="F7" s="941" t="s">
        <v>1555</v>
      </c>
      <c r="G7" s="941" t="s">
        <v>4702</v>
      </c>
      <c r="H7" s="941" t="s">
        <v>4703</v>
      </c>
      <c r="I7" s="839"/>
      <c r="J7" s="881"/>
      <c r="L7" s="766"/>
    </row>
    <row r="8" spans="1:13" ht="20.100000000000001" hidden="1" customHeight="1" x14ac:dyDescent="0.2">
      <c r="A8" s="310"/>
      <c r="B8" s="944" t="s">
        <v>351</v>
      </c>
      <c r="C8" s="944" t="s">
        <v>352</v>
      </c>
      <c r="D8" s="1175"/>
      <c r="E8" s="940" t="s">
        <v>260</v>
      </c>
      <c r="F8" s="940" t="s">
        <v>172</v>
      </c>
      <c r="G8" s="965" t="s">
        <v>437</v>
      </c>
      <c r="H8" s="965" t="s">
        <v>197</v>
      </c>
      <c r="I8" s="752"/>
      <c r="J8" s="1060" t="s">
        <v>353</v>
      </c>
      <c r="L8" s="195"/>
    </row>
    <row r="9" spans="1:13" ht="17.25" hidden="1" customHeight="1" x14ac:dyDescent="0.2">
      <c r="B9" s="719" t="s">
        <v>4372</v>
      </c>
      <c r="C9" s="758" t="s">
        <v>4704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 x14ac:dyDescent="0.2">
      <c r="B10" s="719" t="s">
        <v>3526</v>
      </c>
      <c r="C10" s="758" t="s">
        <v>4705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 x14ac:dyDescent="0.2">
      <c r="A11" s="329" t="s">
        <v>4706</v>
      </c>
      <c r="B11" s="719" t="s">
        <v>4346</v>
      </c>
      <c r="C11" s="758" t="s">
        <v>4707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 x14ac:dyDescent="0.2">
      <c r="B12" s="719" t="s">
        <v>3767</v>
      </c>
      <c r="C12" s="758" t="s">
        <v>4708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 x14ac:dyDescent="0.2">
      <c r="B13" s="719" t="s">
        <v>3511</v>
      </c>
      <c r="C13" s="758" t="s">
        <v>4709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 x14ac:dyDescent="0.2">
      <c r="B14" s="719" t="s">
        <v>4356</v>
      </c>
      <c r="C14" s="758" t="s">
        <v>4710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 x14ac:dyDescent="0.2">
      <c r="B15" s="991" t="s">
        <v>4656</v>
      </c>
      <c r="C15" s="993" t="s">
        <v>4711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 x14ac:dyDescent="0.2">
      <c r="B16" s="719" t="s">
        <v>4368</v>
      </c>
      <c r="C16" s="758" t="s">
        <v>4712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 x14ac:dyDescent="0.2">
      <c r="B17" s="997" t="s">
        <v>4352</v>
      </c>
      <c r="C17" s="955" t="s">
        <v>4713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385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 x14ac:dyDescent="0.2">
      <c r="B18" s="997" t="s">
        <v>4399</v>
      </c>
      <c r="C18" s="955" t="s">
        <v>4714</v>
      </c>
      <c r="D18" s="955">
        <v>45402</v>
      </c>
      <c r="E18" s="758">
        <f t="shared" ref="E18:E22" si="25">D18+5</f>
        <v>45407</v>
      </c>
      <c r="F18" s="880" t="s">
        <v>385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 x14ac:dyDescent="0.2">
      <c r="B19" s="997" t="s">
        <v>4375</v>
      </c>
      <c r="C19" s="955" t="s">
        <v>4715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 x14ac:dyDescent="0.2">
      <c r="B20" s="976" t="s">
        <v>4359</v>
      </c>
      <c r="C20" s="955" t="s">
        <v>4716</v>
      </c>
      <c r="D20" s="955">
        <v>45421</v>
      </c>
      <c r="E20" s="758">
        <f t="shared" si="25"/>
        <v>45426</v>
      </c>
      <c r="F20" s="880" t="s">
        <v>385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 x14ac:dyDescent="0.2">
      <c r="B21" s="976" t="s">
        <v>4372</v>
      </c>
      <c r="C21" s="955" t="s">
        <v>4717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385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 x14ac:dyDescent="0.2">
      <c r="B22" s="936" t="s">
        <v>385</v>
      </c>
      <c r="C22" s="955" t="s">
        <v>4718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 x14ac:dyDescent="0.2">
      <c r="B23" s="976" t="s">
        <v>3492</v>
      </c>
      <c r="C23" s="955" t="s">
        <v>4719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 x14ac:dyDescent="0.2">
      <c r="B24" s="1205" t="s">
        <v>409</v>
      </c>
      <c r="C24" s="955" t="s">
        <v>4720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 x14ac:dyDescent="0.2">
      <c r="B25" s="1206"/>
      <c r="C25" s="955" t="s">
        <v>4721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 x14ac:dyDescent="0.2">
      <c r="B26" s="1207"/>
      <c r="C26" s="955" t="s">
        <v>4722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 x14ac:dyDescent="0.2">
      <c r="A27" s="329" t="s">
        <v>4723</v>
      </c>
      <c r="B27" s="936" t="s">
        <v>385</v>
      </c>
      <c r="C27" s="955" t="s">
        <v>4724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 x14ac:dyDescent="0.2">
      <c r="B28" s="936" t="s">
        <v>385</v>
      </c>
      <c r="C28" s="955" t="s">
        <v>4725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 x14ac:dyDescent="0.2">
      <c r="B29" s="936" t="s">
        <v>409</v>
      </c>
      <c r="C29" s="955" t="s">
        <v>4726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 x14ac:dyDescent="0.2">
      <c r="B30" s="976" t="s">
        <v>3560</v>
      </c>
      <c r="C30" s="955" t="s">
        <v>4727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 x14ac:dyDescent="0.2">
      <c r="B31" s="976" t="s">
        <v>4346</v>
      </c>
      <c r="C31" s="955" t="s">
        <v>4728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 x14ac:dyDescent="0.2">
      <c r="B32" s="976" t="s">
        <v>3767</v>
      </c>
      <c r="C32" s="955" t="s">
        <v>4729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 x14ac:dyDescent="0.2">
      <c r="B33" s="976" t="s">
        <v>4730</v>
      </c>
      <c r="C33" s="955" t="s">
        <v>4731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 x14ac:dyDescent="0.2">
      <c r="B34" s="976" t="s">
        <v>4356</v>
      </c>
      <c r="C34" s="955" t="s">
        <v>4732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 x14ac:dyDescent="0.2">
      <c r="B35" s="976" t="s">
        <v>4656</v>
      </c>
      <c r="C35" s="955" t="s">
        <v>4733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 x14ac:dyDescent="0.2">
      <c r="B36" s="976" t="s">
        <v>3513</v>
      </c>
      <c r="C36" s="955" t="s">
        <v>4734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 x14ac:dyDescent="0.2">
      <c r="B37" s="976" t="s">
        <v>4352</v>
      </c>
      <c r="C37" s="955" t="s">
        <v>4735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 x14ac:dyDescent="0.2">
      <c r="B38" s="976" t="s">
        <v>4399</v>
      </c>
      <c r="C38" s="955" t="s">
        <v>4736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 x14ac:dyDescent="0.2">
      <c r="B39" s="976" t="s">
        <v>3535</v>
      </c>
      <c r="C39" s="955" t="s">
        <v>4737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 x14ac:dyDescent="0.2">
      <c r="B40" s="976" t="s">
        <v>4359</v>
      </c>
      <c r="C40" s="955" t="s">
        <v>4738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 x14ac:dyDescent="0.2">
      <c r="B41" s="976" t="s">
        <v>4372</v>
      </c>
      <c r="C41" s="955" t="s">
        <v>4739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 x14ac:dyDescent="0.2">
      <c r="B42" s="976" t="s">
        <v>4723</v>
      </c>
      <c r="C42" s="955" t="s">
        <v>4740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 x14ac:dyDescent="0.2">
      <c r="B43" s="976" t="s">
        <v>3526</v>
      </c>
      <c r="C43" s="955" t="s">
        <v>4741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 x14ac:dyDescent="0.2">
      <c r="B44" s="976" t="s">
        <v>3492</v>
      </c>
      <c r="C44" s="955" t="s">
        <v>4742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 x14ac:dyDescent="0.2">
      <c r="B45" s="976" t="s">
        <v>3560</v>
      </c>
      <c r="C45" s="955" t="s">
        <v>4743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 x14ac:dyDescent="0.2">
      <c r="B46" s="976" t="s">
        <v>3767</v>
      </c>
      <c r="C46" s="955" t="s">
        <v>4744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 x14ac:dyDescent="0.2">
      <c r="B47" s="1066" t="s">
        <v>409</v>
      </c>
      <c r="C47" s="955" t="s">
        <v>4745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 x14ac:dyDescent="0.2">
      <c r="B48" s="976" t="s">
        <v>4346</v>
      </c>
      <c r="C48" s="955" t="s">
        <v>4746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 x14ac:dyDescent="0.2">
      <c r="B49" s="976" t="s">
        <v>3511</v>
      </c>
      <c r="C49" s="955" t="s">
        <v>4747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 x14ac:dyDescent="0.2">
      <c r="B50" s="976" t="s">
        <v>4356</v>
      </c>
      <c r="C50" s="955" t="s">
        <v>4748</v>
      </c>
      <c r="D50" s="955">
        <v>45605</v>
      </c>
      <c r="E50" s="758">
        <f t="shared" si="97"/>
        <v>45610</v>
      </c>
      <c r="F50" s="880" t="s">
        <v>385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 x14ac:dyDescent="0.2">
      <c r="B51" s="976" t="s">
        <v>4656</v>
      </c>
      <c r="C51" s="955" t="s">
        <v>4749</v>
      </c>
      <c r="D51" s="955">
        <v>45611</v>
      </c>
      <c r="E51" s="880" t="s">
        <v>385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 x14ac:dyDescent="0.2">
      <c r="B52" s="976" t="s">
        <v>3513</v>
      </c>
      <c r="C52" s="955" t="s">
        <v>4750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 x14ac:dyDescent="0.2">
      <c r="B53" s="976" t="s">
        <v>4352</v>
      </c>
      <c r="C53" s="955" t="s">
        <v>4751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385</v>
      </c>
      <c r="H53" s="880" t="s">
        <v>385</v>
      </c>
      <c r="I53" s="752"/>
      <c r="J53" s="758">
        <f t="shared" si="98"/>
        <v>45603</v>
      </c>
      <c r="L53" s="769"/>
    </row>
    <row r="54" spans="2:12" ht="17.25" hidden="1" customHeight="1" x14ac:dyDescent="0.2">
      <c r="B54" s="976" t="s">
        <v>4399</v>
      </c>
      <c r="C54" s="955" t="s">
        <v>4752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 x14ac:dyDescent="0.2">
      <c r="B55" s="976" t="s">
        <v>3535</v>
      </c>
      <c r="C55" s="955" t="s">
        <v>4753</v>
      </c>
      <c r="D55" s="955">
        <v>45641</v>
      </c>
      <c r="E55" s="758">
        <f t="shared" si="103"/>
        <v>45646</v>
      </c>
      <c r="F55" s="880" t="s">
        <v>385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 x14ac:dyDescent="0.2">
      <c r="B56" s="976" t="s">
        <v>4359</v>
      </c>
      <c r="C56" s="955" t="s">
        <v>4754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385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 x14ac:dyDescent="0.2">
      <c r="B57" s="976" t="s">
        <v>4372</v>
      </c>
      <c r="C57" s="955" t="s">
        <v>4755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 x14ac:dyDescent="0.2">
      <c r="B58" s="976" t="s">
        <v>4723</v>
      </c>
      <c r="C58" s="955" t="s">
        <v>4756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 x14ac:dyDescent="0.2">
      <c r="B59" s="976" t="s">
        <v>3526</v>
      </c>
      <c r="C59" s="955" t="s">
        <v>4757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 x14ac:dyDescent="0.2">
      <c r="B60" s="1066" t="s">
        <v>409</v>
      </c>
      <c r="C60" s="955" t="s">
        <v>4758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 x14ac:dyDescent="0.2">
      <c r="B61" s="976" t="s">
        <v>3492</v>
      </c>
      <c r="C61" s="955" t="s">
        <v>4759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 x14ac:dyDescent="0.2">
      <c r="B62" s="1066" t="s">
        <v>409</v>
      </c>
      <c r="C62" s="955" t="s">
        <v>4760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 x14ac:dyDescent="0.2">
      <c r="B63" s="976" t="s">
        <v>3560</v>
      </c>
      <c r="C63" s="955" t="s">
        <v>4761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 x14ac:dyDescent="0.2">
      <c r="B64" s="976" t="s">
        <v>3767</v>
      </c>
      <c r="C64" s="955" t="s">
        <v>4762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 x14ac:dyDescent="0.2">
      <c r="B65" s="976" t="s">
        <v>4346</v>
      </c>
      <c r="C65" s="955" t="s">
        <v>4763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 x14ac:dyDescent="0.2">
      <c r="B66" s="976" t="s">
        <v>3511</v>
      </c>
      <c r="C66" s="955" t="s">
        <v>4764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 x14ac:dyDescent="0.2">
      <c r="B67" s="976" t="s">
        <v>4356</v>
      </c>
      <c r="C67" s="955" t="s">
        <v>4765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 x14ac:dyDescent="0.2">
      <c r="B68" s="976" t="s">
        <v>4656</v>
      </c>
      <c r="C68" s="955" t="s">
        <v>4766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 x14ac:dyDescent="0.2">
      <c r="B69" s="976" t="s">
        <v>3513</v>
      </c>
      <c r="C69" s="955" t="s">
        <v>4767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 x14ac:dyDescent="0.2">
      <c r="B70" s="976" t="s">
        <v>4399</v>
      </c>
      <c r="C70" s="955" t="s">
        <v>4768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 x14ac:dyDescent="0.2">
      <c r="B71" s="976" t="s">
        <v>3573</v>
      </c>
      <c r="C71" s="955" t="s">
        <v>4769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 x14ac:dyDescent="0.2">
      <c r="B72" s="976" t="s">
        <v>3535</v>
      </c>
      <c r="C72" s="955" t="s">
        <v>4770</v>
      </c>
      <c r="D72" s="955">
        <v>45746</v>
      </c>
      <c r="E72" s="758">
        <f t="shared" si="127"/>
        <v>45751</v>
      </c>
      <c r="F72" s="880" t="s">
        <v>385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 x14ac:dyDescent="0.2">
      <c r="B73" s="976" t="s">
        <v>4359</v>
      </c>
      <c r="C73" s="955" t="s">
        <v>4771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 x14ac:dyDescent="0.2">
      <c r="B74" s="976" t="s">
        <v>4372</v>
      </c>
      <c r="C74" s="955" t="s">
        <v>4772</v>
      </c>
      <c r="D74" s="955">
        <v>45768</v>
      </c>
      <c r="E74" s="758">
        <f t="shared" si="131"/>
        <v>45773</v>
      </c>
      <c r="F74" s="880" t="s">
        <v>385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 x14ac:dyDescent="0.2">
      <c r="B75" s="1066" t="s">
        <v>409</v>
      </c>
      <c r="C75" s="955" t="s">
        <v>4773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 x14ac:dyDescent="0.2">
      <c r="B76" s="976" t="s">
        <v>3526</v>
      </c>
      <c r="C76" s="955" t="s">
        <v>4774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 x14ac:dyDescent="0.2">
      <c r="B77" s="976" t="s">
        <v>3492</v>
      </c>
      <c r="C77" s="955" t="s">
        <v>4775</v>
      </c>
      <c r="D77" s="955">
        <v>45777</v>
      </c>
      <c r="E77" s="758">
        <f t="shared" ref="E77" si="135">D77+5</f>
        <v>45782</v>
      </c>
      <c r="F77" s="972" t="s">
        <v>385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 x14ac:dyDescent="0.2">
      <c r="B78" s="1066" t="s">
        <v>409</v>
      </c>
      <c r="C78" s="955" t="s">
        <v>4776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 x14ac:dyDescent="0.2">
      <c r="B79" s="147" t="s">
        <v>516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4" t="s">
        <v>4701</v>
      </c>
      <c r="C82" s="1135"/>
      <c r="D82" s="1174" t="s">
        <v>349</v>
      </c>
      <c r="E82" s="944" t="s">
        <v>329</v>
      </c>
      <c r="F82" s="941" t="s">
        <v>190</v>
      </c>
      <c r="G82" s="941" t="s">
        <v>315</v>
      </c>
      <c r="H82" s="941" t="s">
        <v>1555</v>
      </c>
      <c r="I82" s="941" t="s">
        <v>221</v>
      </c>
      <c r="J82" s="941" t="s">
        <v>240</v>
      </c>
      <c r="K82" s="941" t="s">
        <v>299</v>
      </c>
      <c r="M82" s="881"/>
    </row>
    <row r="83" spans="1:20" ht="20.100000000000001" customHeight="1" x14ac:dyDescent="0.2">
      <c r="A83" s="310"/>
      <c r="B83" s="944" t="s">
        <v>351</v>
      </c>
      <c r="C83" s="944" t="s">
        <v>352</v>
      </c>
      <c r="D83" s="1175"/>
      <c r="E83" s="940" t="s">
        <v>184</v>
      </c>
      <c r="F83" s="940" t="s">
        <v>172</v>
      </c>
      <c r="G83" s="965" t="s">
        <v>241</v>
      </c>
      <c r="H83" s="965" t="s">
        <v>177</v>
      </c>
      <c r="I83" s="965" t="s">
        <v>285</v>
      </c>
      <c r="J83" s="965" t="s">
        <v>227</v>
      </c>
      <c r="K83" s="965" t="s">
        <v>300</v>
      </c>
      <c r="M83" s="1060" t="s">
        <v>353</v>
      </c>
    </row>
    <row r="84" spans="1:20" ht="17.25" hidden="1" customHeight="1" x14ac:dyDescent="0.2">
      <c r="B84" s="976" t="s">
        <v>3462</v>
      </c>
      <c r="C84" s="955" t="s">
        <v>4777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</row>
    <row r="85" spans="1:20" ht="17.25" hidden="1" customHeight="1" x14ac:dyDescent="0.2">
      <c r="B85" s="976" t="s">
        <v>4778</v>
      </c>
      <c r="C85" s="955" t="s">
        <v>4779</v>
      </c>
      <c r="D85" s="955">
        <v>45806</v>
      </c>
      <c r="E85" s="758">
        <f t="shared" ref="E85:E90" si="138">D85+7</f>
        <v>45813</v>
      </c>
      <c r="F85" s="972" t="s">
        <v>385</v>
      </c>
      <c r="G85" s="972" t="s">
        <v>385</v>
      </c>
      <c r="H85" s="972" t="s">
        <v>385</v>
      </c>
      <c r="I85" s="758">
        <v>45813</v>
      </c>
      <c r="J85" s="972" t="s">
        <v>385</v>
      </c>
      <c r="K85" s="972" t="s">
        <v>385</v>
      </c>
      <c r="M85" s="758">
        <f t="shared" ref="M85:M103" si="139">M84+7</f>
        <v>45797</v>
      </c>
    </row>
    <row r="86" spans="1:20" ht="17.25" hidden="1" customHeight="1" x14ac:dyDescent="0.2">
      <c r="B86" s="976" t="s">
        <v>3516</v>
      </c>
      <c r="C86" s="955" t="s">
        <v>4780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</row>
    <row r="87" spans="1:20" ht="17.25" hidden="1" customHeight="1" x14ac:dyDescent="0.2">
      <c r="B87" s="976" t="s">
        <v>3569</v>
      </c>
      <c r="C87" s="955" t="s">
        <v>4781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</row>
    <row r="88" spans="1:20" ht="17.25" hidden="1" customHeight="1" x14ac:dyDescent="0.2">
      <c r="B88" s="976" t="s">
        <v>3518</v>
      </c>
      <c r="C88" s="955" t="s">
        <v>4782</v>
      </c>
      <c r="D88" s="955">
        <v>45838</v>
      </c>
      <c r="E88" s="972" t="s">
        <v>385</v>
      </c>
      <c r="F88" s="972" t="s">
        <v>385</v>
      </c>
      <c r="G88" s="758">
        <v>45842</v>
      </c>
      <c r="H88" s="972" t="s">
        <v>385</v>
      </c>
      <c r="I88" s="972" t="s">
        <v>385</v>
      </c>
      <c r="J88" s="972" t="s">
        <v>385</v>
      </c>
      <c r="K88" s="972" t="s">
        <v>385</v>
      </c>
      <c r="M88" s="758">
        <f t="shared" si="139"/>
        <v>45818</v>
      </c>
    </row>
    <row r="89" spans="1:20" ht="17.25" hidden="1" customHeight="1" x14ac:dyDescent="0.2">
      <c r="B89" s="1066" t="s">
        <v>409</v>
      </c>
      <c r="C89" s="955" t="s">
        <v>4783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</row>
    <row r="90" spans="1:20" ht="17.25" hidden="1" customHeight="1" x14ac:dyDescent="0.2">
      <c r="B90" s="976" t="s">
        <v>4356</v>
      </c>
      <c r="C90" s="955" t="s">
        <v>4784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</row>
    <row r="91" spans="1:20" ht="17.25" hidden="1" customHeight="1" x14ac:dyDescent="0.2">
      <c r="B91" s="976" t="s">
        <v>3513</v>
      </c>
      <c r="C91" s="955" t="s">
        <v>4785</v>
      </c>
      <c r="D91" s="972" t="s">
        <v>385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</row>
    <row r="92" spans="1:20" ht="17.25" hidden="1" customHeight="1" x14ac:dyDescent="0.2">
      <c r="B92" s="976" t="s">
        <v>4368</v>
      </c>
      <c r="C92" s="955" t="s">
        <v>4786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</row>
    <row r="93" spans="1:20" ht="17.25" hidden="1" customHeight="1" x14ac:dyDescent="0.2">
      <c r="B93" s="976" t="s">
        <v>4399</v>
      </c>
      <c r="C93" s="955" t="s">
        <v>4787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</row>
    <row r="94" spans="1:20" ht="17.25" hidden="1" customHeight="1" x14ac:dyDescent="0.2">
      <c r="B94" s="976" t="s">
        <v>4375</v>
      </c>
      <c r="C94" s="955" t="s">
        <v>4788</v>
      </c>
      <c r="D94" s="955">
        <v>45860</v>
      </c>
      <c r="E94" s="972" t="s">
        <v>385</v>
      </c>
      <c r="F94" s="972" t="s">
        <v>385</v>
      </c>
      <c r="G94" s="972" t="s">
        <v>385</v>
      </c>
      <c r="H94" s="972" t="s">
        <v>385</v>
      </c>
      <c r="I94" s="972" t="s">
        <v>385</v>
      </c>
      <c r="J94" s="972" t="s">
        <v>385</v>
      </c>
      <c r="K94" s="972" t="s">
        <v>385</v>
      </c>
      <c r="M94" s="758">
        <f t="shared" si="139"/>
        <v>45860</v>
      </c>
    </row>
    <row r="95" spans="1:20" ht="17.25" customHeight="1" x14ac:dyDescent="0.2">
      <c r="A95" s="329" t="s">
        <v>4979</v>
      </c>
      <c r="B95" s="1125" t="s">
        <v>3535</v>
      </c>
      <c r="C95" s="955" t="s">
        <v>4789</v>
      </c>
      <c r="D95" s="955">
        <v>45883</v>
      </c>
      <c r="E95" s="972" t="s">
        <v>385</v>
      </c>
      <c r="F95" s="758">
        <v>45888</v>
      </c>
      <c r="G95" s="758">
        <f t="shared" ref="G95:G97" si="152">F95+2</f>
        <v>45890</v>
      </c>
      <c r="H95" s="758">
        <f t="shared" ref="H95:H97" si="153">G95+4</f>
        <v>45894</v>
      </c>
      <c r="I95" s="758">
        <f t="shared" ref="I95:I97" si="154">H95+4</f>
        <v>45898</v>
      </c>
      <c r="J95" s="758">
        <f t="shared" ref="J95:J97" si="155">I95+2</f>
        <v>45900</v>
      </c>
      <c r="K95" s="758">
        <f t="shared" ref="K95:K97" si="156">J95+3</f>
        <v>45903</v>
      </c>
      <c r="M95" s="758">
        <f t="shared" si="139"/>
        <v>45867</v>
      </c>
    </row>
    <row r="96" spans="1:20" ht="17.25" customHeight="1" x14ac:dyDescent="0.2">
      <c r="B96" s="976" t="s">
        <v>3548</v>
      </c>
      <c r="C96" s="955" t="s">
        <v>4890</v>
      </c>
      <c r="D96" s="955">
        <v>45877</v>
      </c>
      <c r="E96" s="758">
        <f t="shared" ref="E96:E98" si="157">D96+7</f>
        <v>45884</v>
      </c>
      <c r="F96" s="972" t="s">
        <v>385</v>
      </c>
      <c r="G96" s="972" t="s">
        <v>385</v>
      </c>
      <c r="H96" s="972" t="s">
        <v>385</v>
      </c>
      <c r="I96" s="972" t="s">
        <v>385</v>
      </c>
      <c r="J96" s="972" t="s">
        <v>385</v>
      </c>
      <c r="K96" s="972" t="s">
        <v>385</v>
      </c>
      <c r="M96" s="758">
        <f t="shared" si="139"/>
        <v>45874</v>
      </c>
    </row>
    <row r="97" spans="1:20" ht="17.25" customHeight="1" x14ac:dyDescent="0.2">
      <c r="B97" s="976" t="s">
        <v>4372</v>
      </c>
      <c r="C97" s="955" t="s">
        <v>4891</v>
      </c>
      <c r="D97" s="955">
        <v>45886</v>
      </c>
      <c r="E97" s="758">
        <f t="shared" si="157"/>
        <v>45893</v>
      </c>
      <c r="F97" s="758">
        <f t="shared" ref="F97" si="158">E97+4</f>
        <v>45897</v>
      </c>
      <c r="G97" s="758">
        <f t="shared" si="152"/>
        <v>45899</v>
      </c>
      <c r="H97" s="758">
        <f t="shared" si="153"/>
        <v>45903</v>
      </c>
      <c r="I97" s="758">
        <f t="shared" si="154"/>
        <v>45907</v>
      </c>
      <c r="J97" s="758">
        <f t="shared" si="155"/>
        <v>45909</v>
      </c>
      <c r="K97" s="758">
        <f t="shared" si="156"/>
        <v>45912</v>
      </c>
      <c r="M97" s="758">
        <f t="shared" si="139"/>
        <v>45881</v>
      </c>
    </row>
    <row r="98" spans="1:20" ht="17.25" customHeight="1" x14ac:dyDescent="0.2">
      <c r="B98" s="976" t="s">
        <v>4889</v>
      </c>
      <c r="C98" s="955" t="s">
        <v>4892</v>
      </c>
      <c r="D98" s="955">
        <v>45887</v>
      </c>
      <c r="E98" s="758">
        <f t="shared" si="157"/>
        <v>45894</v>
      </c>
      <c r="F98" s="972" t="s">
        <v>385</v>
      </c>
      <c r="G98" s="972" t="s">
        <v>385</v>
      </c>
      <c r="H98" s="972" t="s">
        <v>385</v>
      </c>
      <c r="I98" s="972" t="s">
        <v>385</v>
      </c>
      <c r="J98" s="972" t="s">
        <v>385</v>
      </c>
      <c r="K98" s="972" t="s">
        <v>385</v>
      </c>
      <c r="M98" s="758">
        <f t="shared" si="139"/>
        <v>45888</v>
      </c>
    </row>
    <row r="99" spans="1:20" ht="17.25" customHeight="1" x14ac:dyDescent="0.2">
      <c r="A99" s="329" t="s">
        <v>3548</v>
      </c>
      <c r="B99" s="976" t="s">
        <v>3492</v>
      </c>
      <c r="C99" s="955" t="s">
        <v>4893</v>
      </c>
      <c r="D99" s="955">
        <v>45894</v>
      </c>
      <c r="E99" s="758">
        <f t="shared" ref="E99" si="159">D99+7</f>
        <v>45901</v>
      </c>
      <c r="F99" s="758">
        <f t="shared" ref="F99" si="160">E99+4</f>
        <v>45905</v>
      </c>
      <c r="G99" s="758">
        <f t="shared" ref="G99" si="161">F99+2</f>
        <v>45907</v>
      </c>
      <c r="H99" s="758">
        <f t="shared" ref="H99" si="162">G99+4</f>
        <v>45911</v>
      </c>
      <c r="I99" s="758">
        <f t="shared" ref="I99" si="163">H99+4</f>
        <v>45915</v>
      </c>
      <c r="J99" s="758">
        <f t="shared" ref="J99" si="164">I99+2</f>
        <v>45917</v>
      </c>
      <c r="K99" s="758">
        <f t="shared" ref="K99" si="165">J99+3</f>
        <v>45920</v>
      </c>
      <c r="M99" s="758">
        <f t="shared" si="139"/>
        <v>45895</v>
      </c>
    </row>
    <row r="100" spans="1:20" ht="17.25" customHeight="1" x14ac:dyDescent="0.2">
      <c r="B100" s="976" t="s">
        <v>3462</v>
      </c>
      <c r="C100" s="955" t="s">
        <v>4975</v>
      </c>
      <c r="D100" s="955">
        <v>45909</v>
      </c>
      <c r="E100" s="758">
        <f t="shared" ref="E100" si="166">D100+7</f>
        <v>45916</v>
      </c>
      <c r="F100" s="758">
        <f t="shared" ref="F100" si="167">E100+4</f>
        <v>45920</v>
      </c>
      <c r="G100" s="758">
        <f t="shared" ref="G100" si="168">F100+2</f>
        <v>45922</v>
      </c>
      <c r="H100" s="758">
        <f t="shared" ref="H100" si="169">G100+4</f>
        <v>45926</v>
      </c>
      <c r="I100" s="758">
        <f t="shared" ref="I100" si="170">H100+4</f>
        <v>45930</v>
      </c>
      <c r="J100" s="758">
        <f t="shared" ref="J100" si="171">I100+2</f>
        <v>45932</v>
      </c>
      <c r="K100" s="758">
        <f t="shared" ref="K100" si="172">J100+3</f>
        <v>45935</v>
      </c>
      <c r="M100" s="758">
        <f t="shared" si="139"/>
        <v>45902</v>
      </c>
    </row>
    <row r="101" spans="1:20" ht="17.25" customHeight="1" x14ac:dyDescent="0.2">
      <c r="B101" s="976" t="s">
        <v>3473</v>
      </c>
      <c r="C101" s="955" t="s">
        <v>4976</v>
      </c>
      <c r="D101" s="955">
        <v>45916</v>
      </c>
      <c r="E101" s="758">
        <f t="shared" ref="E101" si="173">D101+7</f>
        <v>45923</v>
      </c>
      <c r="F101" s="758">
        <f t="shared" ref="F101" si="174">E101+4</f>
        <v>45927</v>
      </c>
      <c r="G101" s="758">
        <f t="shared" ref="G101" si="175">F101+2</f>
        <v>45929</v>
      </c>
      <c r="H101" s="758">
        <f t="shared" ref="H101" si="176">G101+4</f>
        <v>45933</v>
      </c>
      <c r="I101" s="758">
        <f t="shared" ref="I101" si="177">H101+4</f>
        <v>45937</v>
      </c>
      <c r="J101" s="758">
        <f t="shared" ref="J101" si="178">I101+2</f>
        <v>45939</v>
      </c>
      <c r="K101" s="758">
        <f t="shared" ref="K101" si="179">J101+3</f>
        <v>45942</v>
      </c>
      <c r="M101" s="758">
        <f t="shared" si="139"/>
        <v>45909</v>
      </c>
    </row>
    <row r="102" spans="1:20" ht="17.25" customHeight="1" x14ac:dyDescent="0.2">
      <c r="B102" s="976" t="s">
        <v>3516</v>
      </c>
      <c r="C102" s="955" t="s">
        <v>4977</v>
      </c>
      <c r="D102" s="955">
        <v>45923</v>
      </c>
      <c r="E102" s="758">
        <f t="shared" ref="E102" si="180">D102+7</f>
        <v>45930</v>
      </c>
      <c r="F102" s="758">
        <f t="shared" ref="F102" si="181">E102+4</f>
        <v>45934</v>
      </c>
      <c r="G102" s="758">
        <f t="shared" ref="G102" si="182">F102+2</f>
        <v>45936</v>
      </c>
      <c r="H102" s="758">
        <f t="shared" ref="H102" si="183">G102+4</f>
        <v>45940</v>
      </c>
      <c r="I102" s="758">
        <f t="shared" ref="I102" si="184">H102+4</f>
        <v>45944</v>
      </c>
      <c r="J102" s="758">
        <f t="shared" ref="J102" si="185">I102+2</f>
        <v>45946</v>
      </c>
      <c r="K102" s="758">
        <f t="shared" ref="K102" si="186">J102+3</f>
        <v>45949</v>
      </c>
      <c r="M102" s="758">
        <f t="shared" si="139"/>
        <v>45916</v>
      </c>
    </row>
    <row r="103" spans="1:20" ht="17.25" customHeight="1" x14ac:dyDescent="0.2">
      <c r="B103" s="976" t="s">
        <v>3569</v>
      </c>
      <c r="C103" s="955" t="s">
        <v>4978</v>
      </c>
      <c r="D103" s="955">
        <v>45930</v>
      </c>
      <c r="E103" s="758">
        <f t="shared" ref="E103" si="187">D103+7</f>
        <v>45937</v>
      </c>
      <c r="F103" s="758">
        <f t="shared" ref="F103" si="188">E103+4</f>
        <v>45941</v>
      </c>
      <c r="G103" s="758">
        <f t="shared" ref="G103" si="189">F103+2</f>
        <v>45943</v>
      </c>
      <c r="H103" s="758">
        <f t="shared" ref="H103" si="190">G103+4</f>
        <v>45947</v>
      </c>
      <c r="I103" s="758">
        <f t="shared" ref="I103" si="191">H103+4</f>
        <v>45951</v>
      </c>
      <c r="J103" s="758">
        <f t="shared" ref="J103" si="192">I103+2</f>
        <v>45953</v>
      </c>
      <c r="K103" s="758">
        <f t="shared" ref="K103" si="193">J103+3</f>
        <v>45956</v>
      </c>
      <c r="M103" s="758">
        <f t="shared" si="139"/>
        <v>45923</v>
      </c>
    </row>
    <row r="104" spans="1:20" ht="17.25" customHeight="1" x14ac:dyDescent="0.2">
      <c r="B104" s="147" t="s">
        <v>516</v>
      </c>
      <c r="C104" s="155"/>
      <c r="D104" s="155"/>
      <c r="E104" s="155"/>
      <c r="F104" s="155"/>
      <c r="G104" s="155"/>
      <c r="H104" s="155"/>
      <c r="I104" s="418"/>
      <c r="J104" s="418"/>
      <c r="K104" s="418"/>
      <c r="L104" s="418"/>
      <c r="M104" s="418"/>
      <c r="N104" s="155"/>
      <c r="O104" s="155"/>
      <c r="P104" s="428"/>
      <c r="Q104" s="180"/>
      <c r="R104" s="147"/>
      <c r="S104" s="147"/>
      <c r="T104" s="147"/>
    </row>
    <row r="105" spans="1:20" ht="17.25" customHeight="1" x14ac:dyDescent="0.2">
      <c r="B105" s="147"/>
      <c r="C105" s="155"/>
      <c r="D105" s="155"/>
      <c r="E105" s="155"/>
      <c r="F105" s="155"/>
      <c r="G105" s="155"/>
      <c r="H105" s="155"/>
      <c r="I105" s="418"/>
      <c r="J105" s="418"/>
      <c r="K105" s="418"/>
      <c r="L105" s="418"/>
      <c r="M105" s="418"/>
      <c r="N105" s="155"/>
      <c r="O105" s="155"/>
      <c r="P105" s="428"/>
      <c r="Q105" s="180"/>
      <c r="R105" s="147"/>
      <c r="S105" s="147"/>
      <c r="T105" s="147"/>
    </row>
    <row r="106" spans="1:20" ht="17.25" customHeight="1" thickBot="1" x14ac:dyDescent="0.25">
      <c r="A106" s="310"/>
      <c r="B106" s="157"/>
      <c r="N106" s="180"/>
    </row>
    <row r="107" spans="1:20" s="147" customFormat="1" ht="18.75" customHeight="1" x14ac:dyDescent="0.2">
      <c r="B107" s="896"/>
      <c r="C107" s="897"/>
      <c r="D107" s="898"/>
      <c r="E107" s="899"/>
      <c r="F107" s="900"/>
      <c r="G107" s="901"/>
      <c r="H107" s="902"/>
    </row>
    <row r="108" spans="1:20" s="147" customFormat="1" ht="18.75" customHeight="1" x14ac:dyDescent="0.2">
      <c r="B108" s="778" t="s">
        <v>517</v>
      </c>
      <c r="C108" s="145"/>
      <c r="D108" s="147" t="s">
        <v>518</v>
      </c>
      <c r="G108" s="147" t="s">
        <v>519</v>
      </c>
      <c r="H108" s="779"/>
    </row>
    <row r="109" spans="1:20" s="147" customFormat="1" ht="18.75" customHeight="1" x14ac:dyDescent="0.2">
      <c r="B109" s="780" t="s">
        <v>520</v>
      </c>
      <c r="C109" s="1099" t="s">
        <v>521</v>
      </c>
      <c r="D109" s="133" t="s">
        <v>522</v>
      </c>
      <c r="F109" s="1099" t="s">
        <v>523</v>
      </c>
      <c r="G109" s="145" t="s">
        <v>524</v>
      </c>
      <c r="H109" s="1100" t="s">
        <v>525</v>
      </c>
    </row>
    <row r="110" spans="1:20" s="147" customFormat="1" ht="18.75" customHeight="1" x14ac:dyDescent="0.2">
      <c r="B110" s="780" t="s">
        <v>526</v>
      </c>
      <c r="C110" s="1099" t="s">
        <v>527</v>
      </c>
      <c r="D110" s="133" t="s">
        <v>528</v>
      </c>
      <c r="E110" s="148" t="s">
        <v>529</v>
      </c>
      <c r="F110" s="1101" t="s">
        <v>530</v>
      </c>
      <c r="G110" s="145" t="s">
        <v>531</v>
      </c>
      <c r="H110" s="1100" t="s">
        <v>532</v>
      </c>
    </row>
    <row r="111" spans="1:20" s="147" customFormat="1" ht="18.75" customHeight="1" x14ac:dyDescent="0.2">
      <c r="B111" s="783" t="s">
        <v>533</v>
      </c>
      <c r="C111" s="1102" t="s">
        <v>534</v>
      </c>
      <c r="D111" s="133" t="s">
        <v>535</v>
      </c>
      <c r="E111" s="148" t="s">
        <v>536</v>
      </c>
      <c r="F111" s="1101" t="s">
        <v>537</v>
      </c>
      <c r="G111" s="588" t="s">
        <v>538</v>
      </c>
      <c r="H111" s="1103" t="s">
        <v>539</v>
      </c>
    </row>
    <row r="112" spans="1:20" s="147" customFormat="1" ht="18.75" customHeight="1" x14ac:dyDescent="0.2">
      <c r="B112" s="783" t="s">
        <v>540</v>
      </c>
      <c r="C112" s="1102" t="s">
        <v>541</v>
      </c>
      <c r="D112" s="133" t="s">
        <v>542</v>
      </c>
      <c r="E112" s="148" t="s">
        <v>543</v>
      </c>
      <c r="F112" s="1101" t="s">
        <v>544</v>
      </c>
      <c r="G112" s="588" t="s">
        <v>545</v>
      </c>
      <c r="H112" s="1103" t="s">
        <v>546</v>
      </c>
      <c r="O112" s="149"/>
      <c r="P112" s="149"/>
    </row>
    <row r="113" spans="1:16" s="147" customFormat="1" ht="18.75" customHeight="1" x14ac:dyDescent="0.2">
      <c r="B113" s="783" t="s">
        <v>760</v>
      </c>
      <c r="C113" s="1102" t="s">
        <v>548</v>
      </c>
      <c r="D113" s="133" t="s">
        <v>549</v>
      </c>
      <c r="E113" s="148" t="s">
        <v>550</v>
      </c>
      <c r="F113" s="1101" t="s">
        <v>551</v>
      </c>
      <c r="G113" s="588" t="s">
        <v>552</v>
      </c>
      <c r="H113" s="1103" t="s">
        <v>553</v>
      </c>
      <c r="O113" s="149"/>
      <c r="P113" s="149"/>
    </row>
    <row r="114" spans="1:16" s="147" customFormat="1" ht="18.75" customHeight="1" x14ac:dyDescent="0.2">
      <c r="B114" s="783" t="s">
        <v>554</v>
      </c>
      <c r="C114" s="1102" t="s">
        <v>555</v>
      </c>
      <c r="D114" s="133" t="s">
        <v>556</v>
      </c>
      <c r="E114" s="148" t="s">
        <v>557</v>
      </c>
      <c r="F114" s="1101" t="s">
        <v>558</v>
      </c>
      <c r="G114" s="588" t="s">
        <v>559</v>
      </c>
      <c r="H114" s="1103" t="s">
        <v>560</v>
      </c>
      <c r="O114" s="149"/>
      <c r="P114" s="149"/>
    </row>
    <row r="115" spans="1:16" s="147" customFormat="1" ht="18.75" customHeight="1" x14ac:dyDescent="0.2">
      <c r="B115" s="783" t="s">
        <v>561</v>
      </c>
      <c r="C115" s="1102" t="s">
        <v>562</v>
      </c>
      <c r="D115" s="133" t="s">
        <v>563</v>
      </c>
      <c r="E115" s="148" t="s">
        <v>564</v>
      </c>
      <c r="F115" s="1099" t="s">
        <v>565</v>
      </c>
      <c r="G115" s="588" t="s">
        <v>566</v>
      </c>
      <c r="H115" s="787" t="s">
        <v>567</v>
      </c>
      <c r="O115" s="149"/>
      <c r="P115" s="149"/>
    </row>
    <row r="116" spans="1:16" s="149" customFormat="1" ht="18.75" customHeight="1" x14ac:dyDescent="0.2">
      <c r="A116" s="1033"/>
      <c r="B116" s="783" t="s">
        <v>568</v>
      </c>
      <c r="C116" s="1102" t="s">
        <v>569</v>
      </c>
      <c r="D116" s="133"/>
      <c r="E116" s="145"/>
      <c r="F116" s="588"/>
      <c r="G116" s="147"/>
      <c r="H116" s="788"/>
      <c r="I116" s="145"/>
      <c r="J116" s="145"/>
      <c r="K116" s="145"/>
      <c r="L116" s="145"/>
    </row>
    <row r="117" spans="1:16" s="149" customFormat="1" ht="17.25" customHeight="1" thickBot="1" x14ac:dyDescent="0.25">
      <c r="A117" s="1033"/>
      <c r="B117" s="1104"/>
      <c r="C117" s="791"/>
      <c r="D117" s="791"/>
      <c r="E117" s="791"/>
      <c r="F117" s="791"/>
      <c r="G117" s="791"/>
      <c r="H117" s="1105"/>
      <c r="I117" s="145"/>
      <c r="J117" s="145"/>
      <c r="K117" s="145"/>
      <c r="L117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09" r:id="rId14" xr:uid="{1B8DEAD1-7EDB-4911-801C-EEFB1897AF06}"/>
    <hyperlink ref="C109" r:id="rId15" xr:uid="{406D3E17-0CC4-4C8B-A56F-C7237A6C9827}"/>
    <hyperlink ref="H114" r:id="rId16" xr:uid="{6DB46177-AAA1-42F9-8CC1-DD9C8E167BB7}"/>
    <hyperlink ref="H113" r:id="rId17" xr:uid="{089DF3AB-8FFF-4D8A-A59E-22AF2949EFFF}"/>
    <hyperlink ref="C112" r:id="rId18" xr:uid="{F6647D57-1C3C-4E49-BBFB-E6D49C9015E0}"/>
    <hyperlink ref="C110" r:id="rId19" xr:uid="{7F5670BE-E62E-4610-A1A6-BC2BEBFC2384}"/>
    <hyperlink ref="C116" r:id="rId20" xr:uid="{EBC87B9C-4F4D-4275-A8E7-7FD54A1BEC76}"/>
    <hyperlink ref="H112" r:id="rId21" xr:uid="{32B04AF4-4447-4C23-A578-485FD321AD9C}"/>
    <hyperlink ref="H115" r:id="rId22" xr:uid="{EC5E2DBC-03D4-41DF-B80B-AA2E2085805F}"/>
    <hyperlink ref="F109" r:id="rId23" xr:uid="{E6E72A97-B07C-4F0F-852C-90DF7A53576A}"/>
    <hyperlink ref="F114" r:id="rId24" xr:uid="{DEFD5F24-9B57-4110-8AC7-A7D46BE93ABA}"/>
    <hyperlink ref="F110" r:id="rId25" xr:uid="{940E7C0E-66A8-421D-BD4C-E866FE1DDE94}"/>
    <hyperlink ref="F111" r:id="rId26" xr:uid="{17071E8D-8D6B-476B-8970-DA817BAA105B}"/>
    <hyperlink ref="F112" r:id="rId27" xr:uid="{2A12EAE5-34B1-4458-831C-A3AF73335918}"/>
    <hyperlink ref="F113" r:id="rId28" xr:uid="{E56385E9-C1AD-4502-8B56-2C397447B7FA}"/>
    <hyperlink ref="H110" r:id="rId29" xr:uid="{4A4B3850-15CA-4F9E-8D61-8111A7AE537B}"/>
    <hyperlink ref="H111" r:id="rId30" xr:uid="{E433B05B-5DE2-4D05-B139-1D2A225E4EA4}"/>
    <hyperlink ref="F115" r:id="rId31" xr:uid="{5745500D-3688-4266-B92A-270895902945}"/>
    <hyperlink ref="C111" r:id="rId32" xr:uid="{C221D940-746A-4E6D-B59D-0FAAD2AFAF06}"/>
    <hyperlink ref="C113" r:id="rId33" xr:uid="{17171318-2F93-42A6-8C4B-986B0CC15A7F}"/>
    <hyperlink ref="C114" r:id="rId34" xr:uid="{E9A75D1B-4068-4B10-ADEF-CE73CD60E7B7}"/>
    <hyperlink ref="C115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7 G99:G100 G101:G103 G95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992"/>
      <c r="J2" s="956" t="s">
        <v>346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40" t="s">
        <v>4790</v>
      </c>
      <c r="C4" s="1141"/>
      <c r="D4" s="1141"/>
      <c r="E4" s="1141"/>
      <c r="F4" s="1141"/>
      <c r="G4" s="1141"/>
      <c r="H4" s="1142"/>
      <c r="I4" s="147"/>
      <c r="K4" s="990"/>
      <c r="L4" s="990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4"/>
      <c r="C7" s="1135"/>
      <c r="D7" s="1174" t="s">
        <v>349</v>
      </c>
      <c r="E7" s="944" t="s">
        <v>4791</v>
      </c>
    </row>
    <row r="8" spans="1:12" ht="20.100000000000001" customHeight="1" x14ac:dyDescent="0.2">
      <c r="A8" s="310"/>
      <c r="B8" s="944" t="s">
        <v>351</v>
      </c>
      <c r="C8" s="944" t="s">
        <v>352</v>
      </c>
      <c r="D8" s="1175"/>
      <c r="E8" s="940" t="s">
        <v>144</v>
      </c>
    </row>
    <row r="9" spans="1:12" ht="17.25" hidden="1" customHeight="1" x14ac:dyDescent="0.2">
      <c r="B9" s="719" t="s">
        <v>4372</v>
      </c>
      <c r="C9" s="758" t="s">
        <v>4704</v>
      </c>
      <c r="D9" s="618">
        <v>44930</v>
      </c>
      <c r="E9" s="618">
        <f t="shared" ref="E9:E49" si="0">D9+5</f>
        <v>44935</v>
      </c>
    </row>
    <row r="10" spans="1:12" ht="17.25" hidden="1" customHeight="1" x14ac:dyDescent="0.2">
      <c r="B10" s="719" t="s">
        <v>3526</v>
      </c>
      <c r="C10" s="758" t="s">
        <v>4705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 x14ac:dyDescent="0.2">
      <c r="A11" s="329" t="s">
        <v>4706</v>
      </c>
      <c r="B11" s="719" t="s">
        <v>4346</v>
      </c>
      <c r="C11" s="758" t="s">
        <v>4707</v>
      </c>
      <c r="D11" s="618">
        <v>45347</v>
      </c>
      <c r="E11" s="618">
        <f t="shared" si="0"/>
        <v>45352</v>
      </c>
    </row>
    <row r="12" spans="1:12" ht="17.25" hidden="1" customHeight="1" x14ac:dyDescent="0.2">
      <c r="B12" s="719" t="s">
        <v>3767</v>
      </c>
      <c r="C12" s="758" t="s">
        <v>4708</v>
      </c>
      <c r="D12" s="618">
        <v>45354</v>
      </c>
      <c r="E12" s="618">
        <f t="shared" si="0"/>
        <v>45359</v>
      </c>
    </row>
    <row r="13" spans="1:12" ht="17.25" hidden="1" customHeight="1" x14ac:dyDescent="0.2">
      <c r="B13" s="719" t="s">
        <v>3511</v>
      </c>
      <c r="C13" s="758" t="s">
        <v>4709</v>
      </c>
      <c r="D13" s="618">
        <v>45363</v>
      </c>
      <c r="E13" s="618">
        <f t="shared" si="0"/>
        <v>45368</v>
      </c>
    </row>
    <row r="14" spans="1:12" ht="17.25" hidden="1" customHeight="1" x14ac:dyDescent="0.2">
      <c r="B14" s="719" t="s">
        <v>4356</v>
      </c>
      <c r="C14" s="758" t="s">
        <v>4710</v>
      </c>
      <c r="D14" s="618">
        <v>45367</v>
      </c>
      <c r="E14" s="618">
        <f t="shared" si="0"/>
        <v>45372</v>
      </c>
    </row>
    <row r="15" spans="1:12" ht="17.25" hidden="1" customHeight="1" x14ac:dyDescent="0.2">
      <c r="B15" s="991" t="s">
        <v>4656</v>
      </c>
      <c r="C15" s="993" t="s">
        <v>4711</v>
      </c>
      <c r="D15" s="994">
        <v>45374</v>
      </c>
      <c r="E15" s="994">
        <f t="shared" si="0"/>
        <v>45379</v>
      </c>
    </row>
    <row r="16" spans="1:12" ht="17.25" hidden="1" customHeight="1" x14ac:dyDescent="0.2">
      <c r="B16" s="719" t="s">
        <v>4368</v>
      </c>
      <c r="C16" s="758" t="s">
        <v>4712</v>
      </c>
      <c r="D16" s="618">
        <v>45386</v>
      </c>
      <c r="E16" s="618">
        <f t="shared" si="0"/>
        <v>45391</v>
      </c>
    </row>
    <row r="17" spans="1:5" ht="17.25" hidden="1" customHeight="1" x14ac:dyDescent="0.2">
      <c r="B17" s="997" t="s">
        <v>4352</v>
      </c>
      <c r="C17" s="955" t="s">
        <v>4713</v>
      </c>
      <c r="D17" s="955">
        <v>45390</v>
      </c>
      <c r="E17" s="758">
        <f t="shared" si="0"/>
        <v>45395</v>
      </c>
    </row>
    <row r="18" spans="1:5" ht="17.25" hidden="1" customHeight="1" x14ac:dyDescent="0.2">
      <c r="B18" s="997" t="s">
        <v>4399</v>
      </c>
      <c r="C18" s="955" t="s">
        <v>4714</v>
      </c>
      <c r="D18" s="955">
        <v>45402</v>
      </c>
      <c r="E18" s="758">
        <f t="shared" si="0"/>
        <v>45407</v>
      </c>
    </row>
    <row r="19" spans="1:5" ht="17.25" hidden="1" customHeight="1" x14ac:dyDescent="0.2">
      <c r="B19" s="997" t="s">
        <v>4375</v>
      </c>
      <c r="C19" s="955" t="s">
        <v>4715</v>
      </c>
      <c r="D19" s="955">
        <v>45411</v>
      </c>
      <c r="E19" s="758">
        <f t="shared" si="0"/>
        <v>45416</v>
      </c>
    </row>
    <row r="20" spans="1:5" ht="17.25" hidden="1" customHeight="1" x14ac:dyDescent="0.2">
      <c r="B20" s="976" t="s">
        <v>4359</v>
      </c>
      <c r="C20" s="955" t="s">
        <v>4716</v>
      </c>
      <c r="D20" s="955">
        <v>45421</v>
      </c>
      <c r="E20" s="758">
        <f t="shared" si="0"/>
        <v>45426</v>
      </c>
    </row>
    <row r="21" spans="1:5" ht="17.25" hidden="1" customHeight="1" x14ac:dyDescent="0.2">
      <c r="B21" s="976" t="s">
        <v>4372</v>
      </c>
      <c r="C21" s="955" t="s">
        <v>4717</v>
      </c>
      <c r="D21" s="955">
        <v>45424</v>
      </c>
      <c r="E21" s="758">
        <f t="shared" si="0"/>
        <v>45429</v>
      </c>
    </row>
    <row r="22" spans="1:5" ht="17.25" hidden="1" customHeight="1" x14ac:dyDescent="0.2">
      <c r="B22" s="936" t="s">
        <v>385</v>
      </c>
      <c r="C22" s="955" t="s">
        <v>4718</v>
      </c>
      <c r="D22" s="800">
        <v>45439</v>
      </c>
      <c r="E22" s="800">
        <f t="shared" si="0"/>
        <v>45444</v>
      </c>
    </row>
    <row r="23" spans="1:5" ht="17.25" hidden="1" customHeight="1" x14ac:dyDescent="0.2">
      <c r="B23" s="976" t="s">
        <v>3492</v>
      </c>
      <c r="C23" s="955" t="s">
        <v>4719</v>
      </c>
      <c r="D23" s="955">
        <v>45434</v>
      </c>
      <c r="E23" s="758">
        <f t="shared" si="0"/>
        <v>45439</v>
      </c>
    </row>
    <row r="24" spans="1:5" ht="17.25" hidden="1" customHeight="1" x14ac:dyDescent="0.2">
      <c r="B24" s="1205" t="s">
        <v>409</v>
      </c>
      <c r="C24" s="955" t="s">
        <v>4720</v>
      </c>
      <c r="D24" s="800">
        <v>45426</v>
      </c>
      <c r="E24" s="800">
        <f t="shared" si="0"/>
        <v>45431</v>
      </c>
    </row>
    <row r="25" spans="1:5" ht="17.25" hidden="1" customHeight="1" x14ac:dyDescent="0.2">
      <c r="B25" s="1206"/>
      <c r="C25" s="955" t="s">
        <v>4721</v>
      </c>
      <c r="D25" s="800">
        <v>45430</v>
      </c>
      <c r="E25" s="800">
        <f t="shared" si="0"/>
        <v>45435</v>
      </c>
    </row>
    <row r="26" spans="1:5" ht="17.25" hidden="1" customHeight="1" x14ac:dyDescent="0.2">
      <c r="B26" s="1207"/>
      <c r="C26" s="955" t="s">
        <v>4722</v>
      </c>
      <c r="D26" s="800">
        <v>45430</v>
      </c>
      <c r="E26" s="800">
        <f t="shared" si="0"/>
        <v>45435</v>
      </c>
    </row>
    <row r="27" spans="1:5" ht="17.25" hidden="1" customHeight="1" x14ac:dyDescent="0.2">
      <c r="A27" s="329" t="s">
        <v>4723</v>
      </c>
      <c r="B27" s="936" t="s">
        <v>385</v>
      </c>
      <c r="C27" s="955" t="s">
        <v>4724</v>
      </c>
      <c r="D27" s="800">
        <v>45430</v>
      </c>
      <c r="E27" s="800">
        <f t="shared" si="0"/>
        <v>45435</v>
      </c>
    </row>
    <row r="28" spans="1:5" ht="17.25" hidden="1" customHeight="1" x14ac:dyDescent="0.2">
      <c r="B28" s="936" t="s">
        <v>385</v>
      </c>
      <c r="C28" s="955" t="s">
        <v>4725</v>
      </c>
      <c r="D28" s="800">
        <v>45433</v>
      </c>
      <c r="E28" s="800">
        <f t="shared" si="0"/>
        <v>45438</v>
      </c>
    </row>
    <row r="29" spans="1:5" ht="17.25" hidden="1" customHeight="1" x14ac:dyDescent="0.2">
      <c r="B29" s="936" t="s">
        <v>409</v>
      </c>
      <c r="C29" s="955" t="s">
        <v>4726</v>
      </c>
      <c r="D29" s="800">
        <v>45430</v>
      </c>
      <c r="E29" s="800">
        <f t="shared" si="0"/>
        <v>45435</v>
      </c>
    </row>
    <row r="30" spans="1:5" ht="17.25" hidden="1" customHeight="1" x14ac:dyDescent="0.2">
      <c r="B30" s="976" t="s">
        <v>3560</v>
      </c>
      <c r="C30" s="955" t="s">
        <v>4727</v>
      </c>
      <c r="D30" s="955">
        <v>45449</v>
      </c>
      <c r="E30" s="758">
        <f t="shared" si="0"/>
        <v>45454</v>
      </c>
    </row>
    <row r="31" spans="1:5" ht="17.25" hidden="1" customHeight="1" x14ac:dyDescent="0.2">
      <c r="B31" s="976" t="s">
        <v>4346</v>
      </c>
      <c r="C31" s="955" t="s">
        <v>4728</v>
      </c>
      <c r="D31" s="955">
        <v>45464</v>
      </c>
      <c r="E31" s="758">
        <f t="shared" si="0"/>
        <v>45469</v>
      </c>
    </row>
    <row r="32" spans="1:5" ht="17.25" hidden="1" customHeight="1" x14ac:dyDescent="0.2">
      <c r="B32" s="976" t="s">
        <v>3767</v>
      </c>
      <c r="C32" s="955" t="s">
        <v>4729</v>
      </c>
      <c r="D32" s="955">
        <v>45497</v>
      </c>
      <c r="E32" s="758">
        <f t="shared" si="0"/>
        <v>45502</v>
      </c>
    </row>
    <row r="33" spans="2:5" ht="17.25" hidden="1" customHeight="1" x14ac:dyDescent="0.2">
      <c r="B33" s="976" t="s">
        <v>4730</v>
      </c>
      <c r="C33" s="955" t="s">
        <v>4731</v>
      </c>
      <c r="D33" s="955">
        <v>45477</v>
      </c>
      <c r="E33" s="758">
        <f t="shared" si="0"/>
        <v>45482</v>
      </c>
    </row>
    <row r="34" spans="2:5" ht="17.25" hidden="1" customHeight="1" x14ac:dyDescent="0.2">
      <c r="B34" s="976" t="s">
        <v>4356</v>
      </c>
      <c r="C34" s="955" t="s">
        <v>4732</v>
      </c>
      <c r="D34" s="955">
        <v>45486</v>
      </c>
      <c r="E34" s="758">
        <f t="shared" si="0"/>
        <v>45491</v>
      </c>
    </row>
    <row r="35" spans="2:5" ht="17.25" hidden="1" customHeight="1" x14ac:dyDescent="0.2">
      <c r="B35" s="976" t="s">
        <v>4656</v>
      </c>
      <c r="C35" s="955" t="s">
        <v>4733</v>
      </c>
      <c r="D35" s="955">
        <v>45490</v>
      </c>
      <c r="E35" s="758">
        <f t="shared" si="0"/>
        <v>45495</v>
      </c>
    </row>
    <row r="36" spans="2:5" ht="17.25" hidden="1" customHeight="1" x14ac:dyDescent="0.2">
      <c r="B36" s="976" t="s">
        <v>3513</v>
      </c>
      <c r="C36" s="955" t="s">
        <v>4734</v>
      </c>
      <c r="D36" s="955">
        <v>45494</v>
      </c>
      <c r="E36" s="758">
        <f t="shared" si="0"/>
        <v>45499</v>
      </c>
    </row>
    <row r="37" spans="2:5" ht="17.25" hidden="1" customHeight="1" x14ac:dyDescent="0.2">
      <c r="B37" s="976" t="s">
        <v>4352</v>
      </c>
      <c r="C37" s="955" t="s">
        <v>4735</v>
      </c>
      <c r="D37" s="955">
        <v>45511</v>
      </c>
      <c r="E37" s="758">
        <f t="shared" si="0"/>
        <v>45516</v>
      </c>
    </row>
    <row r="38" spans="2:5" ht="17.25" hidden="1" customHeight="1" x14ac:dyDescent="0.2">
      <c r="B38" s="976" t="s">
        <v>4399</v>
      </c>
      <c r="C38" s="955" t="s">
        <v>4736</v>
      </c>
      <c r="D38" s="955">
        <v>45517</v>
      </c>
      <c r="E38" s="758">
        <f t="shared" si="0"/>
        <v>45522</v>
      </c>
    </row>
    <row r="39" spans="2:5" ht="17.25" hidden="1" customHeight="1" x14ac:dyDescent="0.2">
      <c r="B39" s="976" t="s">
        <v>3535</v>
      </c>
      <c r="C39" s="955" t="s">
        <v>4737</v>
      </c>
      <c r="D39" s="955">
        <v>45518</v>
      </c>
      <c r="E39" s="758">
        <f t="shared" si="0"/>
        <v>45523</v>
      </c>
    </row>
    <row r="40" spans="2:5" ht="17.25" hidden="1" customHeight="1" x14ac:dyDescent="0.2">
      <c r="B40" s="976" t="s">
        <v>4359</v>
      </c>
      <c r="C40" s="955" t="s">
        <v>4738</v>
      </c>
      <c r="D40" s="955">
        <v>45533</v>
      </c>
      <c r="E40" s="758">
        <f t="shared" si="0"/>
        <v>45538</v>
      </c>
    </row>
    <row r="41" spans="2:5" ht="17.25" hidden="1" customHeight="1" x14ac:dyDescent="0.2">
      <c r="B41" s="976" t="s">
        <v>4372</v>
      </c>
      <c r="C41" s="955" t="s">
        <v>4739</v>
      </c>
      <c r="D41" s="955">
        <v>45538</v>
      </c>
      <c r="E41" s="758">
        <f t="shared" si="0"/>
        <v>45543</v>
      </c>
    </row>
    <row r="42" spans="2:5" ht="17.25" hidden="1" customHeight="1" x14ac:dyDescent="0.2">
      <c r="B42" s="976" t="s">
        <v>4723</v>
      </c>
      <c r="C42" s="955" t="s">
        <v>4740</v>
      </c>
      <c r="D42" s="955">
        <v>45542</v>
      </c>
      <c r="E42" s="758">
        <f t="shared" si="0"/>
        <v>45547</v>
      </c>
    </row>
    <row r="43" spans="2:5" ht="17.25" hidden="1" customHeight="1" x14ac:dyDescent="0.2">
      <c r="B43" s="976" t="s">
        <v>3526</v>
      </c>
      <c r="C43" s="955" t="s">
        <v>4741</v>
      </c>
      <c r="D43" s="955">
        <v>45549</v>
      </c>
      <c r="E43" s="758">
        <f t="shared" si="0"/>
        <v>45554</v>
      </c>
    </row>
    <row r="44" spans="2:5" ht="17.25" hidden="1" customHeight="1" x14ac:dyDescent="0.2">
      <c r="B44" s="976" t="s">
        <v>3492</v>
      </c>
      <c r="C44" s="955" t="s">
        <v>4742</v>
      </c>
      <c r="D44" s="955">
        <v>45552</v>
      </c>
      <c r="E44" s="758">
        <f t="shared" si="0"/>
        <v>45557</v>
      </c>
    </row>
    <row r="45" spans="2:5" ht="17.25" hidden="1" customHeight="1" x14ac:dyDescent="0.2">
      <c r="B45" s="976" t="s">
        <v>3560</v>
      </c>
      <c r="C45" s="955" t="s">
        <v>4743</v>
      </c>
      <c r="D45" s="955">
        <v>45562</v>
      </c>
      <c r="E45" s="758">
        <f t="shared" si="0"/>
        <v>45567</v>
      </c>
    </row>
    <row r="46" spans="2:5" ht="17.25" hidden="1" customHeight="1" x14ac:dyDescent="0.2">
      <c r="B46" s="976" t="s">
        <v>3767</v>
      </c>
      <c r="C46" s="955" t="s">
        <v>4744</v>
      </c>
      <c r="D46" s="955">
        <v>45572</v>
      </c>
      <c r="E46" s="758">
        <f t="shared" si="0"/>
        <v>45577</v>
      </c>
    </row>
    <row r="47" spans="2:5" ht="17.25" hidden="1" customHeight="1" x14ac:dyDescent="0.2">
      <c r="B47" s="1066" t="s">
        <v>409</v>
      </c>
      <c r="C47" s="955" t="s">
        <v>4745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 x14ac:dyDescent="0.2">
      <c r="B48" s="976" t="s">
        <v>4346</v>
      </c>
      <c r="C48" s="955" t="s">
        <v>4746</v>
      </c>
      <c r="D48" s="955">
        <v>45583</v>
      </c>
      <c r="E48" s="758">
        <f t="shared" si="0"/>
        <v>45588</v>
      </c>
    </row>
    <row r="49" spans="1:19" ht="17.25" hidden="1" customHeight="1" x14ac:dyDescent="0.2">
      <c r="B49" s="976" t="s">
        <v>3511</v>
      </c>
      <c r="C49" s="955" t="s">
        <v>4747</v>
      </c>
      <c r="D49" s="955">
        <v>45588</v>
      </c>
      <c r="E49" s="758">
        <f t="shared" si="0"/>
        <v>45593</v>
      </c>
    </row>
    <row r="50" spans="1:19" ht="17.25" hidden="1" customHeight="1" x14ac:dyDescent="0.2">
      <c r="B50" s="976" t="s">
        <v>4792</v>
      </c>
      <c r="C50" s="955" t="s">
        <v>4793</v>
      </c>
      <c r="D50" s="955">
        <v>45580</v>
      </c>
      <c r="E50" s="758">
        <f>D50+4</f>
        <v>45584</v>
      </c>
    </row>
    <row r="51" spans="1:19" ht="17.25" customHeight="1" x14ac:dyDescent="0.2">
      <c r="B51" s="976" t="s">
        <v>4792</v>
      </c>
      <c r="C51" s="955" t="s">
        <v>4794</v>
      </c>
      <c r="D51" s="955">
        <v>45587</v>
      </c>
      <c r="E51" s="758">
        <f t="shared" ref="E51:E56" si="3">D51+4</f>
        <v>45591</v>
      </c>
    </row>
    <row r="52" spans="1:19" ht="17.25" customHeight="1" x14ac:dyDescent="0.2">
      <c r="B52" s="976" t="s">
        <v>4792</v>
      </c>
      <c r="C52" s="955" t="s">
        <v>4795</v>
      </c>
      <c r="D52" s="955">
        <v>45594</v>
      </c>
      <c r="E52" s="758">
        <f t="shared" si="3"/>
        <v>45598</v>
      </c>
    </row>
    <row r="53" spans="1:19" ht="17.25" customHeight="1" x14ac:dyDescent="0.2">
      <c r="B53" s="976" t="s">
        <v>4792</v>
      </c>
      <c r="C53" s="955" t="s">
        <v>4796</v>
      </c>
      <c r="D53" s="955">
        <v>45601</v>
      </c>
      <c r="E53" s="758">
        <f t="shared" si="3"/>
        <v>45605</v>
      </c>
    </row>
    <row r="54" spans="1:19" ht="17.25" customHeight="1" x14ac:dyDescent="0.2">
      <c r="B54" s="976" t="s">
        <v>4792</v>
      </c>
      <c r="C54" s="955" t="s">
        <v>4797</v>
      </c>
      <c r="D54" s="955">
        <v>45608</v>
      </c>
      <c r="E54" s="758">
        <f t="shared" si="3"/>
        <v>45612</v>
      </c>
    </row>
    <row r="55" spans="1:19" ht="17.25" customHeight="1" x14ac:dyDescent="0.2">
      <c r="B55" s="976" t="s">
        <v>4792</v>
      </c>
      <c r="C55" s="955" t="s">
        <v>4798</v>
      </c>
      <c r="D55" s="955">
        <v>45615</v>
      </c>
      <c r="E55" s="758">
        <f t="shared" si="3"/>
        <v>45619</v>
      </c>
    </row>
    <row r="56" spans="1:19" ht="17.25" customHeight="1" x14ac:dyDescent="0.2">
      <c r="B56" s="976" t="s">
        <v>4792</v>
      </c>
      <c r="C56" s="955" t="s">
        <v>4799</v>
      </c>
      <c r="D56" s="955">
        <v>45622</v>
      </c>
      <c r="E56" s="758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516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3"/>
      <c r="B62" s="778" t="s">
        <v>517</v>
      </c>
      <c r="C62" s="145"/>
      <c r="D62" s="147" t="s">
        <v>518</v>
      </c>
      <c r="G62" s="147" t="s">
        <v>519</v>
      </c>
      <c r="H62" s="779"/>
      <c r="J62" s="145"/>
      <c r="K62" s="145"/>
      <c r="L62" s="145"/>
      <c r="M62" s="145"/>
    </row>
    <row r="63" spans="1:19" s="147" customFormat="1" ht="18.75" customHeight="1" x14ac:dyDescent="0.2">
      <c r="A63" s="863"/>
      <c r="B63" s="780" t="s">
        <v>520</v>
      </c>
      <c r="C63" s="781" t="s">
        <v>521</v>
      </c>
      <c r="D63" s="133" t="s">
        <v>522</v>
      </c>
      <c r="F63" s="781" t="s">
        <v>523</v>
      </c>
      <c r="G63" s="145" t="s">
        <v>524</v>
      </c>
      <c r="H63" s="782" t="s">
        <v>525</v>
      </c>
      <c r="J63" s="145"/>
      <c r="K63" s="145"/>
      <c r="L63" s="145"/>
      <c r="M63" s="145"/>
    </row>
    <row r="64" spans="1:19" s="147" customFormat="1" ht="18.75" customHeight="1" x14ac:dyDescent="0.2">
      <c r="A64" s="863"/>
      <c r="B64" s="780" t="s">
        <v>526</v>
      </c>
      <c r="C64" s="781" t="s">
        <v>527</v>
      </c>
      <c r="D64" s="133" t="s">
        <v>528</v>
      </c>
      <c r="E64" s="148" t="s">
        <v>529</v>
      </c>
      <c r="F64" s="785" t="s">
        <v>530</v>
      </c>
      <c r="G64" s="145" t="s">
        <v>531</v>
      </c>
      <c r="H64" s="782" t="s">
        <v>532</v>
      </c>
      <c r="J64" s="145"/>
      <c r="K64" s="145"/>
      <c r="L64" s="145"/>
      <c r="M64" s="145"/>
    </row>
    <row r="65" spans="1:13" s="147" customFormat="1" ht="18.75" customHeight="1" x14ac:dyDescent="0.2">
      <c r="A65" s="863"/>
      <c r="B65" s="783" t="s">
        <v>540</v>
      </c>
      <c r="C65" s="784" t="s">
        <v>541</v>
      </c>
      <c r="D65" s="133" t="s">
        <v>535</v>
      </c>
      <c r="E65" s="148" t="s">
        <v>536</v>
      </c>
      <c r="F65" s="785" t="s">
        <v>537</v>
      </c>
      <c r="G65" s="588" t="s">
        <v>538</v>
      </c>
      <c r="H65" s="786" t="s">
        <v>539</v>
      </c>
      <c r="J65" s="145"/>
      <c r="K65" s="145"/>
      <c r="L65" s="145"/>
      <c r="M65" s="145"/>
    </row>
    <row r="66" spans="1:13" s="147" customFormat="1" ht="18.75" customHeight="1" x14ac:dyDescent="0.2">
      <c r="A66" s="863"/>
      <c r="B66" s="783" t="s">
        <v>1626</v>
      </c>
      <c r="C66" s="784" t="s">
        <v>1627</v>
      </c>
      <c r="D66" s="133" t="s">
        <v>542</v>
      </c>
      <c r="E66" s="148" t="s">
        <v>543</v>
      </c>
      <c r="F66" s="785" t="s">
        <v>544</v>
      </c>
      <c r="G66" s="588" t="s">
        <v>545</v>
      </c>
      <c r="H66" s="786" t="s">
        <v>546</v>
      </c>
      <c r="J66" s="145"/>
      <c r="K66" s="145"/>
      <c r="L66" s="145"/>
      <c r="M66" s="145"/>
    </row>
    <row r="67" spans="1:13" s="147" customFormat="1" ht="18.75" customHeight="1" x14ac:dyDescent="0.2">
      <c r="A67" s="863"/>
      <c r="B67" s="783" t="s">
        <v>533</v>
      </c>
      <c r="C67" s="784" t="s">
        <v>534</v>
      </c>
      <c r="D67" s="133" t="s">
        <v>549</v>
      </c>
      <c r="E67" s="148" t="s">
        <v>550</v>
      </c>
      <c r="F67" s="785" t="s">
        <v>551</v>
      </c>
      <c r="G67" s="588" t="s">
        <v>552</v>
      </c>
      <c r="H67" s="786" t="s">
        <v>553</v>
      </c>
      <c r="J67" s="145"/>
      <c r="K67" s="145"/>
      <c r="L67" s="145"/>
      <c r="M67" s="145"/>
    </row>
    <row r="68" spans="1:13" s="147" customFormat="1" ht="18.75" customHeight="1" x14ac:dyDescent="0.2">
      <c r="A68" s="863"/>
      <c r="B68" s="783" t="s">
        <v>760</v>
      </c>
      <c r="C68" s="784" t="s">
        <v>548</v>
      </c>
      <c r="D68" s="133" t="s">
        <v>556</v>
      </c>
      <c r="E68" s="148" t="s">
        <v>557</v>
      </c>
      <c r="F68" s="785" t="s">
        <v>558</v>
      </c>
      <c r="G68" s="588" t="s">
        <v>559</v>
      </c>
      <c r="H68" s="786" t="s">
        <v>560</v>
      </c>
      <c r="J68" s="145"/>
      <c r="K68" s="145"/>
      <c r="L68" s="145"/>
      <c r="M68" s="145"/>
    </row>
    <row r="69" spans="1:13" s="147" customFormat="1" ht="18.75" customHeight="1" x14ac:dyDescent="0.2">
      <c r="B69" s="783" t="s">
        <v>1628</v>
      </c>
      <c r="C69" s="784" t="s">
        <v>1629</v>
      </c>
      <c r="D69" s="133" t="s">
        <v>563</v>
      </c>
      <c r="E69" s="148" t="s">
        <v>564</v>
      </c>
      <c r="F69" s="739" t="s">
        <v>565</v>
      </c>
      <c r="G69" s="588" t="s">
        <v>566</v>
      </c>
      <c r="H69" s="787" t="s">
        <v>567</v>
      </c>
    </row>
    <row r="70" spans="1:13" s="147" customFormat="1" ht="18.75" customHeight="1" x14ac:dyDescent="0.2">
      <c r="B70" s="783" t="s">
        <v>554</v>
      </c>
      <c r="C70" s="784" t="s">
        <v>555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977</v>
      </c>
      <c r="B1" s="219" t="s">
        <v>978</v>
      </c>
      <c r="C1" s="219" t="s">
        <v>979</v>
      </c>
      <c r="D1" s="220" t="s">
        <v>980</v>
      </c>
      <c r="E1" s="221" t="s">
        <v>981</v>
      </c>
      <c r="F1" s="219" t="s">
        <v>982</v>
      </c>
      <c r="G1" s="219" t="s">
        <v>135</v>
      </c>
      <c r="H1" s="219" t="s">
        <v>983</v>
      </c>
      <c r="I1" s="222" t="s">
        <v>984</v>
      </c>
    </row>
    <row r="2" spans="1:10" hidden="1" x14ac:dyDescent="0.2">
      <c r="A2" s="224" t="s">
        <v>985</v>
      </c>
      <c r="B2" s="224" t="s">
        <v>986</v>
      </c>
      <c r="C2" s="224" t="s">
        <v>986</v>
      </c>
      <c r="D2" s="224" t="s">
        <v>987</v>
      </c>
      <c r="E2" s="224" t="s">
        <v>988</v>
      </c>
      <c r="F2" s="224" t="s">
        <v>299</v>
      </c>
      <c r="G2" s="225" t="s">
        <v>989</v>
      </c>
      <c r="H2" s="225" t="s">
        <v>990</v>
      </c>
      <c r="I2" s="222" t="s">
        <v>991</v>
      </c>
    </row>
    <row r="3" spans="1:10" ht="31.15" hidden="1" customHeight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27.6" hidden="1" customHeight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22.9" hidden="1" customHeight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27" hidden="1" customHeight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235" t="s">
        <v>1268</v>
      </c>
      <c r="B106" s="235" t="s">
        <v>1269</v>
      </c>
      <c r="C106" s="225"/>
      <c r="D106" s="225"/>
      <c r="E106" s="235" t="s">
        <v>1269</v>
      </c>
      <c r="F106" s="227" t="s">
        <v>282</v>
      </c>
      <c r="G106" s="225"/>
      <c r="H106" s="227" t="s">
        <v>995</v>
      </c>
      <c r="I106" s="222" t="s">
        <v>1270</v>
      </c>
    </row>
    <row r="107" spans="1:9" ht="51" hidden="1" x14ac:dyDescent="0.2">
      <c r="A107" s="230" t="s">
        <v>997</v>
      </c>
      <c r="B107" s="230" t="s">
        <v>1271</v>
      </c>
      <c r="C107" s="230" t="s">
        <v>1271</v>
      </c>
      <c r="D107" s="227"/>
      <c r="E107" s="230" t="s">
        <v>1271</v>
      </c>
      <c r="F107" s="227" t="s">
        <v>221</v>
      </c>
      <c r="G107" s="225" t="s">
        <v>1272</v>
      </c>
      <c r="H107" s="227" t="s">
        <v>995</v>
      </c>
      <c r="I107" s="228" t="s">
        <v>1001</v>
      </c>
    </row>
    <row r="108" spans="1:9" ht="38.25" hidden="1" x14ac:dyDescent="0.2">
      <c r="A108" s="224" t="s">
        <v>1008</v>
      </c>
      <c r="B108" s="224" t="s">
        <v>1273</v>
      </c>
      <c r="C108" s="224" t="s">
        <v>1274</v>
      </c>
      <c r="D108" s="224" t="s">
        <v>1275</v>
      </c>
      <c r="E108" s="224" t="s">
        <v>1276</v>
      </c>
      <c r="F108" s="224" t="s">
        <v>299</v>
      </c>
      <c r="G108" s="225" t="s">
        <v>1277</v>
      </c>
      <c r="H108" s="225" t="s">
        <v>990</v>
      </c>
      <c r="I108" s="222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t="25.5" hidden="1" x14ac:dyDescent="0.2">
      <c r="A114" s="224" t="s">
        <v>1008</v>
      </c>
      <c r="B114" s="224" t="s">
        <v>1283</v>
      </c>
      <c r="C114" s="224" t="s">
        <v>1290</v>
      </c>
      <c r="D114" s="224"/>
      <c r="E114" s="621" t="s">
        <v>1291</v>
      </c>
      <c r="F114" s="224" t="s">
        <v>299</v>
      </c>
      <c r="G114" s="225"/>
      <c r="H114" s="225" t="s">
        <v>990</v>
      </c>
      <c r="I114" s="620" t="s">
        <v>1292</v>
      </c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idden="1" x14ac:dyDescent="0.2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98E18D37-A6DD-4EA3-9E63-24F47746F902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17AE576C-358F-4BCE-9E13-6CD9FB934F55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BD192809-3D58-4573-A323-B1E48314121E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2723A83D-84AE-473D-80E0-0FA144A1513B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2" t="s">
        <v>1305</v>
      </c>
      <c r="B1" s="703" t="s">
        <v>1306</v>
      </c>
      <c r="C1" s="703" t="s">
        <v>1307</v>
      </c>
      <c r="D1" s="703" t="s">
        <v>1308</v>
      </c>
    </row>
    <row r="2" spans="1:4" ht="47.45" customHeight="1" thickBot="1" x14ac:dyDescent="0.25">
      <c r="A2" s="704" t="s">
        <v>1309</v>
      </c>
      <c r="B2" s="502" t="s">
        <v>1310</v>
      </c>
      <c r="C2" s="502" t="s">
        <v>1311</v>
      </c>
      <c r="D2" s="502" t="s">
        <v>1312</v>
      </c>
    </row>
    <row r="3" spans="1:4" ht="15.75" thickBot="1" x14ac:dyDescent="0.25">
      <c r="A3" s="1146" t="s">
        <v>1313</v>
      </c>
      <c r="B3" s="1146" t="s">
        <v>1314</v>
      </c>
      <c r="C3" s="502" t="s">
        <v>1311</v>
      </c>
      <c r="D3" s="502" t="s">
        <v>1315</v>
      </c>
    </row>
    <row r="4" spans="1:4" ht="15.75" thickBot="1" x14ac:dyDescent="0.25">
      <c r="A4" s="1147"/>
      <c r="B4" s="1147"/>
      <c r="C4" s="502" t="s">
        <v>1311</v>
      </c>
      <c r="D4" s="502" t="s">
        <v>1316</v>
      </c>
    </row>
    <row r="5" spans="1:4" ht="15.75" thickBot="1" x14ac:dyDescent="0.25">
      <c r="A5" s="1147"/>
      <c r="B5" s="1147"/>
      <c r="C5" s="502" t="s">
        <v>1311</v>
      </c>
      <c r="D5" s="502" t="s">
        <v>1317</v>
      </c>
    </row>
    <row r="6" spans="1:4" ht="15.75" thickBot="1" x14ac:dyDescent="0.25">
      <c r="A6" s="1147"/>
      <c r="B6" s="1147"/>
      <c r="C6" s="502" t="s">
        <v>1311</v>
      </c>
      <c r="D6" s="502" t="s">
        <v>1318</v>
      </c>
    </row>
    <row r="7" spans="1:4" ht="15.75" thickBot="1" x14ac:dyDescent="0.25">
      <c r="A7" s="1147"/>
      <c r="B7" s="1147"/>
      <c r="C7" s="502" t="s">
        <v>1311</v>
      </c>
      <c r="D7" s="502" t="s">
        <v>1319</v>
      </c>
    </row>
    <row r="8" spans="1:4" ht="15.75" thickBot="1" x14ac:dyDescent="0.25">
      <c r="A8" s="1147"/>
      <c r="B8" s="1147"/>
      <c r="C8" s="502" t="s">
        <v>1311</v>
      </c>
      <c r="D8" s="502" t="s">
        <v>1320</v>
      </c>
    </row>
    <row r="9" spans="1:4" ht="15.75" thickBot="1" x14ac:dyDescent="0.25">
      <c r="A9" s="1147"/>
      <c r="B9" s="1147"/>
      <c r="C9" s="502" t="s">
        <v>1311</v>
      </c>
      <c r="D9" s="502" t="s">
        <v>1321</v>
      </c>
    </row>
    <row r="10" spans="1:4" ht="15.75" thickBot="1" x14ac:dyDescent="0.25">
      <c r="A10" s="1147"/>
      <c r="B10" s="1147"/>
      <c r="C10" s="502" t="s">
        <v>1322</v>
      </c>
      <c r="D10" s="502" t="s">
        <v>1323</v>
      </c>
    </row>
    <row r="11" spans="1:4" ht="15.75" thickBot="1" x14ac:dyDescent="0.25">
      <c r="A11" s="1147"/>
      <c r="B11" s="1147"/>
      <c r="C11" s="502" t="s">
        <v>1311</v>
      </c>
      <c r="D11" s="502" t="s">
        <v>1324</v>
      </c>
    </row>
    <row r="12" spans="1:4" ht="15.75" thickBot="1" x14ac:dyDescent="0.25">
      <c r="A12" s="1148"/>
      <c r="B12" s="1148"/>
      <c r="C12" s="502" t="s">
        <v>1311</v>
      </c>
      <c r="D12" s="502" t="s">
        <v>1325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1326</v>
      </c>
      <c r="H2" s="604" t="s">
        <v>346</v>
      </c>
    </row>
    <row r="3" spans="1:8" ht="15.75" customHeight="1" x14ac:dyDescent="0.2"/>
    <row r="4" spans="1:8" ht="16.5" customHeight="1" x14ac:dyDescent="0.2">
      <c r="B4" s="146"/>
      <c r="C4" s="147" t="s">
        <v>1327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3"/>
      <c r="B6" s="386" t="s">
        <v>570</v>
      </c>
      <c r="C6" s="162" t="s">
        <v>1328</v>
      </c>
      <c r="D6" s="332" t="s">
        <v>1329</v>
      </c>
      <c r="E6" s="163" t="s">
        <v>1330</v>
      </c>
      <c r="F6" s="163" t="s">
        <v>1331</v>
      </c>
      <c r="G6" s="587" t="s">
        <v>1332</v>
      </c>
      <c r="H6" s="459" t="s">
        <v>1333</v>
      </c>
    </row>
    <row r="7" spans="1:8" s="146" customFormat="1" ht="24.75" customHeight="1" x14ac:dyDescent="0.2">
      <c r="A7" s="363"/>
      <c r="B7" s="386"/>
      <c r="C7" s="676"/>
      <c r="D7" s="332" t="s">
        <v>1334</v>
      </c>
      <c r="E7" s="163" t="s">
        <v>245</v>
      </c>
      <c r="F7" s="163" t="s">
        <v>144</v>
      </c>
      <c r="G7" s="587"/>
      <c r="H7" s="459"/>
    </row>
    <row r="8" spans="1:8" ht="15.75" hidden="1" customHeight="1" x14ac:dyDescent="0.2">
      <c r="A8" s="362" t="s">
        <v>1335</v>
      </c>
      <c r="B8" s="356" t="s">
        <v>1336</v>
      </c>
      <c r="C8" s="353" t="s">
        <v>1337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 x14ac:dyDescent="0.2">
      <c r="A9" s="362" t="s">
        <v>1338</v>
      </c>
      <c r="B9" s="356" t="s">
        <v>1336</v>
      </c>
      <c r="C9" s="353" t="s">
        <v>1339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 x14ac:dyDescent="0.2">
      <c r="A10" s="362" t="s">
        <v>1338</v>
      </c>
      <c r="B10" s="356" t="s">
        <v>1336</v>
      </c>
      <c r="C10" s="353" t="s">
        <v>1340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 x14ac:dyDescent="0.2">
      <c r="A11" s="362" t="s">
        <v>1341</v>
      </c>
      <c r="B11" s="427" t="s">
        <v>1342</v>
      </c>
      <c r="C11" s="353" t="s">
        <v>1343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 x14ac:dyDescent="0.2">
      <c r="A12" s="362" t="s">
        <v>1338</v>
      </c>
      <c r="B12" s="356" t="s">
        <v>1336</v>
      </c>
      <c r="C12" s="353" t="s">
        <v>1344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 x14ac:dyDescent="0.2">
      <c r="A13" s="362" t="s">
        <v>1345</v>
      </c>
      <c r="B13" s="361" t="s">
        <v>1346</v>
      </c>
      <c r="C13" s="408" t="s">
        <v>1347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 x14ac:dyDescent="0.2">
      <c r="B14" s="356" t="s">
        <v>1336</v>
      </c>
      <c r="C14" s="353" t="s">
        <v>1348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 x14ac:dyDescent="0.2">
      <c r="B15" s="153" t="s">
        <v>1336</v>
      </c>
      <c r="C15" s="320" t="s">
        <v>1349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 x14ac:dyDescent="0.2">
      <c r="B16" s="153" t="s">
        <v>1336</v>
      </c>
      <c r="C16" s="320" t="s">
        <v>1350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 x14ac:dyDescent="0.2">
      <c r="B17" s="153" t="s">
        <v>1336</v>
      </c>
      <c r="C17" s="320" t="s">
        <v>1351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 x14ac:dyDescent="0.2">
      <c r="B18" s="153" t="s">
        <v>1336</v>
      </c>
      <c r="C18" s="320" t="s">
        <v>1352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 x14ac:dyDescent="0.2">
      <c r="B19" s="153" t="s">
        <v>1336</v>
      </c>
      <c r="C19" s="320" t="s">
        <v>1353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 x14ac:dyDescent="0.2">
      <c r="B20" s="153" t="s">
        <v>1336</v>
      </c>
      <c r="C20" s="320" t="s">
        <v>1354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 x14ac:dyDescent="0.2">
      <c r="B21" s="489" t="s">
        <v>409</v>
      </c>
      <c r="C21" s="479" t="s">
        <v>1355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 x14ac:dyDescent="0.2">
      <c r="B22" s="153" t="s">
        <v>1336</v>
      </c>
      <c r="C22" s="320" t="s">
        <v>1356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 x14ac:dyDescent="0.2">
      <c r="B23" s="153" t="s">
        <v>1336</v>
      </c>
      <c r="C23" s="320" t="s">
        <v>1357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 x14ac:dyDescent="0.2">
      <c r="B24" s="153" t="s">
        <v>1336</v>
      </c>
      <c r="C24" s="320" t="s">
        <v>1358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 x14ac:dyDescent="0.2">
      <c r="A25" s="530"/>
      <c r="B25" s="153" t="s">
        <v>1336</v>
      </c>
      <c r="C25" s="320" t="s">
        <v>1359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 x14ac:dyDescent="0.2">
      <c r="A26" s="362" t="s">
        <v>1360</v>
      </c>
      <c r="B26" s="216" t="s">
        <v>409</v>
      </c>
      <c r="C26" s="320" t="s">
        <v>1361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 x14ac:dyDescent="0.2">
      <c r="A27" s="362" t="s">
        <v>1345</v>
      </c>
      <c r="B27" s="153" t="s">
        <v>1362</v>
      </c>
      <c r="C27" s="320" t="s">
        <v>1363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 x14ac:dyDescent="0.2">
      <c r="A28" s="362" t="s">
        <v>1345</v>
      </c>
      <c r="B28" s="153" t="s">
        <v>1362</v>
      </c>
      <c r="C28" s="320" t="s">
        <v>1364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 x14ac:dyDescent="0.2">
      <c r="B29" s="153" t="s">
        <v>1362</v>
      </c>
      <c r="C29" s="320" t="s">
        <v>1365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 x14ac:dyDescent="0.2">
      <c r="B30" s="153" t="s">
        <v>1362</v>
      </c>
      <c r="C30" s="320" t="s">
        <v>1366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 x14ac:dyDescent="0.2">
      <c r="B31" s="153" t="s">
        <v>1362</v>
      </c>
      <c r="C31" s="320" t="s">
        <v>1367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 x14ac:dyDescent="0.2">
      <c r="A32" s="553" t="s">
        <v>1368</v>
      </c>
      <c r="B32" s="426" t="s">
        <v>1369</v>
      </c>
      <c r="C32" s="320" t="s">
        <v>1370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 x14ac:dyDescent="0.2">
      <c r="B33" s="153" t="s">
        <v>1362</v>
      </c>
      <c r="C33" s="320" t="s">
        <v>1371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 x14ac:dyDescent="0.2">
      <c r="B34" s="153" t="s">
        <v>1362</v>
      </c>
      <c r="C34" s="320" t="s">
        <v>1372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 x14ac:dyDescent="0.2">
      <c r="B35" s="153" t="s">
        <v>1362</v>
      </c>
      <c r="C35" s="320" t="s">
        <v>1373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 x14ac:dyDescent="0.2">
      <c r="B36" s="153" t="s">
        <v>1362</v>
      </c>
      <c r="C36" s="320" t="s">
        <v>1374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 x14ac:dyDescent="0.2">
      <c r="B37" s="153" t="s">
        <v>1362</v>
      </c>
      <c r="C37" s="320" t="s">
        <v>1375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 x14ac:dyDescent="0.2">
      <c r="B38" s="153" t="s">
        <v>1362</v>
      </c>
      <c r="C38" s="320" t="s">
        <v>1376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 x14ac:dyDescent="0.2">
      <c r="A39" s="362" t="s">
        <v>1368</v>
      </c>
      <c r="B39" s="153" t="s">
        <v>1377</v>
      </c>
      <c r="C39" s="320" t="s">
        <v>1378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 x14ac:dyDescent="0.2">
      <c r="A40" s="362" t="s">
        <v>1368</v>
      </c>
      <c r="B40" s="153" t="s">
        <v>1377</v>
      </c>
      <c r="C40" s="320" t="s">
        <v>1379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 x14ac:dyDescent="0.2">
      <c r="A41" s="362" t="s">
        <v>1380</v>
      </c>
      <c r="B41" s="153" t="s">
        <v>654</v>
      </c>
      <c r="C41" s="320" t="s">
        <v>1381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 x14ac:dyDescent="0.2">
      <c r="A42" s="362" t="s">
        <v>1380</v>
      </c>
      <c r="B42" s="164" t="s">
        <v>654</v>
      </c>
      <c r="C42" s="155" t="s">
        <v>1382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 x14ac:dyDescent="0.2">
      <c r="A43" s="362" t="s">
        <v>1380</v>
      </c>
      <c r="B43" s="153" t="s">
        <v>654</v>
      </c>
      <c r="C43" s="320" t="s">
        <v>1383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 x14ac:dyDescent="0.2">
      <c r="A44" s="362" t="s">
        <v>1380</v>
      </c>
      <c r="B44" s="153" t="s">
        <v>654</v>
      </c>
      <c r="C44" s="320" t="s">
        <v>1384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 x14ac:dyDescent="0.2">
      <c r="A45" s="362" t="s">
        <v>1380</v>
      </c>
      <c r="B45" s="153" t="s">
        <v>654</v>
      </c>
      <c r="C45" s="320" t="s">
        <v>1385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 x14ac:dyDescent="0.2">
      <c r="B46" s="153" t="s">
        <v>654</v>
      </c>
      <c r="C46" s="320" t="s">
        <v>1386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 x14ac:dyDescent="0.2">
      <c r="B47" s="153" t="s">
        <v>654</v>
      </c>
      <c r="C47" s="320" t="s">
        <v>1387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 x14ac:dyDescent="0.2">
      <c r="B48" s="153" t="s">
        <v>654</v>
      </c>
      <c r="C48" s="320" t="s">
        <v>1388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 x14ac:dyDescent="0.2">
      <c r="A49" s="362" t="s">
        <v>1389</v>
      </c>
      <c r="B49" s="426" t="s">
        <v>1390</v>
      </c>
      <c r="C49" s="320" t="s">
        <v>1391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 x14ac:dyDescent="0.2">
      <c r="A50" s="362" t="s">
        <v>1392</v>
      </c>
      <c r="B50" s="577" t="s">
        <v>409</v>
      </c>
      <c r="C50" s="320" t="s">
        <v>1393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 x14ac:dyDescent="0.2">
      <c r="A51" s="362" t="s">
        <v>1394</v>
      </c>
      <c r="B51" s="426" t="s">
        <v>1369</v>
      </c>
      <c r="C51" s="320" t="s">
        <v>1395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 x14ac:dyDescent="0.2">
      <c r="A52" s="362" t="s">
        <v>1394</v>
      </c>
      <c r="B52" s="426" t="s">
        <v>1369</v>
      </c>
      <c r="C52" s="320" t="s">
        <v>1396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 x14ac:dyDescent="0.2">
      <c r="A53" s="362" t="s">
        <v>1394</v>
      </c>
      <c r="B53" s="426" t="s">
        <v>1369</v>
      </c>
      <c r="C53" s="320" t="s">
        <v>1397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 x14ac:dyDescent="0.2">
      <c r="A54" s="362" t="s">
        <v>1398</v>
      </c>
      <c r="B54" s="426" t="s">
        <v>1369</v>
      </c>
      <c r="C54" s="320" t="s">
        <v>1399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 x14ac:dyDescent="0.2">
      <c r="A55" s="362" t="s">
        <v>1400</v>
      </c>
      <c r="B55" s="426" t="s">
        <v>1369</v>
      </c>
      <c r="C55" s="320" t="s">
        <v>1401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 x14ac:dyDescent="0.2">
      <c r="B56" s="426" t="s">
        <v>1369</v>
      </c>
      <c r="C56" s="320" t="s">
        <v>1402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 x14ac:dyDescent="0.2">
      <c r="B57" s="426" t="s">
        <v>1369</v>
      </c>
      <c r="C57" s="320" t="s">
        <v>1403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 x14ac:dyDescent="0.2">
      <c r="B58" s="426" t="s">
        <v>1369</v>
      </c>
      <c r="C58" s="320" t="s">
        <v>1404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 x14ac:dyDescent="0.2">
      <c r="B59" s="426" t="s">
        <v>1369</v>
      </c>
      <c r="C59" s="320" t="s">
        <v>1405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 x14ac:dyDescent="0.2">
      <c r="B60" s="426" t="s">
        <v>1369</v>
      </c>
      <c r="C60" s="320" t="s">
        <v>1406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 x14ac:dyDescent="0.2">
      <c r="B61" s="426" t="s">
        <v>1369</v>
      </c>
      <c r="C61" s="320" t="s">
        <v>1407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 x14ac:dyDescent="0.2">
      <c r="B62" s="426" t="s">
        <v>1369</v>
      </c>
      <c r="C62" s="320" t="s">
        <v>1408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 x14ac:dyDescent="0.2">
      <c r="B63" s="426" t="s">
        <v>1369</v>
      </c>
      <c r="C63" s="320" t="s">
        <v>1409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 x14ac:dyDescent="0.2">
      <c r="B64" s="426" t="s">
        <v>1369</v>
      </c>
      <c r="C64" s="320" t="s">
        <v>1410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 x14ac:dyDescent="0.2">
      <c r="B65" s="426" t="s">
        <v>1369</v>
      </c>
      <c r="C65" s="320" t="s">
        <v>1411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 x14ac:dyDescent="0.2">
      <c r="B66" s="426" t="s">
        <v>1369</v>
      </c>
      <c r="C66" s="320" t="s">
        <v>1412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 x14ac:dyDescent="0.2">
      <c r="B67" s="426" t="s">
        <v>1369</v>
      </c>
      <c r="C67" s="320" t="s">
        <v>1413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 x14ac:dyDescent="0.2">
      <c r="B68" s="426" t="s">
        <v>1369</v>
      </c>
      <c r="C68" s="320" t="s">
        <v>1414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 x14ac:dyDescent="0.2">
      <c r="A69" s="362" t="s">
        <v>1415</v>
      </c>
      <c r="B69" s="577" t="s">
        <v>1416</v>
      </c>
      <c r="C69" s="320" t="s">
        <v>1417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 x14ac:dyDescent="0.2">
      <c r="A70" s="362" t="s">
        <v>1418</v>
      </c>
      <c r="B70" s="577" t="s">
        <v>1416</v>
      </c>
      <c r="C70" s="320" t="s">
        <v>1419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 x14ac:dyDescent="0.2">
      <c r="A71" s="362" t="s">
        <v>1420</v>
      </c>
      <c r="B71" s="426" t="s">
        <v>1421</v>
      </c>
      <c r="C71" s="320" t="s">
        <v>1422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 x14ac:dyDescent="0.2">
      <c r="A72" s="362" t="s">
        <v>1420</v>
      </c>
      <c r="B72" s="426" t="s">
        <v>1421</v>
      </c>
      <c r="C72" s="320" t="s">
        <v>1423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 x14ac:dyDescent="0.2">
      <c r="A73" s="362" t="s">
        <v>1424</v>
      </c>
      <c r="B73" s="577" t="s">
        <v>409</v>
      </c>
      <c r="C73" s="320" t="s">
        <v>1425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 x14ac:dyDescent="0.2">
      <c r="A74" s="362" t="s">
        <v>1420</v>
      </c>
      <c r="B74" s="426" t="s">
        <v>1421</v>
      </c>
      <c r="C74" s="320" t="s">
        <v>1426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 x14ac:dyDescent="0.2">
      <c r="A75" s="362" t="s">
        <v>1420</v>
      </c>
      <c r="B75" s="426" t="s">
        <v>1421</v>
      </c>
      <c r="C75" s="320" t="s">
        <v>1427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 x14ac:dyDescent="0.2">
      <c r="A76" s="362" t="s">
        <v>1420</v>
      </c>
      <c r="B76" s="426" t="s">
        <v>1421</v>
      </c>
      <c r="C76" s="320" t="s">
        <v>1428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 x14ac:dyDescent="0.2">
      <c r="B77" s="426" t="s">
        <v>1421</v>
      </c>
      <c r="C77" s="320" t="s">
        <v>1429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 x14ac:dyDescent="0.2">
      <c r="B78" s="426" t="s">
        <v>1421</v>
      </c>
      <c r="C78" s="320" t="s">
        <v>1430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 x14ac:dyDescent="0.2">
      <c r="B79" s="426" t="s">
        <v>1421</v>
      </c>
      <c r="C79" s="320" t="s">
        <v>1431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 x14ac:dyDescent="0.2">
      <c r="B80" s="426" t="s">
        <v>1421</v>
      </c>
      <c r="C80" s="320" t="s">
        <v>1432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 x14ac:dyDescent="0.2">
      <c r="B81" s="426" t="s">
        <v>1421</v>
      </c>
      <c r="C81" s="320" t="s">
        <v>1433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 x14ac:dyDescent="0.2">
      <c r="B82" s="426" t="s">
        <v>1421</v>
      </c>
      <c r="C82" s="320" t="s">
        <v>1434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 x14ac:dyDescent="0.2">
      <c r="B83" s="426" t="s">
        <v>1421</v>
      </c>
      <c r="C83" s="320" t="s">
        <v>1435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 x14ac:dyDescent="0.2">
      <c r="B84" s="426" t="s">
        <v>1421</v>
      </c>
      <c r="C84" s="320" t="s">
        <v>1436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1437</v>
      </c>
    </row>
    <row r="85" spans="1:9" ht="15.75" hidden="1" customHeight="1" x14ac:dyDescent="0.2">
      <c r="B85" s="426" t="s">
        <v>1421</v>
      </c>
      <c r="C85" s="320" t="s">
        <v>1438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 x14ac:dyDescent="0.2">
      <c r="B86" s="426" t="s">
        <v>1421</v>
      </c>
      <c r="C86" s="320" t="s">
        <v>1439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 x14ac:dyDescent="0.2">
      <c r="B87" s="426" t="s">
        <v>1421</v>
      </c>
      <c r="C87" s="320" t="s">
        <v>1440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 x14ac:dyDescent="0.2">
      <c r="B88" s="426" t="s">
        <v>1421</v>
      </c>
      <c r="C88" s="320" t="s">
        <v>1441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 x14ac:dyDescent="0.2">
      <c r="B89" s="426" t="s">
        <v>1421</v>
      </c>
      <c r="C89" s="320" t="s">
        <v>1442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 x14ac:dyDescent="0.2">
      <c r="B90" s="164"/>
      <c r="C90" s="155"/>
      <c r="D90" s="155"/>
      <c r="E90" s="155"/>
      <c r="F90" s="155"/>
      <c r="G90" s="420"/>
      <c r="H90" s="435"/>
    </row>
    <row r="91" spans="1:9" ht="15.75" customHeight="1" x14ac:dyDescent="0.2">
      <c r="B91" s="422" t="s">
        <v>516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1443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1444</v>
      </c>
      <c r="D93" s="403" t="s">
        <v>1329</v>
      </c>
      <c r="E93" s="163" t="s">
        <v>143</v>
      </c>
      <c r="F93" s="163" t="s">
        <v>1445</v>
      </c>
      <c r="G93" s="169"/>
    </row>
    <row r="94" spans="1:9" s="146" customFormat="1" ht="18" hidden="1" customHeight="1" x14ac:dyDescent="0.2">
      <c r="A94" s="210"/>
      <c r="B94" s="152" t="s">
        <v>351</v>
      </c>
      <c r="C94" s="152" t="s">
        <v>352</v>
      </c>
      <c r="D94" s="348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1446</v>
      </c>
      <c r="B95" s="153" t="s">
        <v>1447</v>
      </c>
      <c r="C95" s="320" t="s">
        <v>1448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1449</v>
      </c>
      <c r="B96" s="216" t="s">
        <v>385</v>
      </c>
      <c r="C96" s="320" t="s">
        <v>1448</v>
      </c>
      <c r="D96" s="154">
        <f t="shared" ref="D96" si="143">D95+7</f>
        <v>43533</v>
      </c>
      <c r="E96" s="154"/>
      <c r="F96" s="154"/>
      <c r="G96" s="162" t="s">
        <v>1450</v>
      </c>
    </row>
    <row r="97" spans="1:12" s="146" customFormat="1" ht="17.25" hidden="1" customHeight="1" x14ac:dyDescent="0.2">
      <c r="A97" s="362"/>
      <c r="B97" s="156" t="s">
        <v>1451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2"/>
      <c r="B98" s="157" t="s">
        <v>1452</v>
      </c>
      <c r="G98" s="155"/>
    </row>
    <row r="99" spans="1:12" s="146" customFormat="1" ht="18" hidden="1" customHeight="1" x14ac:dyDescent="0.2">
      <c r="A99" s="362"/>
      <c r="G99" s="155"/>
    </row>
    <row r="100" spans="1:12" s="146" customFormat="1" ht="16.5" hidden="1" customHeight="1" x14ac:dyDescent="0.2">
      <c r="A100" s="362"/>
      <c r="F100" s="169"/>
      <c r="I100" s="155"/>
      <c r="J100" s="155"/>
      <c r="K100" s="155"/>
    </row>
    <row r="101" spans="1:12" s="146" customFormat="1" ht="16.5" hidden="1" customHeight="1" x14ac:dyDescent="0.2">
      <c r="A101" s="362"/>
      <c r="C101" s="147" t="s">
        <v>1453</v>
      </c>
      <c r="F101" s="169"/>
      <c r="I101" s="155"/>
      <c r="J101" s="155"/>
      <c r="K101" s="155"/>
    </row>
    <row r="102" spans="1:12" s="146" customFormat="1" ht="16.5" hidden="1" customHeight="1" x14ac:dyDescent="0.2">
      <c r="A102" s="362"/>
      <c r="F102" s="169"/>
      <c r="I102" s="155"/>
      <c r="J102" s="155"/>
      <c r="K102" s="155"/>
    </row>
    <row r="103" spans="1:12" s="146" customFormat="1" ht="12" hidden="1" x14ac:dyDescent="0.2">
      <c r="A103" s="362"/>
      <c r="B103" s="150"/>
      <c r="C103" s="151" t="s">
        <v>1444</v>
      </c>
      <c r="D103" s="403" t="s">
        <v>1329</v>
      </c>
      <c r="E103" s="163" t="s">
        <v>143</v>
      </c>
      <c r="F103" s="163" t="s">
        <v>1445</v>
      </c>
      <c r="I103" s="155"/>
      <c r="J103" s="155"/>
      <c r="K103" s="155"/>
    </row>
    <row r="104" spans="1:12" s="146" customFormat="1" ht="16.5" hidden="1" customHeight="1" x14ac:dyDescent="0.2">
      <c r="A104" s="362"/>
      <c r="B104" s="152" t="s">
        <v>351</v>
      </c>
      <c r="C104" s="152" t="s">
        <v>352</v>
      </c>
      <c r="D104" s="348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1454</v>
      </c>
      <c r="C105" s="320" t="s">
        <v>1455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1456</v>
      </c>
      <c r="C106" s="320" t="s">
        <v>1457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1458</v>
      </c>
      <c r="B107" s="153" t="s">
        <v>1459</v>
      </c>
      <c r="C107" s="320" t="s">
        <v>1460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1456</v>
      </c>
      <c r="C108" s="320" t="s">
        <v>1461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2"/>
      <c r="B109" s="156" t="s">
        <v>1451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2"/>
      <c r="B110" s="157" t="s">
        <v>516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4"/>
      <c r="B112" s="192" t="s">
        <v>517</v>
      </c>
      <c r="C112" s="193"/>
      <c r="D112" s="193"/>
      <c r="E112" s="194"/>
      <c r="F112" s="195" t="s">
        <v>1462</v>
      </c>
      <c r="G112" s="195"/>
      <c r="H112" s="193"/>
      <c r="I112" s="193"/>
      <c r="J112" s="195" t="s">
        <v>519</v>
      </c>
      <c r="K112" s="195"/>
      <c r="L112" s="195"/>
    </row>
    <row r="113" spans="2:12" s="159" customFormat="1" ht="15.75" customHeight="1" x14ac:dyDescent="0.2">
      <c r="B113" s="197" t="s">
        <v>520</v>
      </c>
      <c r="C113" s="193"/>
      <c r="D113" s="198" t="s">
        <v>521</v>
      </c>
      <c r="E113" s="199"/>
      <c r="F113" s="197" t="s">
        <v>522</v>
      </c>
      <c r="G113" s="193"/>
      <c r="H113" s="198" t="s">
        <v>523</v>
      </c>
      <c r="I113" s="193"/>
      <c r="J113" s="197" t="s">
        <v>524</v>
      </c>
      <c r="K113" s="193"/>
      <c r="L113" s="198" t="s">
        <v>525</v>
      </c>
    </row>
    <row r="114" spans="2:12" s="159" customFormat="1" ht="15.75" customHeight="1" x14ac:dyDescent="0.2">
      <c r="B114" s="414" t="s">
        <v>526</v>
      </c>
      <c r="C114" s="202"/>
      <c r="D114" s="570" t="s">
        <v>527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531</v>
      </c>
      <c r="K114" s="202" t="s">
        <v>1463</v>
      </c>
      <c r="L114" s="203" t="s">
        <v>532</v>
      </c>
    </row>
    <row r="115" spans="2:12" s="159" customFormat="1" ht="15.75" customHeight="1" x14ac:dyDescent="0.2">
      <c r="B115" s="414" t="s">
        <v>540</v>
      </c>
      <c r="C115" s="202"/>
      <c r="D115" s="570" t="s">
        <v>541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538</v>
      </c>
      <c r="K115" s="202" t="s">
        <v>1464</v>
      </c>
      <c r="L115" s="203" t="s">
        <v>539</v>
      </c>
    </row>
    <row r="116" spans="2:12" s="159" customFormat="1" ht="15.75" customHeight="1" x14ac:dyDescent="0.2">
      <c r="B116" s="201" t="s">
        <v>1465</v>
      </c>
      <c r="C116" s="202"/>
      <c r="D116" s="203" t="s">
        <v>1466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1467</v>
      </c>
      <c r="K116" s="202" t="s">
        <v>1468</v>
      </c>
      <c r="L116" s="203" t="s">
        <v>1469</v>
      </c>
    </row>
    <row r="117" spans="2:12" s="159" customFormat="1" ht="15.75" customHeight="1" x14ac:dyDescent="0.2">
      <c r="B117" s="201" t="s">
        <v>533</v>
      </c>
      <c r="C117" s="202"/>
      <c r="D117" s="203" t="s">
        <v>534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552</v>
      </c>
      <c r="K117" s="202" t="s">
        <v>1470</v>
      </c>
      <c r="L117" s="203" t="s">
        <v>553</v>
      </c>
    </row>
    <row r="118" spans="2:12" s="159" customFormat="1" ht="15.75" customHeight="1" x14ac:dyDescent="0.2">
      <c r="B118" s="414" t="s">
        <v>760</v>
      </c>
      <c r="C118" s="202"/>
      <c r="D118" s="570" t="s">
        <v>548</v>
      </c>
      <c r="E118" s="197"/>
      <c r="F118" s="201"/>
      <c r="G118" s="202"/>
      <c r="H118" s="203"/>
      <c r="I118" s="193"/>
      <c r="J118" s="201" t="s">
        <v>559</v>
      </c>
      <c r="K118" s="202" t="s">
        <v>1471</v>
      </c>
      <c r="L118" s="203" t="s">
        <v>560</v>
      </c>
    </row>
    <row r="119" spans="2:12" s="159" customFormat="1" ht="15.75" customHeight="1" x14ac:dyDescent="0.2">
      <c r="B119" s="414" t="s">
        <v>1472</v>
      </c>
      <c r="C119" s="202"/>
      <c r="D119" s="570" t="s">
        <v>1473</v>
      </c>
      <c r="E119" s="197"/>
      <c r="F119" s="201"/>
      <c r="G119" s="202"/>
      <c r="H119" s="203"/>
      <c r="I119" s="193"/>
      <c r="J119" s="201" t="s">
        <v>1474</v>
      </c>
      <c r="K119" s="202" t="s">
        <v>1475</v>
      </c>
      <c r="L119" s="203" t="s">
        <v>1476</v>
      </c>
    </row>
    <row r="120" spans="2:12" s="159" customFormat="1" ht="15.75" customHeight="1" x14ac:dyDescent="0.2">
      <c r="B120" s="414" t="s">
        <v>1477</v>
      </c>
      <c r="C120" s="202"/>
      <c r="D120" s="570" t="s">
        <v>1478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1479</v>
      </c>
      <c r="C123" s="193" t="s">
        <v>1480</v>
      </c>
      <c r="D123" s="205"/>
      <c r="E123" s="193"/>
      <c r="F123" s="193" t="s">
        <v>1481</v>
      </c>
      <c r="G123" s="206" t="s">
        <v>1482</v>
      </c>
      <c r="H123" s="196"/>
      <c r="I123" s="193"/>
      <c r="J123" s="193" t="s">
        <v>1481</v>
      </c>
      <c r="K123" s="193" t="s">
        <v>1483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5" t="s">
        <v>985</v>
      </c>
      <c r="B2" s="495" t="s">
        <v>986</v>
      </c>
      <c r="C2" s="495" t="s">
        <v>986</v>
      </c>
      <c r="D2" s="495" t="s">
        <v>987</v>
      </c>
      <c r="E2" s="495" t="s">
        <v>988</v>
      </c>
      <c r="F2" s="495" t="s">
        <v>299</v>
      </c>
      <c r="G2" s="496" t="s">
        <v>989</v>
      </c>
      <c r="H2" s="496" t="s">
        <v>990</v>
      </c>
      <c r="I2" s="497" t="s">
        <v>991</v>
      </c>
    </row>
    <row r="3" spans="1:10" ht="51" hidden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51" hidden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51" hidden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hidden="1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hidden="1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51" hidden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491" t="s">
        <v>1268</v>
      </c>
      <c r="B106" s="491" t="s">
        <v>1269</v>
      </c>
      <c r="C106" s="492"/>
      <c r="D106" s="492"/>
      <c r="E106" s="491" t="s">
        <v>1269</v>
      </c>
      <c r="F106" s="493" t="s">
        <v>282</v>
      </c>
      <c r="G106" s="492"/>
      <c r="H106" s="493" t="s">
        <v>995</v>
      </c>
      <c r="I106" s="494" t="s">
        <v>1270</v>
      </c>
    </row>
    <row r="107" spans="1:9" ht="15" x14ac:dyDescent="0.2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 x14ac:dyDescent="0.25">
      <c r="A108" s="505" t="s">
        <v>1484</v>
      </c>
      <c r="B108" s="495" t="s">
        <v>1273</v>
      </c>
      <c r="C108" s="495" t="s">
        <v>1274</v>
      </c>
      <c r="D108" s="495" t="s">
        <v>1275</v>
      </c>
      <c r="E108" s="495" t="s">
        <v>1276</v>
      </c>
      <c r="F108" s="495" t="s">
        <v>299</v>
      </c>
      <c r="G108" s="496" t="s">
        <v>1277</v>
      </c>
      <c r="H108" s="496" t="s">
        <v>990</v>
      </c>
      <c r="I108" s="497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idden="1" x14ac:dyDescent="0.2">
      <c r="A114" s="224" t="s">
        <v>1008</v>
      </c>
      <c r="B114" s="224" t="s">
        <v>1283</v>
      </c>
      <c r="C114" s="224" t="s">
        <v>1290</v>
      </c>
      <c r="D114" s="224"/>
      <c r="E114" s="224" t="s">
        <v>1291</v>
      </c>
      <c r="F114" s="224" t="s">
        <v>299</v>
      </c>
      <c r="G114" s="225"/>
      <c r="H114" s="225" t="s">
        <v>990</v>
      </c>
      <c r="I114" s="222"/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t="13.5" hidden="1" thickBot="1" x14ac:dyDescent="0.25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  <row r="127" spans="1:9" s="682" customFormat="1" ht="15" x14ac:dyDescent="0.2">
      <c r="A127" s="680" t="s">
        <v>1485</v>
      </c>
      <c r="B127" s="681"/>
      <c r="C127" s="681"/>
      <c r="D127" s="681"/>
      <c r="E127" s="681"/>
      <c r="F127" s="614"/>
      <c r="G127" s="614"/>
      <c r="I127" s="683"/>
    </row>
    <row r="128" spans="1:9" ht="24" customHeight="1" x14ac:dyDescent="0.2">
      <c r="A128" s="505" t="s">
        <v>1486</v>
      </c>
      <c r="B128"/>
      <c r="C128"/>
      <c r="D128"/>
      <c r="E128"/>
      <c r="F128"/>
      <c r="G128"/>
    </row>
    <row r="130" spans="1:7" ht="15" x14ac:dyDescent="0.2">
      <c r="A130" s="506" t="s">
        <v>1487</v>
      </c>
      <c r="B130"/>
      <c r="C130"/>
      <c r="D130"/>
      <c r="E130"/>
      <c r="F130"/>
      <c r="G130"/>
    </row>
    <row r="131" spans="1:7" ht="15.75" thickBot="1" x14ac:dyDescent="0.25">
      <c r="A131" s="505"/>
      <c r="B131"/>
      <c r="C131"/>
      <c r="D131"/>
      <c r="E131"/>
      <c r="F131"/>
      <c r="G131"/>
    </row>
    <row r="132" spans="1:7" ht="15.75" thickBot="1" x14ac:dyDescent="0.25">
      <c r="A132" s="568" t="s">
        <v>1488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1489</v>
      </c>
    </row>
    <row r="133" spans="1:7" ht="15.75" thickBot="1" x14ac:dyDescent="0.25">
      <c r="A133" s="500" t="s">
        <v>1490</v>
      </c>
      <c r="B133" s="501" t="s">
        <v>1491</v>
      </c>
      <c r="C133" s="501" t="s">
        <v>1492</v>
      </c>
      <c r="D133" s="502"/>
      <c r="E133" s="501"/>
      <c r="F133" s="501"/>
      <c r="G133" s="503"/>
    </row>
    <row r="134" spans="1:7" ht="15.75" thickBot="1" x14ac:dyDescent="0.25">
      <c r="A134" s="500" t="s">
        <v>1493</v>
      </c>
      <c r="B134" s="501" t="s">
        <v>1491</v>
      </c>
      <c r="C134" s="501" t="s">
        <v>1492</v>
      </c>
      <c r="D134" s="502"/>
      <c r="E134" s="501"/>
      <c r="F134" s="501"/>
      <c r="G134" s="503"/>
    </row>
    <row r="135" spans="1:7" ht="45.75" thickBot="1" x14ac:dyDescent="0.25">
      <c r="A135" s="500" t="s">
        <v>1494</v>
      </c>
      <c r="B135" s="529" t="s">
        <v>1492</v>
      </c>
      <c r="C135" s="501" t="s">
        <v>1491</v>
      </c>
      <c r="D135" s="502" t="s">
        <v>1495</v>
      </c>
      <c r="E135" s="501"/>
      <c r="F135" s="504"/>
      <c r="G135" s="502" t="s">
        <v>1496</v>
      </c>
    </row>
    <row r="136" spans="1:7" ht="45.75" thickBot="1" x14ac:dyDescent="0.25">
      <c r="A136" s="500" t="s">
        <v>1497</v>
      </c>
      <c r="B136" s="501" t="s">
        <v>1498</v>
      </c>
      <c r="C136" s="501"/>
      <c r="D136" s="503"/>
      <c r="E136" s="501"/>
      <c r="F136" s="504"/>
      <c r="G136" s="502" t="s">
        <v>1499</v>
      </c>
    </row>
    <row r="137" spans="1:7" ht="15.75" thickBot="1" x14ac:dyDescent="0.25">
      <c r="A137" s="500" t="s">
        <v>1500</v>
      </c>
      <c r="B137" s="529" t="s">
        <v>1492</v>
      </c>
      <c r="C137" s="501" t="s">
        <v>1501</v>
      </c>
      <c r="D137" s="502" t="s">
        <v>1498</v>
      </c>
      <c r="E137" s="501" t="s">
        <v>1491</v>
      </c>
      <c r="F137" s="504"/>
      <c r="G137" s="503"/>
    </row>
    <row r="138" spans="1:7" ht="15.75" thickBot="1" x14ac:dyDescent="0.25">
      <c r="A138" s="500" t="s">
        <v>1502</v>
      </c>
      <c r="B138" s="501" t="s">
        <v>1491</v>
      </c>
      <c r="C138" s="501" t="s">
        <v>1498</v>
      </c>
      <c r="D138" s="502"/>
      <c r="E138" s="501"/>
      <c r="F138" s="501"/>
      <c r="G138" s="503"/>
    </row>
    <row r="139" spans="1:7" ht="15.75" thickBot="1" x14ac:dyDescent="0.25">
      <c r="A139" s="500" t="s">
        <v>1503</v>
      </c>
      <c r="B139" s="501" t="s">
        <v>1492</v>
      </c>
      <c r="C139" s="501" t="s">
        <v>1501</v>
      </c>
      <c r="D139" s="502" t="s">
        <v>1491</v>
      </c>
      <c r="E139" s="501" t="s">
        <v>1498</v>
      </c>
      <c r="F139" s="504"/>
      <c r="G139" s="503"/>
    </row>
    <row r="140" spans="1:7" ht="15.75" thickBot="1" x14ac:dyDescent="0.25">
      <c r="A140" s="500" t="s">
        <v>1504</v>
      </c>
      <c r="B140" s="501" t="s">
        <v>1492</v>
      </c>
      <c r="C140" s="501" t="s">
        <v>1491</v>
      </c>
      <c r="D140" s="502" t="s">
        <v>1495</v>
      </c>
      <c r="E140" s="501" t="s">
        <v>1498</v>
      </c>
      <c r="F140" s="501"/>
      <c r="G140" s="503"/>
    </row>
    <row r="141" spans="1:7" ht="15.75" thickBot="1" x14ac:dyDescent="0.25">
      <c r="A141" s="500" t="s">
        <v>1505</v>
      </c>
      <c r="B141" s="501" t="s">
        <v>1492</v>
      </c>
      <c r="C141" s="501" t="s">
        <v>1506</v>
      </c>
      <c r="D141" s="502" t="s">
        <v>1507</v>
      </c>
      <c r="E141" s="501" t="s">
        <v>1495</v>
      </c>
      <c r="F141" s="504"/>
      <c r="G141" s="503"/>
    </row>
    <row r="142" spans="1:7" ht="15.75" thickBot="1" x14ac:dyDescent="0.25">
      <c r="A142" s="500" t="s">
        <v>1508</v>
      </c>
      <c r="B142" s="501" t="s">
        <v>1492</v>
      </c>
      <c r="C142" s="501" t="s">
        <v>1495</v>
      </c>
      <c r="D142" s="503"/>
      <c r="E142" s="501"/>
      <c r="F142" s="504"/>
      <c r="G142" s="503"/>
    </row>
    <row r="143" spans="1:7" ht="45.75" thickBot="1" x14ac:dyDescent="0.25">
      <c r="A143" s="500" t="s">
        <v>1509</v>
      </c>
      <c r="B143" s="501" t="s">
        <v>1492</v>
      </c>
      <c r="C143" s="501" t="s">
        <v>1510</v>
      </c>
      <c r="D143" s="502" t="s">
        <v>1495</v>
      </c>
      <c r="E143" s="501" t="s">
        <v>1491</v>
      </c>
      <c r="F143" s="501"/>
      <c r="G143" s="502" t="s">
        <v>1496</v>
      </c>
    </row>
    <row r="144" spans="1:7" ht="15.75" thickBot="1" x14ac:dyDescent="0.25">
      <c r="A144" s="500" t="s">
        <v>1511</v>
      </c>
      <c r="B144" s="501" t="s">
        <v>1512</v>
      </c>
      <c r="C144" s="501"/>
      <c r="D144" s="502"/>
      <c r="E144" s="501"/>
      <c r="F144" s="501"/>
      <c r="G144" s="502"/>
    </row>
    <row r="145" spans="1:7" ht="90.75" thickBot="1" x14ac:dyDescent="0.25">
      <c r="A145" s="500" t="s">
        <v>1513</v>
      </c>
      <c r="B145" s="501" t="s">
        <v>1514</v>
      </c>
      <c r="C145" s="501" t="s">
        <v>1515</v>
      </c>
      <c r="D145" s="502" t="s">
        <v>1516</v>
      </c>
      <c r="E145" s="501" t="s">
        <v>1491</v>
      </c>
      <c r="F145" s="504"/>
      <c r="G145" s="502" t="s">
        <v>1517</v>
      </c>
    </row>
    <row r="146" spans="1:7" ht="15.75" thickBot="1" x14ac:dyDescent="0.25">
      <c r="A146" s="500" t="s">
        <v>1518</v>
      </c>
      <c r="B146" s="501" t="s">
        <v>1491</v>
      </c>
      <c r="C146" s="501" t="s">
        <v>1498</v>
      </c>
      <c r="D146" s="502"/>
      <c r="E146" s="501"/>
      <c r="F146" s="501"/>
      <c r="G146" s="502"/>
    </row>
    <row r="147" spans="1:7" ht="15.75" thickBot="1" x14ac:dyDescent="0.25">
      <c r="A147" s="500" t="s">
        <v>1519</v>
      </c>
      <c r="B147" s="501" t="s">
        <v>1514</v>
      </c>
      <c r="C147" s="504"/>
      <c r="D147" s="502"/>
      <c r="E147" s="501"/>
      <c r="F147" s="501"/>
      <c r="G147" s="502"/>
    </row>
    <row r="148" spans="1:7" ht="15.75" thickBot="1" x14ac:dyDescent="0.25">
      <c r="A148" s="500" t="s">
        <v>1520</v>
      </c>
      <c r="B148" s="529" t="s">
        <v>1514</v>
      </c>
      <c r="C148" s="501" t="s">
        <v>1515</v>
      </c>
      <c r="D148" s="502" t="s">
        <v>1491</v>
      </c>
      <c r="E148" s="501" t="s">
        <v>1495</v>
      </c>
      <c r="F148" s="501"/>
      <c r="G148" s="502"/>
    </row>
    <row r="149" spans="1:7" ht="15.75" thickBot="1" x14ac:dyDescent="0.25">
      <c r="A149" s="500" t="s">
        <v>1521</v>
      </c>
      <c r="B149" s="501" t="s">
        <v>1514</v>
      </c>
      <c r="C149" s="501"/>
      <c r="D149" s="502"/>
      <c r="E149" s="501"/>
      <c r="F149" s="501"/>
      <c r="G149" s="502"/>
    </row>
    <row r="150" spans="1:7" ht="15.75" thickBot="1" x14ac:dyDescent="0.25">
      <c r="A150" s="500" t="s">
        <v>1522</v>
      </c>
      <c r="B150" s="501" t="s">
        <v>1514</v>
      </c>
      <c r="C150" s="504"/>
      <c r="D150" s="502"/>
      <c r="E150" s="501"/>
      <c r="F150" s="501"/>
      <c r="G150" s="502"/>
    </row>
    <row r="151" spans="1:7" ht="15.75" thickBot="1" x14ac:dyDescent="0.25">
      <c r="A151" s="500" t="s">
        <v>1523</v>
      </c>
      <c r="B151" s="501" t="s">
        <v>1515</v>
      </c>
      <c r="C151" s="501" t="s">
        <v>1491</v>
      </c>
      <c r="D151" s="502"/>
      <c r="E151" s="501"/>
      <c r="F151" s="504"/>
      <c r="G151" s="502"/>
    </row>
    <row r="152" spans="1:7" ht="15.75" thickBot="1" x14ac:dyDescent="0.25">
      <c r="A152" s="500" t="s">
        <v>1521</v>
      </c>
      <c r="B152" s="501" t="s">
        <v>1514</v>
      </c>
      <c r="C152" s="501"/>
      <c r="D152" s="502"/>
      <c r="E152" s="501"/>
      <c r="F152" s="501"/>
      <c r="G152" s="502"/>
    </row>
    <row r="153" spans="1:7" ht="15.75" thickBot="1" x14ac:dyDescent="0.25">
      <c r="A153" s="500" t="s">
        <v>1522</v>
      </c>
      <c r="B153" s="501" t="s">
        <v>1514</v>
      </c>
      <c r="C153" s="504"/>
      <c r="D153" s="502"/>
      <c r="E153" s="501"/>
      <c r="F153" s="501"/>
      <c r="G153" s="502"/>
    </row>
    <row r="154" spans="1:7" ht="15.75" thickBot="1" x14ac:dyDescent="0.25">
      <c r="A154" s="500" t="s">
        <v>1523</v>
      </c>
      <c r="B154" s="501" t="s">
        <v>1515</v>
      </c>
      <c r="C154" s="501" t="s">
        <v>1491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>
  <ds:schemaRefs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dc967d59-c0d0-4bb8-a8eb-088d0cd25af8"/>
    <ds:schemaRef ds:uri="http://www.w3.org/XML/1998/namespace"/>
    <ds:schemaRef ds:uri="535b0945-f78d-45f4-960f-e8ba22bdeae1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2025-08-07T07:11:34Z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