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63841" documentId="8_{151B4468-43AB-4E30-9942-C477987364E3}" xr6:coauthVersionLast="47" xr6:coauthVersionMax="47" xr10:uidLastSave="{C3E44E80-7920-4D84-81CF-629DD9893491}"/>
  <bookViews>
    <workbookView xWindow="-108" yWindow="-13068" windowWidth="23256" windowHeight="12456" tabRatio="867" firstSheet="25" activeTab="14" xr2:uid="{00000000-000D-0000-FFFF-FFFF00000000}"/>
  </bookViews>
  <sheets>
    <sheet name="HOME" sheetId="49" r:id="rId1"/>
    <sheet name="BAYAN KO" sheetId="60" state="hidden" r:id="rId2"/>
    <sheet name="ROUTING" sheetId="1" state="hidden" r:id="rId3"/>
    <sheet name="BENGAL" sheetId="43" r:id="rId4"/>
    <sheet name="BURMA" sheetId="47" r:id="rId5"/>
    <sheet name="MALACCA" sheetId="61" r:id="rId6"/>
    <sheet name="CHINA PORT TERMINAL" sheetId="26" state="hidden" r:id="rId7"/>
    <sheet name="HCM" sheetId="54" state="hidden" r:id="rId8"/>
    <sheet name="THAI (SERVICE CLOSURE)" sheetId="6" state="hidden" r:id="rId9"/>
    <sheet name="OUTSIDE FEEDER" sheetId="41" state="hidden" r:id="rId10"/>
    <sheet name="PRD PORTS" sheetId="52" state="hidden" r:id="rId11"/>
    <sheet name="TH IMPORT SERVICE" sheetId="53" state="hidden" r:id="rId12"/>
    <sheet name="KAGUYA" sheetId="51" state="hidden" r:id="rId13"/>
    <sheet name="KOUPREY" sheetId="63" r:id="rId14"/>
    <sheet name="DOLPHIN" sheetId="48" r:id="rId15"/>
    <sheet name="LANG CO" sheetId="37" state="hidden" r:id="rId16"/>
    <sheet name="ORCHID " sheetId="62" r:id="rId17"/>
    <sheet name="SAMBAR" sheetId="5" r:id="rId18"/>
    <sheet name="SAOLA" sheetId="65" r:id="rId19"/>
    <sheet name="PERTIWI" sheetId="44" r:id="rId20"/>
    <sheet name="GOLDEN HORN" sheetId="45" r:id="rId21"/>
    <sheet name="SEAGULL" sheetId="8" r:id="rId22"/>
    <sheet name="NEW JAVA EX 1 &amp; 3" sheetId="4" state="hidden" r:id="rId23"/>
    <sheet name="SEAHORSE" sheetId="32" r:id="rId24"/>
    <sheet name="FIREHORSE" sheetId="64" r:id="rId25"/>
    <sheet name="SHAPLA" sheetId="57" r:id="rId26"/>
    <sheet name="THAI EXPRESS" sheetId="59" r:id="rId27"/>
    <sheet name="ALBATROS" sheetId="14" state="hidden" r:id="rId28"/>
    <sheet name="EMERALD" sheetId="20" state="hidden" r:id="rId29"/>
    <sheet name="GRIFFIN" sheetId="38" state="hidden" r:id="rId30"/>
    <sheet name="NEW KIWI" sheetId="56" state="hidden" r:id="rId31"/>
    <sheet name="ORIGAMI" sheetId="7" r:id="rId32"/>
    <sheet name="SENTOSA" sheetId="66" r:id="rId33"/>
    <sheet name="JADE EAST" sheetId="10" r:id="rId34"/>
    <sheet name="PHOENIX EAST" sheetId="13" state="hidden" r:id="rId35"/>
    <sheet name="IPANEMA" sheetId="21" state="hidden" r:id="rId36"/>
    <sheet name="SENTOSA SHIKA" sheetId="39" state="hidden" r:id="rId37"/>
    <sheet name="MALYNDO" sheetId="3" state="hidden" r:id="rId38"/>
    <sheet name="IN3" sheetId="36" state="hidden" r:id="rId39"/>
    <sheet name="IA3" sheetId="33" state="hidden" r:id="rId40"/>
    <sheet name="DRAGON" sheetId="9" state="hidden" r:id="rId41"/>
    <sheet name="KAMCHATKA" sheetId="42" state="hidden" r:id="rId42"/>
    <sheet name="LION" sheetId="12" state="hidden" r:id="rId43"/>
    <sheet name="SWAN" sheetId="16" state="hidden" r:id="rId44"/>
    <sheet name="SHOGUN" sheetId="17" state="hidden" r:id="rId45"/>
    <sheet name="AMERICA" sheetId="18" state="hidden" r:id="rId46"/>
    <sheet name="EMPIRE" sheetId="19" state="hidden" r:id="rId47"/>
    <sheet name="LION-JAGUAR" sheetId="15" state="hidden" r:id="rId48"/>
    <sheet name="RELAY SERVICE " sheetId="23" state="hidden" r:id="rId49"/>
    <sheet name="JAGUAR" sheetId="24" state="hidden" r:id="rId50"/>
    <sheet name="INGWE" sheetId="25" state="hidden" r:id="rId51"/>
    <sheet name="AFRICA" sheetId="22" state="hidden" r:id="rId52"/>
    <sheet name="AMERICA E" sheetId="40" state="hidden" r:id="rId53"/>
    <sheet name="INTRA-ASIA NETWORK UPGRADE " sheetId="50" state="hidden" r:id="rId54"/>
    <sheet name="MEKONG SVC" sheetId="28" state="hidden" r:id="rId55"/>
    <sheet name="SILK" sheetId="29" state="hidden" r:id="rId56"/>
    <sheet name="AFRICA EX" sheetId="55" state="hidden" r:id="rId57"/>
    <sheet name="TIGER EAST" sheetId="11" r:id="rId58"/>
    <sheet name="SIHANOUKVILLE" sheetId="58" state="hidden" r:id="rId59"/>
  </sheets>
  <externalReferences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_xlnm._FilterDatabase" localSheetId="6" hidden="1">'CHINA PORT TERMINAL'!$A$1:$AA$126</definedName>
    <definedName name="_xlnm._FilterDatabase" localSheetId="40" hidden="1">DRAGON!#REF!</definedName>
    <definedName name="_xlnm._FilterDatabase" localSheetId="16" hidden="1">'ORCHID '!#REF!</definedName>
    <definedName name="_xlnm._FilterDatabase" localSheetId="31" hidden="1">ORIGAMI!$A$5:$I$6</definedName>
    <definedName name="_xlnm._FilterDatabase" localSheetId="9" hidden="1">'OUTSIDE FEEDER'!$A$1:$AA$126</definedName>
    <definedName name="_xlnm._FilterDatabase" localSheetId="2" hidden="1">ROUTING!$A$1:$G$28</definedName>
    <definedName name="_xlnm._FilterDatabase" localSheetId="17" hidden="1">SAMBAR!#REF!</definedName>
    <definedName name="_xlnm._FilterDatabase" localSheetId="0" hidden="1">HOME!$A$18:$H$105</definedName>
    <definedName name="_xlnm.Print_Area" localSheetId="3">BENGAL!$A$1:$K$383</definedName>
    <definedName name="_xlnm.Print_Area" localSheetId="4">BURMA!$A$1:$L$91</definedName>
    <definedName name="_xlnm.Print_Area" localSheetId="14">DOLPHIN!$A$1:$J$333</definedName>
    <definedName name="_xlnm.Print_Area" localSheetId="0">HOME!$A$2:$H$12</definedName>
    <definedName name="_xlnm.Print_Area" localSheetId="13">KOUPREY!$A$1:$L$5</definedName>
    <definedName name="_xlnm.Print_Area" localSheetId="5">MALACCA!$A$1:$K$10</definedName>
    <definedName name="_xlnm.Print_Area" localSheetId="37">MALYNDO!$A$1:$N$40</definedName>
    <definedName name="_xlnm.Print_Area" localSheetId="22">'NEW JAVA EX 1 &amp; 3'!$A$1:$M$280</definedName>
    <definedName name="_xlnm.Print_Area" localSheetId="16">'ORCHID '!$A$1:$K$7</definedName>
    <definedName name="_xlnm.Print_Area" localSheetId="19">PERTIWI!$A$1:$K$332</definedName>
    <definedName name="_xlnm.Print_Area" localSheetId="17">SAMBAR!$A$1:$L$7</definedName>
    <definedName name="_xlnm.Print_Area" localSheetId="25">SHAPLA!$A$1:$J$329</definedName>
    <definedName name="_xlnm.Print_Area" localSheetId="43">SWAN!$A$1:$N$35</definedName>
    <definedName name="Z_03DD319B_D6A9_4830_871F_6D56EEAA4879_.wvu.FilterData" localSheetId="6" hidden="1">'CHINA PORT TERMINAL'!$A$1:$AA$126</definedName>
    <definedName name="Z_03DD319B_D6A9_4830_871F_6D56EEAA4879_.wvu.FilterData" localSheetId="16" hidden="1">'ORCHID '!#REF!</definedName>
    <definedName name="Z_03DD319B_D6A9_4830_871F_6D56EEAA4879_.wvu.FilterData" localSheetId="31" hidden="1">ORIGAMI!$A$5:$I$6</definedName>
    <definedName name="Z_03DD319B_D6A9_4830_871F_6D56EEAA4879_.wvu.FilterData" localSheetId="9" hidden="1">'OUTSIDE FEEDER'!$A$1:$AA$126</definedName>
    <definedName name="Z_03DD319B_D6A9_4830_871F_6D56EEAA4879_.wvu.FilterData" localSheetId="2" hidden="1">ROUTING!$A$1:$G$28</definedName>
    <definedName name="Z_03DD319B_D6A9_4830_871F_6D56EEAA4879_.wvu.FilterData" localSheetId="17" hidden="1">SAMBAR!#REF!</definedName>
    <definedName name="Z_03DD319B_D6A9_4830_871F_6D56EEAA4879_.wvu.PrintArea" localSheetId="3" hidden="1">BENGAL!$A$1:$K$383</definedName>
    <definedName name="Z_03DD319B_D6A9_4830_871F_6D56EEAA4879_.wvu.PrintArea" localSheetId="4" hidden="1">BURMA!$A$1:$L$91</definedName>
    <definedName name="Z_03DD319B_D6A9_4830_871F_6D56EEAA4879_.wvu.PrintArea" localSheetId="14" hidden="1">DOLPHIN!$A$1:$J$333</definedName>
    <definedName name="Z_03DD319B_D6A9_4830_871F_6D56EEAA4879_.wvu.PrintArea" localSheetId="0" hidden="1">HOME!$A$2:$H$12</definedName>
    <definedName name="Z_03DD319B_D6A9_4830_871F_6D56EEAA4879_.wvu.PrintArea" localSheetId="13" hidden="1">KOUPREY!$A$1:$L$5</definedName>
    <definedName name="Z_03DD319B_D6A9_4830_871F_6D56EEAA4879_.wvu.PrintArea" localSheetId="5" hidden="1">MALACCA!$A$1:$K$10</definedName>
    <definedName name="Z_03DD319B_D6A9_4830_871F_6D56EEAA4879_.wvu.PrintArea" localSheetId="37" hidden="1">MALYNDO!$A$1:$N$40</definedName>
    <definedName name="Z_03DD319B_D6A9_4830_871F_6D56EEAA4879_.wvu.PrintArea" localSheetId="22" hidden="1">'NEW JAVA EX 1 &amp; 3'!$A$1:$M$280</definedName>
    <definedName name="Z_03DD319B_D6A9_4830_871F_6D56EEAA4879_.wvu.PrintArea" localSheetId="16" hidden="1">'ORCHID '!$A$1:$K$7</definedName>
    <definedName name="Z_03DD319B_D6A9_4830_871F_6D56EEAA4879_.wvu.PrintArea" localSheetId="19" hidden="1">PERTIWI!$A$1:$K$332</definedName>
    <definedName name="Z_03DD319B_D6A9_4830_871F_6D56EEAA4879_.wvu.PrintArea" localSheetId="17" hidden="1">SAMBAR!$A$1:$L$7</definedName>
    <definedName name="Z_03DD319B_D6A9_4830_871F_6D56EEAA4879_.wvu.PrintArea" localSheetId="25" hidden="1">SHAPLA!$A$1:$J$329</definedName>
    <definedName name="Z_03DD319B_D6A9_4830_871F_6D56EEAA4879_.wvu.PrintArea" localSheetId="43" hidden="1">SWAN!$A$1:$N$35</definedName>
    <definedName name="Z_03DD319B_D6A9_4830_871F_6D56EEAA4879_.wvu.Rows" localSheetId="1" hidden="1">'BAYAN KO'!#REF!</definedName>
    <definedName name="Z_03DD319B_D6A9_4830_871F_6D56EEAA4879_.wvu.Rows" localSheetId="18" hidden="1">SAOLA!#REF!,SAOLA!#REF!,SAOLA!#REF!</definedName>
    <definedName name="Z_03DD319B_D6A9_4830_871F_6D56EEAA4879_.wvu.Rows" localSheetId="24" hidden="1">FIREHORSE!#REF!,FIREHORSE!#REF!,FIREHORSE!#REF!</definedName>
    <definedName name="Z_03DD319B_D6A9_4830_871F_6D56EEAA4879_.wvu.Rows" localSheetId="20" hidden="1">'GOLDEN HORN'!#REF!,'GOLDEN HORN'!#REF!,'GOLDEN HORN'!#REF!</definedName>
    <definedName name="Z_03DD319B_D6A9_4830_871F_6D56EEAA4879_.wvu.Rows" localSheetId="39" hidden="1">'IA3'!#REF!,'IA3'!#REF!,'IA3'!#REF!</definedName>
    <definedName name="Z_03DD319B_D6A9_4830_871F_6D56EEAA4879_.wvu.Rows" localSheetId="12" hidden="1">KAGUYA!#REF!,KAGUYA!#REF!,KAGUYA!#REF!</definedName>
    <definedName name="Z_03DD319B_D6A9_4830_871F_6D56EEAA4879_.wvu.Rows" localSheetId="41" hidden="1">KAMCHATKA!$6:$7,KAMCHATKA!#REF!,KAMCHATKA!#REF!</definedName>
    <definedName name="Z_03DD319B_D6A9_4830_871F_6D56EEAA4879_.wvu.Rows" localSheetId="15" hidden="1">'LANG CO'!#REF!</definedName>
    <definedName name="Z_03DD319B_D6A9_4830_871F_6D56EEAA4879_.wvu.Rows" localSheetId="30" hidden="1">'NEW KIWI'!#REF!</definedName>
    <definedName name="Z_03DD319B_D6A9_4830_871F_6D56EEAA4879_.wvu.Rows" localSheetId="2" hidden="1">ROUTING!$13:$14</definedName>
    <definedName name="Z_03DD319B_D6A9_4830_871F_6D56EEAA4879_.wvu.Rows" localSheetId="21" hidden="1">SEAGULL!#REF!,SEAGULL!#REF!,SEAGULL!#REF!</definedName>
    <definedName name="Z_03DD319B_D6A9_4830_871F_6D56EEAA4879_.wvu.Rows" localSheetId="23" hidden="1">SEAHORSE!#REF!,SEAHORSE!#REF!,SEAHORSE!#REF!</definedName>
    <definedName name="Z_03DD319B_D6A9_4830_871F_6D56EEAA4879_.wvu.Rows" localSheetId="8" hidden="1">'THAI (SERVICE CLOSURE)'!$100:$110</definedName>
    <definedName name="Z_03DD319B_D6A9_4830_871F_6D56EEAA4879_.wvu.Rows" localSheetId="26" hidden="1">'THAI EXPRESS'!#REF!,'THAI EXPRESS'!#REF!,'THAI EXPRESS'!#REF!</definedName>
    <definedName name="Z_081BDD81_EE06_4095_AD37_7E4189D26072_.wvu.FilterData" localSheetId="45" hidden="1">AMERICA!#REF!</definedName>
    <definedName name="Z_081BDD81_EE06_4095_AD37_7E4189D26072_.wvu.FilterData" localSheetId="46" hidden="1">EMPIRE!#REF!</definedName>
    <definedName name="Z_081BDD81_EE06_4095_AD37_7E4189D26072_.wvu.FilterData" localSheetId="16" hidden="1">'ORCHID '!#REF!</definedName>
    <definedName name="Z_081BDD81_EE06_4095_AD37_7E4189D26072_.wvu.FilterData" localSheetId="2" hidden="1">ROUTING!$A$1:$G$28</definedName>
    <definedName name="Z_081BDD81_EE06_4095_AD37_7E4189D26072_.wvu.FilterData" localSheetId="17" hidden="1">SAMBAR!#REF!</definedName>
    <definedName name="Z_081BDD81_EE06_4095_AD37_7E4189D26072_.wvu.PrintArea" localSheetId="3" hidden="1">BENGAL!$A$1:$K$383</definedName>
    <definedName name="Z_081BDD81_EE06_4095_AD37_7E4189D26072_.wvu.PrintArea" localSheetId="4" hidden="1">BURMA!$A$1:$L$91</definedName>
    <definedName name="Z_081BDD81_EE06_4095_AD37_7E4189D26072_.wvu.PrintArea" localSheetId="14" hidden="1">DOLPHIN!$A$1:$J$333</definedName>
    <definedName name="Z_081BDD81_EE06_4095_AD37_7E4189D26072_.wvu.PrintArea" localSheetId="0" hidden="1">HOME!$A$2:$H$12</definedName>
    <definedName name="Z_081BDD81_EE06_4095_AD37_7E4189D26072_.wvu.PrintArea" localSheetId="13" hidden="1">KOUPREY!$A$1:$L$5</definedName>
    <definedName name="Z_081BDD81_EE06_4095_AD37_7E4189D26072_.wvu.PrintArea" localSheetId="5" hidden="1">MALACCA!$A$1:$K$10</definedName>
    <definedName name="Z_081BDD81_EE06_4095_AD37_7E4189D26072_.wvu.PrintArea" localSheetId="37" hidden="1">MALYNDO!$A$1:$N$40</definedName>
    <definedName name="Z_081BDD81_EE06_4095_AD37_7E4189D26072_.wvu.PrintArea" localSheetId="22" hidden="1">'NEW JAVA EX 1 &amp; 3'!$A$1:$M$280</definedName>
    <definedName name="Z_081BDD81_EE06_4095_AD37_7E4189D26072_.wvu.PrintArea" localSheetId="16" hidden="1">'ORCHID '!$A$1:$K$7</definedName>
    <definedName name="Z_081BDD81_EE06_4095_AD37_7E4189D26072_.wvu.PrintArea" localSheetId="19" hidden="1">PERTIWI!$A$1:$K$332</definedName>
    <definedName name="Z_081BDD81_EE06_4095_AD37_7E4189D26072_.wvu.PrintArea" localSheetId="17" hidden="1">SAMBAR!$A$1:$L$7</definedName>
    <definedName name="Z_081BDD81_EE06_4095_AD37_7E4189D26072_.wvu.PrintArea" localSheetId="25" hidden="1">SHAPLA!$A$1:$J$329</definedName>
    <definedName name="Z_081BDD81_EE06_4095_AD37_7E4189D26072_.wvu.PrintArea" localSheetId="43" hidden="1">SWAN!$A$1:$N$35</definedName>
    <definedName name="Z_081BDD81_EE06_4095_AD37_7E4189D26072_.wvu.Rows" localSheetId="2" hidden="1">ROUTING!$13:$14</definedName>
    <definedName name="Z_1BFD2ADD_60C4_4334_9BDE_E3C6DD17BEED_.wvu.FilterData" localSheetId="6" hidden="1">'CHINA PORT TERMINAL'!$A$1:$AA$126</definedName>
    <definedName name="Z_1BFD2ADD_60C4_4334_9BDE_E3C6DD17BEED_.wvu.FilterData" localSheetId="16" hidden="1">'ORCHID '!#REF!</definedName>
    <definedName name="Z_1BFD2ADD_60C4_4334_9BDE_E3C6DD17BEED_.wvu.FilterData" localSheetId="31" hidden="1">ORIGAMI!$A$5:$I$6</definedName>
    <definedName name="Z_1BFD2ADD_60C4_4334_9BDE_E3C6DD17BEED_.wvu.FilterData" localSheetId="9" hidden="1">'OUTSIDE FEEDER'!$A$1:$AA$126</definedName>
    <definedName name="Z_1BFD2ADD_60C4_4334_9BDE_E3C6DD17BEED_.wvu.FilterData" localSheetId="2" hidden="1">ROUTING!$A$1:$G$28</definedName>
    <definedName name="Z_1BFD2ADD_60C4_4334_9BDE_E3C6DD17BEED_.wvu.FilterData" localSheetId="17" hidden="1">SAMBAR!#REF!</definedName>
    <definedName name="Z_1BFD2ADD_60C4_4334_9BDE_E3C6DD17BEED_.wvu.PrintArea" localSheetId="3" hidden="1">BENGAL!$A$1:$K$383</definedName>
    <definedName name="Z_1BFD2ADD_60C4_4334_9BDE_E3C6DD17BEED_.wvu.PrintArea" localSheetId="4" hidden="1">BURMA!$A$1:$L$91</definedName>
    <definedName name="Z_1BFD2ADD_60C4_4334_9BDE_E3C6DD17BEED_.wvu.PrintArea" localSheetId="14" hidden="1">DOLPHIN!$A$1:$J$333</definedName>
    <definedName name="Z_1BFD2ADD_60C4_4334_9BDE_E3C6DD17BEED_.wvu.PrintArea" localSheetId="0" hidden="1">HOME!$A$2:$H$12</definedName>
    <definedName name="Z_1BFD2ADD_60C4_4334_9BDE_E3C6DD17BEED_.wvu.PrintArea" localSheetId="13" hidden="1">KOUPREY!$A$1:$L$5</definedName>
    <definedName name="Z_1BFD2ADD_60C4_4334_9BDE_E3C6DD17BEED_.wvu.PrintArea" localSheetId="5" hidden="1">MALACCA!$A$1:$K$10</definedName>
    <definedName name="Z_1BFD2ADD_60C4_4334_9BDE_E3C6DD17BEED_.wvu.PrintArea" localSheetId="37" hidden="1">MALYNDO!$A$1:$N$40</definedName>
    <definedName name="Z_1BFD2ADD_60C4_4334_9BDE_E3C6DD17BEED_.wvu.PrintArea" localSheetId="22" hidden="1">'NEW JAVA EX 1 &amp; 3'!$A$1:$M$280</definedName>
    <definedName name="Z_1BFD2ADD_60C4_4334_9BDE_E3C6DD17BEED_.wvu.PrintArea" localSheetId="16" hidden="1">'ORCHID '!$A$1:$K$7</definedName>
    <definedName name="Z_1BFD2ADD_60C4_4334_9BDE_E3C6DD17BEED_.wvu.PrintArea" localSheetId="19" hidden="1">PERTIWI!$A$1:$K$332</definedName>
    <definedName name="Z_1BFD2ADD_60C4_4334_9BDE_E3C6DD17BEED_.wvu.PrintArea" localSheetId="17" hidden="1">SAMBAR!$A$1:$L$7</definedName>
    <definedName name="Z_1BFD2ADD_60C4_4334_9BDE_E3C6DD17BEED_.wvu.PrintArea" localSheetId="25" hidden="1">SHAPLA!$A$1:$J$329</definedName>
    <definedName name="Z_1BFD2ADD_60C4_4334_9BDE_E3C6DD17BEED_.wvu.PrintArea" localSheetId="43" hidden="1">SWAN!$A$1:$N$35</definedName>
    <definedName name="Z_1BFD2ADD_60C4_4334_9BDE_E3C6DD17BEED_.wvu.Rows" localSheetId="1" hidden="1">'BAYAN KO'!#REF!</definedName>
    <definedName name="Z_1BFD2ADD_60C4_4334_9BDE_E3C6DD17BEED_.wvu.Rows" localSheetId="18" hidden="1">SAOLA!#REF!,SAOLA!#REF!,SAOLA!#REF!</definedName>
    <definedName name="Z_1BFD2ADD_60C4_4334_9BDE_E3C6DD17BEED_.wvu.Rows" localSheetId="24" hidden="1">FIREHORSE!#REF!,FIREHORSE!#REF!,FIREHORSE!#REF!</definedName>
    <definedName name="Z_1BFD2ADD_60C4_4334_9BDE_E3C6DD17BEED_.wvu.Rows" localSheetId="20" hidden="1">'GOLDEN HORN'!#REF!,'GOLDEN HORN'!#REF!,'GOLDEN HORN'!#REF!</definedName>
    <definedName name="Z_1BFD2ADD_60C4_4334_9BDE_E3C6DD17BEED_.wvu.Rows" localSheetId="39" hidden="1">'IA3'!#REF!,'IA3'!#REF!,'IA3'!#REF!</definedName>
    <definedName name="Z_1BFD2ADD_60C4_4334_9BDE_E3C6DD17BEED_.wvu.Rows" localSheetId="12" hidden="1">KAGUYA!#REF!,KAGUYA!#REF!,KAGUYA!#REF!</definedName>
    <definedName name="Z_1BFD2ADD_60C4_4334_9BDE_E3C6DD17BEED_.wvu.Rows" localSheetId="41" hidden="1">KAMCHATKA!$6:$7,KAMCHATKA!#REF!,KAMCHATKA!#REF!</definedName>
    <definedName name="Z_1BFD2ADD_60C4_4334_9BDE_E3C6DD17BEED_.wvu.Rows" localSheetId="15" hidden="1">'LANG CO'!#REF!</definedName>
    <definedName name="Z_1BFD2ADD_60C4_4334_9BDE_E3C6DD17BEED_.wvu.Rows" localSheetId="22" hidden="1">'NEW JAVA EX 1 &amp; 3'!#REF!,'NEW JAVA EX 1 &amp; 3'!#REF!</definedName>
    <definedName name="Z_1BFD2ADD_60C4_4334_9BDE_E3C6DD17BEED_.wvu.Rows" localSheetId="30" hidden="1">'NEW KIWI'!#REF!</definedName>
    <definedName name="Z_1BFD2ADD_60C4_4334_9BDE_E3C6DD17BEED_.wvu.Rows" localSheetId="16" hidden="1">'ORCHID '!#REF!</definedName>
    <definedName name="Z_1BFD2ADD_60C4_4334_9BDE_E3C6DD17BEED_.wvu.Rows" localSheetId="31" hidden="1">ORIGAMI!#REF!</definedName>
    <definedName name="Z_1BFD2ADD_60C4_4334_9BDE_E3C6DD17BEED_.wvu.Rows" localSheetId="2" hidden="1">ROUTING!$13:$14</definedName>
    <definedName name="Z_1BFD2ADD_60C4_4334_9BDE_E3C6DD17BEED_.wvu.Rows" localSheetId="17" hidden="1">SAMBAR!#REF!</definedName>
    <definedName name="Z_1BFD2ADD_60C4_4334_9BDE_E3C6DD17BEED_.wvu.Rows" localSheetId="21" hidden="1">SEAGULL!#REF!,SEAGULL!#REF!,SEAGULL!#REF!</definedName>
    <definedName name="Z_1BFD2ADD_60C4_4334_9BDE_E3C6DD17BEED_.wvu.Rows" localSheetId="23" hidden="1">SEAHORSE!#REF!,SEAHORSE!#REF!,SEAHORSE!#REF!</definedName>
    <definedName name="Z_1BFD2ADD_60C4_4334_9BDE_E3C6DD17BEED_.wvu.Rows" localSheetId="8" hidden="1">'THAI (SERVICE CLOSURE)'!$100:$110</definedName>
    <definedName name="Z_1BFD2ADD_60C4_4334_9BDE_E3C6DD17BEED_.wvu.Rows" localSheetId="26" hidden="1">'THAI EXPRESS'!#REF!,'THAI EXPRESS'!#REF!,'THAI EXPRESS'!$181:$181</definedName>
    <definedName name="Z_1ECD3B71_3848_4973_92B4_4B4B149BC657_.wvu.FilterData" localSheetId="6" hidden="1">'CHINA PORT TERMINAL'!$A$1:$AA$126</definedName>
    <definedName name="Z_1ECD3B71_3848_4973_92B4_4B4B149BC657_.wvu.FilterData" localSheetId="16" hidden="1">'ORCHID '!#REF!</definedName>
    <definedName name="Z_1ECD3B71_3848_4973_92B4_4B4B149BC657_.wvu.FilterData" localSheetId="9" hidden="1">'OUTSIDE FEEDER'!$A$1:$AA$126</definedName>
    <definedName name="Z_1ECD3B71_3848_4973_92B4_4B4B149BC657_.wvu.FilterData" localSheetId="2" hidden="1">ROUTING!$A$1:$G$28</definedName>
    <definedName name="Z_1ECD3B71_3848_4973_92B4_4B4B149BC657_.wvu.FilterData" localSheetId="17" hidden="1">SAMBAR!#REF!</definedName>
    <definedName name="Z_1ECD3B71_3848_4973_92B4_4B4B149BC657_.wvu.PrintArea" localSheetId="3" hidden="1">BENGAL!$A$1:$K$383</definedName>
    <definedName name="Z_1ECD3B71_3848_4973_92B4_4B4B149BC657_.wvu.PrintArea" localSheetId="4" hidden="1">BURMA!$A$1:$L$91</definedName>
    <definedName name="Z_1ECD3B71_3848_4973_92B4_4B4B149BC657_.wvu.PrintArea" localSheetId="14" hidden="1">DOLPHIN!$A$1:$J$333</definedName>
    <definedName name="Z_1ECD3B71_3848_4973_92B4_4B4B149BC657_.wvu.PrintArea" localSheetId="0" hidden="1">HOME!$A$2:$H$12</definedName>
    <definedName name="Z_1ECD3B71_3848_4973_92B4_4B4B149BC657_.wvu.PrintArea" localSheetId="13" hidden="1">KOUPREY!$A$1:$L$5</definedName>
    <definedName name="Z_1ECD3B71_3848_4973_92B4_4B4B149BC657_.wvu.PrintArea" localSheetId="5" hidden="1">MALACCA!$A$1:$K$10</definedName>
    <definedName name="Z_1ECD3B71_3848_4973_92B4_4B4B149BC657_.wvu.PrintArea" localSheetId="37" hidden="1">MALYNDO!$A$1:$N$40</definedName>
    <definedName name="Z_1ECD3B71_3848_4973_92B4_4B4B149BC657_.wvu.PrintArea" localSheetId="22" hidden="1">'NEW JAVA EX 1 &amp; 3'!$A$1:$M$280</definedName>
    <definedName name="Z_1ECD3B71_3848_4973_92B4_4B4B149BC657_.wvu.PrintArea" localSheetId="16" hidden="1">'ORCHID '!$A$1:$K$7</definedName>
    <definedName name="Z_1ECD3B71_3848_4973_92B4_4B4B149BC657_.wvu.PrintArea" localSheetId="19" hidden="1">PERTIWI!$A$1:$K$332</definedName>
    <definedName name="Z_1ECD3B71_3848_4973_92B4_4B4B149BC657_.wvu.PrintArea" localSheetId="17" hidden="1">SAMBAR!$A$1:$L$7</definedName>
    <definedName name="Z_1ECD3B71_3848_4973_92B4_4B4B149BC657_.wvu.PrintArea" localSheetId="25" hidden="1">SHAPLA!$A$1:$J$329</definedName>
    <definedName name="Z_1ECD3B71_3848_4973_92B4_4B4B149BC657_.wvu.PrintArea" localSheetId="43" hidden="1">SWAN!$A$1:$N$35</definedName>
    <definedName name="Z_1ECD3B71_3848_4973_92B4_4B4B149BC657_.wvu.Rows" localSheetId="1" hidden="1">'BAYAN KO'!#REF!</definedName>
    <definedName name="Z_1ECD3B71_3848_4973_92B4_4B4B149BC657_.wvu.Rows" localSheetId="33" hidden="1">'JADE EAST'!#REF!</definedName>
    <definedName name="Z_1ECD3B71_3848_4973_92B4_4B4B149BC657_.wvu.Rows" localSheetId="15" hidden="1">'LANG CO'!#REF!</definedName>
    <definedName name="Z_1ECD3B71_3848_4973_92B4_4B4B149BC657_.wvu.Rows" localSheetId="42" hidden="1">LION!#REF!</definedName>
    <definedName name="Z_1ECD3B71_3848_4973_92B4_4B4B149BC657_.wvu.Rows" localSheetId="47" hidden="1">'LION-JAGUAR'!#REF!</definedName>
    <definedName name="Z_1ECD3B71_3848_4973_92B4_4B4B149BC657_.wvu.Rows" localSheetId="22" hidden="1">'NEW JAVA EX 1 &amp; 3'!#REF!</definedName>
    <definedName name="Z_1ECD3B71_3848_4973_92B4_4B4B149BC657_.wvu.Rows" localSheetId="30" hidden="1">'NEW KIWI'!#REF!</definedName>
    <definedName name="Z_1ECD3B71_3848_4973_92B4_4B4B149BC657_.wvu.Rows" localSheetId="2" hidden="1">ROUTING!$13:$14</definedName>
    <definedName name="Z_1ECD3B71_3848_4973_92B4_4B4B149BC657_.wvu.Rows" localSheetId="32" hidden="1">SENTOSA!#REF!</definedName>
    <definedName name="Z_1ECD3B71_3848_4973_92B4_4B4B149BC657_.wvu.Rows" localSheetId="8" hidden="1">'THAI (SERVICE CLOSURE)'!$100:$110</definedName>
    <definedName name="Z_22B9931B_8CC1_495D_8ABF_4367F34C0DA0_.wvu.FilterData" localSheetId="45" hidden="1">AMERICA!#REF!</definedName>
    <definedName name="Z_22B9931B_8CC1_495D_8ABF_4367F34C0DA0_.wvu.FilterData" localSheetId="46" hidden="1">EMPIRE!#REF!</definedName>
    <definedName name="Z_22B9931B_8CC1_495D_8ABF_4367F34C0DA0_.wvu.FilterData" localSheetId="16" hidden="1">'ORCHID '!#REF!</definedName>
    <definedName name="Z_22B9931B_8CC1_495D_8ABF_4367F34C0DA0_.wvu.FilterData" localSheetId="17" hidden="1">SAMBAR!#REF!</definedName>
    <definedName name="Z_2EFCC4AA_DFFF_400E_B34F_BF7B9FA2A1FF_.wvu.FilterData" localSheetId="6" hidden="1">'CHINA PORT TERMINAL'!$A$1:$I$126</definedName>
    <definedName name="Z_2EFCC4AA_DFFF_400E_B34F_BF7B9FA2A1FF_.wvu.FilterData" localSheetId="16" hidden="1">'ORCHID '!#REF!</definedName>
    <definedName name="Z_2EFCC4AA_DFFF_400E_B34F_BF7B9FA2A1FF_.wvu.FilterData" localSheetId="9" hidden="1">'OUTSIDE FEEDER'!$A$1:$I$126</definedName>
    <definedName name="Z_2EFCC4AA_DFFF_400E_B34F_BF7B9FA2A1FF_.wvu.FilterData" localSheetId="2" hidden="1">ROUTING!$A$1:$G$28</definedName>
    <definedName name="Z_2EFCC4AA_DFFF_400E_B34F_BF7B9FA2A1FF_.wvu.FilterData" localSheetId="17" hidden="1">SAMBAR!#REF!</definedName>
    <definedName name="Z_2EFCC4AA_DFFF_400E_B34F_BF7B9FA2A1FF_.wvu.PrintArea" localSheetId="3" hidden="1">BENGAL!$A$1:$K$383</definedName>
    <definedName name="Z_2EFCC4AA_DFFF_400E_B34F_BF7B9FA2A1FF_.wvu.PrintArea" localSheetId="4" hidden="1">BURMA!$A$1:$L$91</definedName>
    <definedName name="Z_2EFCC4AA_DFFF_400E_B34F_BF7B9FA2A1FF_.wvu.PrintArea" localSheetId="14" hidden="1">DOLPHIN!$A$1:$J$333</definedName>
    <definedName name="Z_2EFCC4AA_DFFF_400E_B34F_BF7B9FA2A1FF_.wvu.PrintArea" localSheetId="0" hidden="1">HOME!$A$2:$H$12</definedName>
    <definedName name="Z_2EFCC4AA_DFFF_400E_B34F_BF7B9FA2A1FF_.wvu.PrintArea" localSheetId="13" hidden="1">KOUPREY!$A$1:$L$5</definedName>
    <definedName name="Z_2EFCC4AA_DFFF_400E_B34F_BF7B9FA2A1FF_.wvu.PrintArea" localSheetId="5" hidden="1">MALACCA!$A$1:$K$10</definedName>
    <definedName name="Z_2EFCC4AA_DFFF_400E_B34F_BF7B9FA2A1FF_.wvu.PrintArea" localSheetId="37" hidden="1">MALYNDO!$A$1:$N$40</definedName>
    <definedName name="Z_2EFCC4AA_DFFF_400E_B34F_BF7B9FA2A1FF_.wvu.PrintArea" localSheetId="22" hidden="1">'NEW JAVA EX 1 &amp; 3'!$A$1:$M$280</definedName>
    <definedName name="Z_2EFCC4AA_DFFF_400E_B34F_BF7B9FA2A1FF_.wvu.PrintArea" localSheetId="16" hidden="1">'ORCHID '!$A$1:$K$7</definedName>
    <definedName name="Z_2EFCC4AA_DFFF_400E_B34F_BF7B9FA2A1FF_.wvu.PrintArea" localSheetId="19" hidden="1">PERTIWI!$A$1:$K$332</definedName>
    <definedName name="Z_2EFCC4AA_DFFF_400E_B34F_BF7B9FA2A1FF_.wvu.PrintArea" localSheetId="17" hidden="1">SAMBAR!$A$1:$L$7</definedName>
    <definedName name="Z_2EFCC4AA_DFFF_400E_B34F_BF7B9FA2A1FF_.wvu.PrintArea" localSheetId="25" hidden="1">SHAPLA!$A$1:$J$329</definedName>
    <definedName name="Z_2EFCC4AA_DFFF_400E_B34F_BF7B9FA2A1FF_.wvu.PrintArea" localSheetId="43" hidden="1">SWAN!$A$1:$N$35</definedName>
    <definedName name="Z_2EFCC4AA_DFFF_400E_B34F_BF7B9FA2A1FF_.wvu.Rows" localSheetId="45" hidden="1">AMERICA!#REF!</definedName>
    <definedName name="Z_2EFCC4AA_DFFF_400E_B34F_BF7B9FA2A1FF_.wvu.Rows" localSheetId="2" hidden="1">ROUTING!$13:$14</definedName>
    <definedName name="Z_32E39B74_69D7_45CD_A7D0_50BEA0378E58_.wvu.FilterData" localSheetId="40" hidden="1">DRAGON!#REF!</definedName>
    <definedName name="Z_32E39B74_69D7_45CD_A7D0_50BEA0378E58_.wvu.FilterData" localSheetId="16" hidden="1">'ORCHID '!#REF!</definedName>
    <definedName name="Z_32E39B74_69D7_45CD_A7D0_50BEA0378E58_.wvu.FilterData" localSheetId="2" hidden="1">ROUTING!$A$1:$G$28</definedName>
    <definedName name="Z_32E39B74_69D7_45CD_A7D0_50BEA0378E58_.wvu.FilterData" localSheetId="17" hidden="1">SAMBAR!#REF!</definedName>
    <definedName name="Z_32E39B74_69D7_45CD_A7D0_50BEA0378E58_.wvu.PrintArea" localSheetId="3" hidden="1">BENGAL!$A$1:$K$383</definedName>
    <definedName name="Z_32E39B74_69D7_45CD_A7D0_50BEA0378E58_.wvu.PrintArea" localSheetId="4" hidden="1">BURMA!$A$1:$L$91</definedName>
    <definedName name="Z_32E39B74_69D7_45CD_A7D0_50BEA0378E58_.wvu.PrintArea" localSheetId="14" hidden="1">DOLPHIN!$A$1:$J$333</definedName>
    <definedName name="Z_32E39B74_69D7_45CD_A7D0_50BEA0378E58_.wvu.PrintArea" localSheetId="0" hidden="1">HOME!$A$2:$H$12</definedName>
    <definedName name="Z_32E39B74_69D7_45CD_A7D0_50BEA0378E58_.wvu.PrintArea" localSheetId="13" hidden="1">KOUPREY!$A$1:$L$5</definedName>
    <definedName name="Z_32E39B74_69D7_45CD_A7D0_50BEA0378E58_.wvu.PrintArea" localSheetId="5" hidden="1">MALACCA!$A$1:$K$10</definedName>
    <definedName name="Z_32E39B74_69D7_45CD_A7D0_50BEA0378E58_.wvu.PrintArea" localSheetId="37" hidden="1">MALYNDO!$A$1:$N$40</definedName>
    <definedName name="Z_32E39B74_69D7_45CD_A7D0_50BEA0378E58_.wvu.PrintArea" localSheetId="22" hidden="1">'NEW JAVA EX 1 &amp; 3'!$A$1:$M$281</definedName>
    <definedName name="Z_32E39B74_69D7_45CD_A7D0_50BEA0378E58_.wvu.PrintArea" localSheetId="16" hidden="1">'ORCHID '!$A$1:$K$7</definedName>
    <definedName name="Z_32E39B74_69D7_45CD_A7D0_50BEA0378E58_.wvu.PrintArea" localSheetId="19" hidden="1">PERTIWI!$A$1:$K$332</definedName>
    <definedName name="Z_32E39B74_69D7_45CD_A7D0_50BEA0378E58_.wvu.PrintArea" localSheetId="17" hidden="1">SAMBAR!$A$1:$L$7</definedName>
    <definedName name="Z_32E39B74_69D7_45CD_A7D0_50BEA0378E58_.wvu.PrintArea" localSheetId="25" hidden="1">SHAPLA!$A$1:$J$329</definedName>
    <definedName name="Z_32E39B74_69D7_45CD_A7D0_50BEA0378E58_.wvu.PrintArea" localSheetId="43" hidden="1">SWAN!$A$1:$N$35</definedName>
    <definedName name="Z_32E39B74_69D7_45CD_A7D0_50BEA0378E58_.wvu.Rows" localSheetId="2" hidden="1">ROUTING!$12:$14,ROUTING!$17:$17,ROUTING!$21:$21,ROUTING!$27:$27</definedName>
    <definedName name="Z_3485952D_0C31_4884_9EDF_552F3D1B124B_.wvu.FilterData" localSheetId="6" hidden="1">'CHINA PORT TERMINAL'!$A$1:$I$126</definedName>
    <definedName name="Z_3485952D_0C31_4884_9EDF_552F3D1B124B_.wvu.FilterData" localSheetId="16" hidden="1">'ORCHID '!#REF!</definedName>
    <definedName name="Z_3485952D_0C31_4884_9EDF_552F3D1B124B_.wvu.FilterData" localSheetId="9" hidden="1">'OUTSIDE FEEDER'!$A$1:$I$126</definedName>
    <definedName name="Z_3485952D_0C31_4884_9EDF_552F3D1B124B_.wvu.FilterData" localSheetId="2" hidden="1">ROUTING!$A$1:$G$28</definedName>
    <definedName name="Z_3485952D_0C31_4884_9EDF_552F3D1B124B_.wvu.FilterData" localSheetId="17" hidden="1">SAMBAR!#REF!</definedName>
    <definedName name="Z_3485952D_0C31_4884_9EDF_552F3D1B124B_.wvu.PrintArea" localSheetId="3" hidden="1">BENGAL!$A$1:$K$383</definedName>
    <definedName name="Z_3485952D_0C31_4884_9EDF_552F3D1B124B_.wvu.PrintArea" localSheetId="4" hidden="1">BURMA!$A$1:$L$91</definedName>
    <definedName name="Z_3485952D_0C31_4884_9EDF_552F3D1B124B_.wvu.PrintArea" localSheetId="14" hidden="1">DOLPHIN!$A$1:$J$333</definedName>
    <definedName name="Z_3485952D_0C31_4884_9EDF_552F3D1B124B_.wvu.PrintArea" localSheetId="0" hidden="1">HOME!$A$2:$H$12</definedName>
    <definedName name="Z_3485952D_0C31_4884_9EDF_552F3D1B124B_.wvu.PrintArea" localSheetId="13" hidden="1">KOUPREY!$A$1:$L$5</definedName>
    <definedName name="Z_3485952D_0C31_4884_9EDF_552F3D1B124B_.wvu.PrintArea" localSheetId="5" hidden="1">MALACCA!$A$1:$K$10</definedName>
    <definedName name="Z_3485952D_0C31_4884_9EDF_552F3D1B124B_.wvu.PrintArea" localSheetId="37" hidden="1">MALYNDO!$A$1:$N$40</definedName>
    <definedName name="Z_3485952D_0C31_4884_9EDF_552F3D1B124B_.wvu.PrintArea" localSheetId="22" hidden="1">'NEW JAVA EX 1 &amp; 3'!$A$1:$M$280</definedName>
    <definedName name="Z_3485952D_0C31_4884_9EDF_552F3D1B124B_.wvu.PrintArea" localSheetId="16" hidden="1">'ORCHID '!$A$1:$K$7</definedName>
    <definedName name="Z_3485952D_0C31_4884_9EDF_552F3D1B124B_.wvu.PrintArea" localSheetId="19" hidden="1">PERTIWI!$A$1:$K$332</definedName>
    <definedName name="Z_3485952D_0C31_4884_9EDF_552F3D1B124B_.wvu.PrintArea" localSheetId="17" hidden="1">SAMBAR!$A$1:$L$7</definedName>
    <definedName name="Z_3485952D_0C31_4884_9EDF_552F3D1B124B_.wvu.PrintArea" localSheetId="25" hidden="1">SHAPLA!$A$1:$J$329</definedName>
    <definedName name="Z_3485952D_0C31_4884_9EDF_552F3D1B124B_.wvu.PrintArea" localSheetId="43" hidden="1">SWAN!$A$1:$N$35</definedName>
    <definedName name="Z_3485952D_0C31_4884_9EDF_552F3D1B124B_.wvu.Rows" localSheetId="2" hidden="1">ROUTING!$13:$14</definedName>
    <definedName name="Z_353A8EAC_2D07_4AFC_B91B_ACF6B1ABF55E_.wvu.FilterData" localSheetId="45" hidden="1">AMERICA!#REF!</definedName>
    <definedName name="Z_353A8EAC_2D07_4AFC_B91B_ACF6B1ABF55E_.wvu.FilterData" localSheetId="40" hidden="1">DRAGON!#REF!</definedName>
    <definedName name="Z_353A8EAC_2D07_4AFC_B91B_ACF6B1ABF55E_.wvu.FilterData" localSheetId="46" hidden="1">EMPIRE!#REF!</definedName>
    <definedName name="Z_353A8EAC_2D07_4AFC_B91B_ACF6B1ABF55E_.wvu.FilterData" localSheetId="16" hidden="1">'ORCHID '!#REF!</definedName>
    <definedName name="Z_353A8EAC_2D07_4AFC_B91B_ACF6B1ABF55E_.wvu.FilterData" localSheetId="2" hidden="1">ROUTING!$A$1:$G$28</definedName>
    <definedName name="Z_353A8EAC_2D07_4AFC_B91B_ACF6B1ABF55E_.wvu.FilterData" localSheetId="17" hidden="1">SAMBAR!#REF!</definedName>
    <definedName name="Z_353A8EAC_2D07_4AFC_B91B_ACF6B1ABF55E_.wvu.PrintArea" localSheetId="3" hidden="1">BENGAL!$A$1:$K$383</definedName>
    <definedName name="Z_353A8EAC_2D07_4AFC_B91B_ACF6B1ABF55E_.wvu.PrintArea" localSheetId="4" hidden="1">BURMA!$A$1:$L$91</definedName>
    <definedName name="Z_353A8EAC_2D07_4AFC_B91B_ACF6B1ABF55E_.wvu.PrintArea" localSheetId="14" hidden="1">DOLPHIN!$A$1:$J$333</definedName>
    <definedName name="Z_353A8EAC_2D07_4AFC_B91B_ACF6B1ABF55E_.wvu.PrintArea" localSheetId="0" hidden="1">HOME!$A$2:$H$12</definedName>
    <definedName name="Z_353A8EAC_2D07_4AFC_B91B_ACF6B1ABF55E_.wvu.PrintArea" localSheetId="13" hidden="1">KOUPREY!$A$1:$L$5</definedName>
    <definedName name="Z_353A8EAC_2D07_4AFC_B91B_ACF6B1ABF55E_.wvu.PrintArea" localSheetId="5" hidden="1">MALACCA!$A$1:$K$10</definedName>
    <definedName name="Z_353A8EAC_2D07_4AFC_B91B_ACF6B1ABF55E_.wvu.PrintArea" localSheetId="37" hidden="1">MALYNDO!$A$1:$N$40</definedName>
    <definedName name="Z_353A8EAC_2D07_4AFC_B91B_ACF6B1ABF55E_.wvu.PrintArea" localSheetId="22" hidden="1">'NEW JAVA EX 1 &amp; 3'!$A$1:$M$281</definedName>
    <definedName name="Z_353A8EAC_2D07_4AFC_B91B_ACF6B1ABF55E_.wvu.PrintArea" localSheetId="16" hidden="1">'ORCHID '!$A$1:$K$7</definedName>
    <definedName name="Z_353A8EAC_2D07_4AFC_B91B_ACF6B1ABF55E_.wvu.PrintArea" localSheetId="19" hidden="1">PERTIWI!$A$1:$K$332</definedName>
    <definedName name="Z_353A8EAC_2D07_4AFC_B91B_ACF6B1ABF55E_.wvu.PrintArea" localSheetId="17" hidden="1">SAMBAR!$A$1:$L$7</definedName>
    <definedName name="Z_353A8EAC_2D07_4AFC_B91B_ACF6B1ABF55E_.wvu.PrintArea" localSheetId="25" hidden="1">SHAPLA!$A$1:$J$329</definedName>
    <definedName name="Z_353A8EAC_2D07_4AFC_B91B_ACF6B1ABF55E_.wvu.PrintArea" localSheetId="43" hidden="1">SWAN!$A$1:$N$35</definedName>
    <definedName name="Z_353A8EAC_2D07_4AFC_B91B_ACF6B1ABF55E_.wvu.Rows" localSheetId="2" hidden="1">ROUTING!$13:$14</definedName>
    <definedName name="Z_3FEF6608_25EF_43D8_8468_19FFFC3BCE74_.wvu.FilterData" localSheetId="6" hidden="1">'CHINA PORT TERMINAL'!$A$1:$I$126</definedName>
    <definedName name="Z_3FEF6608_25EF_43D8_8468_19FFFC3BCE74_.wvu.FilterData" localSheetId="16" hidden="1">'ORCHID '!#REF!</definedName>
    <definedName name="Z_3FEF6608_25EF_43D8_8468_19FFFC3BCE74_.wvu.FilterData" localSheetId="9" hidden="1">'OUTSIDE FEEDER'!$A$1:$I$126</definedName>
    <definedName name="Z_3FEF6608_25EF_43D8_8468_19FFFC3BCE74_.wvu.FilterData" localSheetId="2" hidden="1">ROUTING!$A$1:$G$28</definedName>
    <definedName name="Z_3FEF6608_25EF_43D8_8468_19FFFC3BCE74_.wvu.FilterData" localSheetId="17" hidden="1">SAMBAR!#REF!</definedName>
    <definedName name="Z_3FEF6608_25EF_43D8_8468_19FFFC3BCE74_.wvu.PrintArea" localSheetId="3" hidden="1">BENGAL!$A$1:$K$383</definedName>
    <definedName name="Z_3FEF6608_25EF_43D8_8468_19FFFC3BCE74_.wvu.PrintArea" localSheetId="4" hidden="1">BURMA!$A$1:$L$91</definedName>
    <definedName name="Z_3FEF6608_25EF_43D8_8468_19FFFC3BCE74_.wvu.PrintArea" localSheetId="14" hidden="1">DOLPHIN!$A$1:$J$333</definedName>
    <definedName name="Z_3FEF6608_25EF_43D8_8468_19FFFC3BCE74_.wvu.PrintArea" localSheetId="0" hidden="1">HOME!$A$2:$H$12</definedName>
    <definedName name="Z_3FEF6608_25EF_43D8_8468_19FFFC3BCE74_.wvu.PrintArea" localSheetId="13" hidden="1">KOUPREY!$A$1:$L$5</definedName>
    <definedName name="Z_3FEF6608_25EF_43D8_8468_19FFFC3BCE74_.wvu.PrintArea" localSheetId="5" hidden="1">MALACCA!$A$1:$K$10</definedName>
    <definedName name="Z_3FEF6608_25EF_43D8_8468_19FFFC3BCE74_.wvu.PrintArea" localSheetId="37" hidden="1">MALYNDO!$A$1:$N$40</definedName>
    <definedName name="Z_3FEF6608_25EF_43D8_8468_19FFFC3BCE74_.wvu.PrintArea" localSheetId="22" hidden="1">'NEW JAVA EX 1 &amp; 3'!$A$1:$M$280</definedName>
    <definedName name="Z_3FEF6608_25EF_43D8_8468_19FFFC3BCE74_.wvu.PrintArea" localSheetId="16" hidden="1">'ORCHID '!$A$1:$K$7</definedName>
    <definedName name="Z_3FEF6608_25EF_43D8_8468_19FFFC3BCE74_.wvu.PrintArea" localSheetId="19" hidden="1">PERTIWI!$A$1:$K$332</definedName>
    <definedName name="Z_3FEF6608_25EF_43D8_8468_19FFFC3BCE74_.wvu.PrintArea" localSheetId="17" hidden="1">SAMBAR!$A$1:$L$7</definedName>
    <definedName name="Z_3FEF6608_25EF_43D8_8468_19FFFC3BCE74_.wvu.PrintArea" localSheetId="25" hidden="1">SHAPLA!$A$1:$J$329</definedName>
    <definedName name="Z_3FEF6608_25EF_43D8_8468_19FFFC3BCE74_.wvu.PrintArea" localSheetId="43" hidden="1">SWAN!$A$1:$N$35</definedName>
    <definedName name="Z_3FEF6608_25EF_43D8_8468_19FFFC3BCE74_.wvu.Rows" localSheetId="2" hidden="1">ROUTING!$13:$14</definedName>
    <definedName name="Z_613E785B_CD51_494D_B041_E8D30BF6F1EC_.wvu.FilterData" localSheetId="6" hidden="1">'CHINA PORT TERMINAL'!$A$1:$AA$126</definedName>
    <definedName name="Z_613E785B_CD51_494D_B041_E8D30BF6F1EC_.wvu.FilterData" localSheetId="16" hidden="1">'ORCHID '!#REF!</definedName>
    <definedName name="Z_613E785B_CD51_494D_B041_E8D30BF6F1EC_.wvu.FilterData" localSheetId="31" hidden="1">ORIGAMI!$A$5:$I$6</definedName>
    <definedName name="Z_613E785B_CD51_494D_B041_E8D30BF6F1EC_.wvu.FilterData" localSheetId="9" hidden="1">'OUTSIDE FEEDER'!$A$1:$AA$126</definedName>
    <definedName name="Z_613E785B_CD51_494D_B041_E8D30BF6F1EC_.wvu.FilterData" localSheetId="2" hidden="1">ROUTING!$A$1:$G$28</definedName>
    <definedName name="Z_613E785B_CD51_494D_B041_E8D30BF6F1EC_.wvu.FilterData" localSheetId="17" hidden="1">SAMBAR!#REF!</definedName>
    <definedName name="Z_613E785B_CD51_494D_B041_E8D30BF6F1EC_.wvu.PrintArea" localSheetId="3" hidden="1">BENGAL!$A$1:$K$383</definedName>
    <definedName name="Z_613E785B_CD51_494D_B041_E8D30BF6F1EC_.wvu.PrintArea" localSheetId="4" hidden="1">BURMA!$A$1:$L$91</definedName>
    <definedName name="Z_613E785B_CD51_494D_B041_E8D30BF6F1EC_.wvu.PrintArea" localSheetId="14" hidden="1">DOLPHIN!$A$1:$J$333</definedName>
    <definedName name="Z_613E785B_CD51_494D_B041_E8D30BF6F1EC_.wvu.PrintArea" localSheetId="0" hidden="1">HOME!$A$2:$H$12</definedName>
    <definedName name="Z_613E785B_CD51_494D_B041_E8D30BF6F1EC_.wvu.PrintArea" localSheetId="13" hidden="1">KOUPREY!$A$1:$L$5</definedName>
    <definedName name="Z_613E785B_CD51_494D_B041_E8D30BF6F1EC_.wvu.PrintArea" localSheetId="5" hidden="1">MALACCA!$A$1:$K$10</definedName>
    <definedName name="Z_613E785B_CD51_494D_B041_E8D30BF6F1EC_.wvu.PrintArea" localSheetId="37" hidden="1">MALYNDO!$A$1:$N$40</definedName>
    <definedName name="Z_613E785B_CD51_494D_B041_E8D30BF6F1EC_.wvu.PrintArea" localSheetId="22" hidden="1">'NEW JAVA EX 1 &amp; 3'!$A$1:$M$280</definedName>
    <definedName name="Z_613E785B_CD51_494D_B041_E8D30BF6F1EC_.wvu.PrintArea" localSheetId="16" hidden="1">'ORCHID '!$A$1:$K$7</definedName>
    <definedName name="Z_613E785B_CD51_494D_B041_E8D30BF6F1EC_.wvu.PrintArea" localSheetId="19" hidden="1">PERTIWI!$A$1:$K$332</definedName>
    <definedName name="Z_613E785B_CD51_494D_B041_E8D30BF6F1EC_.wvu.PrintArea" localSheetId="17" hidden="1">SAMBAR!$A$1:$L$7</definedName>
    <definedName name="Z_613E785B_CD51_494D_B041_E8D30BF6F1EC_.wvu.PrintArea" localSheetId="25" hidden="1">SHAPLA!$A$1:$J$329</definedName>
    <definedName name="Z_613E785B_CD51_494D_B041_E8D30BF6F1EC_.wvu.PrintArea" localSheetId="43" hidden="1">SWAN!$A$1:$N$35</definedName>
    <definedName name="Z_613E785B_CD51_494D_B041_E8D30BF6F1EC_.wvu.Rows" localSheetId="1" hidden="1">'BAYAN KO'!#REF!</definedName>
    <definedName name="Z_613E785B_CD51_494D_B041_E8D30BF6F1EC_.wvu.Rows" localSheetId="18" hidden="1">SAOLA!#REF!,SAOLA!#REF!,SAOLA!#REF!</definedName>
    <definedName name="Z_613E785B_CD51_494D_B041_E8D30BF6F1EC_.wvu.Rows" localSheetId="24" hidden="1">FIREHORSE!#REF!,FIREHORSE!#REF!,FIREHORSE!#REF!</definedName>
    <definedName name="Z_613E785B_CD51_494D_B041_E8D30BF6F1EC_.wvu.Rows" localSheetId="20" hidden="1">'GOLDEN HORN'!#REF!,'GOLDEN HORN'!#REF!,'GOLDEN HORN'!#REF!</definedName>
    <definedName name="Z_613E785B_CD51_494D_B041_E8D30BF6F1EC_.wvu.Rows" localSheetId="39" hidden="1">'IA3'!#REF!,'IA3'!#REF!,'IA3'!#REF!</definedName>
    <definedName name="Z_613E785B_CD51_494D_B041_E8D30BF6F1EC_.wvu.Rows" localSheetId="12" hidden="1">KAGUYA!#REF!,KAGUYA!#REF!,KAGUYA!#REF!</definedName>
    <definedName name="Z_613E785B_CD51_494D_B041_E8D30BF6F1EC_.wvu.Rows" localSheetId="41" hidden="1">KAMCHATKA!$6:$7,KAMCHATKA!#REF!,KAMCHATKA!#REF!</definedName>
    <definedName name="Z_613E785B_CD51_494D_B041_E8D30BF6F1EC_.wvu.Rows" localSheetId="15" hidden="1">'LANG CO'!#REF!</definedName>
    <definedName name="Z_613E785B_CD51_494D_B041_E8D30BF6F1EC_.wvu.Rows" localSheetId="30" hidden="1">'NEW KIWI'!#REF!</definedName>
    <definedName name="Z_613E785B_CD51_494D_B041_E8D30BF6F1EC_.wvu.Rows" localSheetId="31" hidden="1">ORIGAMI!#REF!</definedName>
    <definedName name="Z_613E785B_CD51_494D_B041_E8D30BF6F1EC_.wvu.Rows" localSheetId="2" hidden="1">ROUTING!$13:$14</definedName>
    <definedName name="Z_613E785B_CD51_494D_B041_E8D30BF6F1EC_.wvu.Rows" localSheetId="21" hidden="1">SEAGULL!#REF!,SEAGULL!#REF!,SEAGULL!#REF!</definedName>
    <definedName name="Z_613E785B_CD51_494D_B041_E8D30BF6F1EC_.wvu.Rows" localSheetId="23" hidden="1">SEAHORSE!#REF!,SEAHORSE!#REF!,SEAHORSE!#REF!</definedName>
    <definedName name="Z_613E785B_CD51_494D_B041_E8D30BF6F1EC_.wvu.Rows" localSheetId="8" hidden="1">'THAI (SERVICE CLOSURE)'!$100:$110</definedName>
    <definedName name="Z_613E785B_CD51_494D_B041_E8D30BF6F1EC_.wvu.Rows" localSheetId="26" hidden="1">'THAI EXPRESS'!#REF!,'THAI EXPRESS'!#REF!,'THAI EXPRESS'!$181:$181</definedName>
    <definedName name="Z_6B324A58_5A89_471C_AD21_0822EB95E67E_.wvu.FilterData" localSheetId="6" hidden="1">'CHINA PORT TERMINAL'!$A$1:$AA$126</definedName>
    <definedName name="Z_6B324A58_5A89_471C_AD21_0822EB95E67E_.wvu.FilterData" localSheetId="16" hidden="1">'ORCHID '!#REF!</definedName>
    <definedName name="Z_6B324A58_5A89_471C_AD21_0822EB95E67E_.wvu.FilterData" localSheetId="31" hidden="1">ORIGAMI!$A$5:$I$6</definedName>
    <definedName name="Z_6B324A58_5A89_471C_AD21_0822EB95E67E_.wvu.FilterData" localSheetId="9" hidden="1">'OUTSIDE FEEDER'!$A$1:$AA$126</definedName>
    <definedName name="Z_6B324A58_5A89_471C_AD21_0822EB95E67E_.wvu.FilterData" localSheetId="2" hidden="1">ROUTING!$A$1:$G$28</definedName>
    <definedName name="Z_6B324A58_5A89_471C_AD21_0822EB95E67E_.wvu.FilterData" localSheetId="17" hidden="1">SAMBAR!#REF!</definedName>
    <definedName name="Z_6B324A58_5A89_471C_AD21_0822EB95E67E_.wvu.PrintArea" localSheetId="3" hidden="1">BENGAL!$A$1:$K$383</definedName>
    <definedName name="Z_6B324A58_5A89_471C_AD21_0822EB95E67E_.wvu.PrintArea" localSheetId="4" hidden="1">BURMA!$A$1:$L$91</definedName>
    <definedName name="Z_6B324A58_5A89_471C_AD21_0822EB95E67E_.wvu.PrintArea" localSheetId="14" hidden="1">DOLPHIN!$A$1:$J$333</definedName>
    <definedName name="Z_6B324A58_5A89_471C_AD21_0822EB95E67E_.wvu.PrintArea" localSheetId="0" hidden="1">HOME!$A$2:$H$12</definedName>
    <definedName name="Z_6B324A58_5A89_471C_AD21_0822EB95E67E_.wvu.PrintArea" localSheetId="13" hidden="1">KOUPREY!$A$1:$L$5</definedName>
    <definedName name="Z_6B324A58_5A89_471C_AD21_0822EB95E67E_.wvu.PrintArea" localSheetId="5" hidden="1">MALACCA!$A$1:$K$10</definedName>
    <definedName name="Z_6B324A58_5A89_471C_AD21_0822EB95E67E_.wvu.PrintArea" localSheetId="37" hidden="1">MALYNDO!$A$1:$N$40</definedName>
    <definedName name="Z_6B324A58_5A89_471C_AD21_0822EB95E67E_.wvu.PrintArea" localSheetId="22" hidden="1">'NEW JAVA EX 1 &amp; 3'!$A$1:$M$280</definedName>
    <definedName name="Z_6B324A58_5A89_471C_AD21_0822EB95E67E_.wvu.PrintArea" localSheetId="16" hidden="1">'ORCHID '!$A$1:$K$7</definedName>
    <definedName name="Z_6B324A58_5A89_471C_AD21_0822EB95E67E_.wvu.PrintArea" localSheetId="19" hidden="1">PERTIWI!$A$1:$K$332</definedName>
    <definedName name="Z_6B324A58_5A89_471C_AD21_0822EB95E67E_.wvu.PrintArea" localSheetId="17" hidden="1">SAMBAR!$A$1:$L$7</definedName>
    <definedName name="Z_6B324A58_5A89_471C_AD21_0822EB95E67E_.wvu.PrintArea" localSheetId="25" hidden="1">SHAPLA!$A$1:$J$329</definedName>
    <definedName name="Z_6B324A58_5A89_471C_AD21_0822EB95E67E_.wvu.PrintArea" localSheetId="43" hidden="1">SWAN!$A$1:$N$35</definedName>
    <definedName name="Z_6B324A58_5A89_471C_AD21_0822EB95E67E_.wvu.Rows" localSheetId="1" hidden="1">'BAYAN KO'!#REF!</definedName>
    <definedName name="Z_6B324A58_5A89_471C_AD21_0822EB95E67E_.wvu.Rows" localSheetId="18" hidden="1">SAOLA!#REF!,SAOLA!#REF!,SAOLA!#REF!</definedName>
    <definedName name="Z_6B324A58_5A89_471C_AD21_0822EB95E67E_.wvu.Rows" localSheetId="24" hidden="1">FIREHORSE!#REF!,FIREHORSE!#REF!,FIREHORSE!#REF!</definedName>
    <definedName name="Z_6B324A58_5A89_471C_AD21_0822EB95E67E_.wvu.Rows" localSheetId="20" hidden="1">'GOLDEN HORN'!#REF!,'GOLDEN HORN'!#REF!,'GOLDEN HORN'!#REF!</definedName>
    <definedName name="Z_6B324A58_5A89_471C_AD21_0822EB95E67E_.wvu.Rows" localSheetId="39" hidden="1">'IA3'!#REF!,'IA3'!#REF!,'IA3'!#REF!</definedName>
    <definedName name="Z_6B324A58_5A89_471C_AD21_0822EB95E67E_.wvu.Rows" localSheetId="12" hidden="1">KAGUYA!#REF!,KAGUYA!#REF!,KAGUYA!#REF!</definedName>
    <definedName name="Z_6B324A58_5A89_471C_AD21_0822EB95E67E_.wvu.Rows" localSheetId="41" hidden="1">KAMCHATKA!$6:$7,KAMCHATKA!#REF!,KAMCHATKA!#REF!</definedName>
    <definedName name="Z_6B324A58_5A89_471C_AD21_0822EB95E67E_.wvu.Rows" localSheetId="15" hidden="1">'LANG CO'!#REF!</definedName>
    <definedName name="Z_6B324A58_5A89_471C_AD21_0822EB95E67E_.wvu.Rows" localSheetId="30" hidden="1">'NEW KIWI'!#REF!</definedName>
    <definedName name="Z_6B324A58_5A89_471C_AD21_0822EB95E67E_.wvu.Rows" localSheetId="31" hidden="1">ORIGAMI!#REF!</definedName>
    <definedName name="Z_6B324A58_5A89_471C_AD21_0822EB95E67E_.wvu.Rows" localSheetId="2" hidden="1">ROUTING!$13:$14</definedName>
    <definedName name="Z_6B324A58_5A89_471C_AD21_0822EB95E67E_.wvu.Rows" localSheetId="21" hidden="1">SEAGULL!#REF!,SEAGULL!#REF!,SEAGULL!#REF!</definedName>
    <definedName name="Z_6B324A58_5A89_471C_AD21_0822EB95E67E_.wvu.Rows" localSheetId="23" hidden="1">SEAHORSE!#REF!,SEAHORSE!#REF!,SEAHORSE!#REF!</definedName>
    <definedName name="Z_6B324A58_5A89_471C_AD21_0822EB95E67E_.wvu.Rows" localSheetId="8" hidden="1">'THAI (SERVICE CLOSURE)'!$100:$110</definedName>
    <definedName name="Z_6B324A58_5A89_471C_AD21_0822EB95E67E_.wvu.Rows" localSheetId="26" hidden="1">'THAI EXPRESS'!#REF!,'THAI EXPRESS'!#REF!,'THAI EXPRESS'!$181:$181</definedName>
    <definedName name="Z_7588C8EC_5A58_414F_868E_5FE10A8120BA_.wvu.FilterData" localSheetId="16" hidden="1">'ORCHID '!#REF!</definedName>
    <definedName name="Z_7588C8EC_5A58_414F_868E_5FE10A8120BA_.wvu.FilterData" localSheetId="17" hidden="1">SAMBAR!#REF!</definedName>
    <definedName name="Z_7D3CEC1C_CCEC_4C4E_963E_DDD8383A68C1_.wvu.FilterData" localSheetId="6" hidden="1">'CHINA PORT TERMINAL'!$A$1:$AA$126</definedName>
    <definedName name="Z_7D3CEC1C_CCEC_4C4E_963E_DDD8383A68C1_.wvu.FilterData" localSheetId="16" hidden="1">'ORCHID '!#REF!</definedName>
    <definedName name="Z_7D3CEC1C_CCEC_4C4E_963E_DDD8383A68C1_.wvu.FilterData" localSheetId="31" hidden="1">ORIGAMI!$A$5:$I$6</definedName>
    <definedName name="Z_7D3CEC1C_CCEC_4C4E_963E_DDD8383A68C1_.wvu.FilterData" localSheetId="9" hidden="1">'OUTSIDE FEEDER'!$A$1:$AA$126</definedName>
    <definedName name="Z_7D3CEC1C_CCEC_4C4E_963E_DDD8383A68C1_.wvu.FilterData" localSheetId="2" hidden="1">ROUTING!$A$1:$G$28</definedName>
    <definedName name="Z_7D3CEC1C_CCEC_4C4E_963E_DDD8383A68C1_.wvu.FilterData" localSheetId="17" hidden="1">SAMBAR!#REF!</definedName>
    <definedName name="Z_7D3CEC1C_CCEC_4C4E_963E_DDD8383A68C1_.wvu.PrintArea" localSheetId="3" hidden="1">BENGAL!$A$1:$K$383</definedName>
    <definedName name="Z_7D3CEC1C_CCEC_4C4E_963E_DDD8383A68C1_.wvu.PrintArea" localSheetId="4" hidden="1">BURMA!$A$1:$L$91</definedName>
    <definedName name="Z_7D3CEC1C_CCEC_4C4E_963E_DDD8383A68C1_.wvu.PrintArea" localSheetId="14" hidden="1">DOLPHIN!$A$1:$J$333</definedName>
    <definedName name="Z_7D3CEC1C_CCEC_4C4E_963E_DDD8383A68C1_.wvu.PrintArea" localSheetId="0" hidden="1">HOME!$A$2:$H$12</definedName>
    <definedName name="Z_7D3CEC1C_CCEC_4C4E_963E_DDD8383A68C1_.wvu.PrintArea" localSheetId="13" hidden="1">KOUPREY!$A$1:$L$5</definedName>
    <definedName name="Z_7D3CEC1C_CCEC_4C4E_963E_DDD8383A68C1_.wvu.PrintArea" localSheetId="5" hidden="1">MALACCA!$A$1:$K$10</definedName>
    <definedName name="Z_7D3CEC1C_CCEC_4C4E_963E_DDD8383A68C1_.wvu.PrintArea" localSheetId="37" hidden="1">MALYNDO!$A$1:$N$40</definedName>
    <definedName name="Z_7D3CEC1C_CCEC_4C4E_963E_DDD8383A68C1_.wvu.PrintArea" localSheetId="22" hidden="1">'NEW JAVA EX 1 &amp; 3'!$A$1:$M$280</definedName>
    <definedName name="Z_7D3CEC1C_CCEC_4C4E_963E_DDD8383A68C1_.wvu.PrintArea" localSheetId="16" hidden="1">'ORCHID '!$A$1:$K$7</definedName>
    <definedName name="Z_7D3CEC1C_CCEC_4C4E_963E_DDD8383A68C1_.wvu.PrintArea" localSheetId="19" hidden="1">PERTIWI!$A$1:$K$332</definedName>
    <definedName name="Z_7D3CEC1C_CCEC_4C4E_963E_DDD8383A68C1_.wvu.PrintArea" localSheetId="17" hidden="1">SAMBAR!$A$1:$L$7</definedName>
    <definedName name="Z_7D3CEC1C_CCEC_4C4E_963E_DDD8383A68C1_.wvu.PrintArea" localSheetId="25" hidden="1">SHAPLA!$A$1:$J$329</definedName>
    <definedName name="Z_7D3CEC1C_CCEC_4C4E_963E_DDD8383A68C1_.wvu.PrintArea" localSheetId="43" hidden="1">SWAN!$A$1:$N$35</definedName>
    <definedName name="Z_7D3CEC1C_CCEC_4C4E_963E_DDD8383A68C1_.wvu.Rows" localSheetId="1" hidden="1">'BAYAN KO'!#REF!,'BAYAN KO'!#REF!</definedName>
    <definedName name="Z_7D3CEC1C_CCEC_4C4E_963E_DDD8383A68C1_.wvu.Rows" localSheetId="18" hidden="1">SAOLA!#REF!,SAOLA!#REF!,SAOLA!#REF!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4" hidden="1">DOLPHIN!#REF!</definedName>
    <definedName name="Z_7D3CEC1C_CCEC_4C4E_963E_DDD8383A68C1_.wvu.Rows" localSheetId="24" hidden="1">FIREHORSE!#REF!,FIREHORSE!#REF!,FIREHORSE!#REF!</definedName>
    <definedName name="Z_7D3CEC1C_CCEC_4C4E_963E_DDD8383A68C1_.wvu.Rows" localSheetId="20" hidden="1">'GOLDEN HORN'!#REF!,'GOLDEN HORN'!#REF!,'GOLDEN HORN'!#REF!</definedName>
    <definedName name="Z_7D3CEC1C_CCEC_4C4E_963E_DDD8383A68C1_.wvu.Rows" localSheetId="0" hidden="1">HOME!#REF!</definedName>
    <definedName name="Z_7D3CEC1C_CCEC_4C4E_963E_DDD8383A68C1_.wvu.Rows" localSheetId="39" hidden="1">'IA3'!#REF!,'IA3'!#REF!,'IA3'!#REF!</definedName>
    <definedName name="Z_7D3CEC1C_CCEC_4C4E_963E_DDD8383A68C1_.wvu.Rows" localSheetId="12" hidden="1">KAGUYA!#REF!,KAGUYA!#REF!,KAGUYA!#REF!</definedName>
    <definedName name="Z_7D3CEC1C_CCEC_4C4E_963E_DDD8383A68C1_.wvu.Rows" localSheetId="41" hidden="1">KAMCHATKA!$6:$7,KAMCHATKA!#REF!,KAMCHATKA!#REF!</definedName>
    <definedName name="Z_7D3CEC1C_CCEC_4C4E_963E_DDD8383A68C1_.wvu.Rows" localSheetId="13" hidden="1">KOUPREY!#REF!</definedName>
    <definedName name="Z_7D3CEC1C_CCEC_4C4E_963E_DDD8383A68C1_.wvu.Rows" localSheetId="15" hidden="1">'LANG CO'!#REF!,'LANG CO'!#REF!</definedName>
    <definedName name="Z_7D3CEC1C_CCEC_4C4E_963E_DDD8383A68C1_.wvu.Rows" localSheetId="5" hidden="1">MALACCA!#REF!</definedName>
    <definedName name="Z_7D3CEC1C_CCEC_4C4E_963E_DDD8383A68C1_.wvu.Rows" localSheetId="30" hidden="1">'NEW KIWI'!#REF!,'NEW KIWI'!#REF!</definedName>
    <definedName name="Z_7D3CEC1C_CCEC_4C4E_963E_DDD8383A68C1_.wvu.Rows" localSheetId="16" hidden="1">'ORCHID '!#REF!,'ORCHID '!#REF!</definedName>
    <definedName name="Z_7D3CEC1C_CCEC_4C4E_963E_DDD8383A68C1_.wvu.Rows" localSheetId="31" hidden="1">ORIGAMI!#REF!</definedName>
    <definedName name="Z_7D3CEC1C_CCEC_4C4E_963E_DDD8383A68C1_.wvu.Rows" localSheetId="19" hidden="1">PERTIWI!#REF!</definedName>
    <definedName name="Z_7D3CEC1C_CCEC_4C4E_963E_DDD8383A68C1_.wvu.Rows" localSheetId="2" hidden="1">ROUTING!$13:$14</definedName>
    <definedName name="Z_7D3CEC1C_CCEC_4C4E_963E_DDD8383A68C1_.wvu.Rows" localSheetId="17" hidden="1">SAMBAR!#REF!,SAMBAR!#REF!</definedName>
    <definedName name="Z_7D3CEC1C_CCEC_4C4E_963E_DDD8383A68C1_.wvu.Rows" localSheetId="21" hidden="1">SEAGULL!#REF!,SEAGULL!#REF!,SEAGULL!#REF!</definedName>
    <definedName name="Z_7D3CEC1C_CCEC_4C4E_963E_DDD8383A68C1_.wvu.Rows" localSheetId="23" hidden="1">SEAHORSE!#REF!,SEAHORSE!#REF!,SEAHORSE!#REF!</definedName>
    <definedName name="Z_7D3CEC1C_CCEC_4C4E_963E_DDD8383A68C1_.wvu.Rows" localSheetId="25" hidden="1">SHAPLA!#REF!</definedName>
    <definedName name="Z_7D3CEC1C_CCEC_4C4E_963E_DDD8383A68C1_.wvu.Rows" localSheetId="8" hidden="1">'THAI (SERVICE CLOSURE)'!#REF!,'THAI (SERVICE CLOSURE)'!$100:$110</definedName>
    <definedName name="Z_7D3CEC1C_CCEC_4C4E_963E_DDD8383A68C1_.wvu.Rows" localSheetId="26" hidden="1">'THAI EXPRESS'!#REF!,'THAI EXPRESS'!#REF!,'THAI EXPRESS'!#REF!</definedName>
    <definedName name="Z_7D42D457_F09B_4E83_8433_58BDF10DB4E4_.wvu.FilterData" localSheetId="6" hidden="1">'CHINA PORT TERMINAL'!$A$1:$I$126</definedName>
    <definedName name="Z_7D42D457_F09B_4E83_8433_58BDF10DB4E4_.wvu.FilterData" localSheetId="9" hidden="1">'OUTSIDE FEEDER'!$A$1:$I$126</definedName>
    <definedName name="Z_839A08D2_0CFF_49AB_A28F_C1676CAFE321_.wvu.FilterData" localSheetId="16" hidden="1">'ORCHID '!#REF!</definedName>
    <definedName name="Z_839A08D2_0CFF_49AB_A28F_C1676CAFE321_.wvu.FilterData" localSheetId="17" hidden="1">SAMBAR!#REF!</definedName>
    <definedName name="Z_8773B614_CBE7_474E_B57F_0A27A3791CF3_.wvu.FilterData" localSheetId="6" hidden="1">'CHINA PORT TERMINAL'!$A$1:$AA$126</definedName>
    <definedName name="Z_8773B614_CBE7_474E_B57F_0A27A3791CF3_.wvu.FilterData" localSheetId="16" hidden="1">'ORCHID '!#REF!</definedName>
    <definedName name="Z_8773B614_CBE7_474E_B57F_0A27A3791CF3_.wvu.FilterData" localSheetId="9" hidden="1">'OUTSIDE FEEDER'!$A$1:$AA$126</definedName>
    <definedName name="Z_8773B614_CBE7_474E_B57F_0A27A3791CF3_.wvu.FilterData" localSheetId="2" hidden="1">ROUTING!$A$1:$G$28</definedName>
    <definedName name="Z_8773B614_CBE7_474E_B57F_0A27A3791CF3_.wvu.FilterData" localSheetId="17" hidden="1">SAMBAR!#REF!</definedName>
    <definedName name="Z_8773B614_CBE7_474E_B57F_0A27A3791CF3_.wvu.PrintArea" localSheetId="3" hidden="1">BENGAL!$A$1:$K$383</definedName>
    <definedName name="Z_8773B614_CBE7_474E_B57F_0A27A3791CF3_.wvu.PrintArea" localSheetId="4" hidden="1">BURMA!$A$1:$L$91</definedName>
    <definedName name="Z_8773B614_CBE7_474E_B57F_0A27A3791CF3_.wvu.PrintArea" localSheetId="14" hidden="1">DOLPHIN!$A$1:$J$333</definedName>
    <definedName name="Z_8773B614_CBE7_474E_B57F_0A27A3791CF3_.wvu.PrintArea" localSheetId="0" hidden="1">HOME!$A$2:$H$12</definedName>
    <definedName name="Z_8773B614_CBE7_474E_B57F_0A27A3791CF3_.wvu.PrintArea" localSheetId="13" hidden="1">KOUPREY!$A$1:$L$5</definedName>
    <definedName name="Z_8773B614_CBE7_474E_B57F_0A27A3791CF3_.wvu.PrintArea" localSheetId="5" hidden="1">MALACCA!$A$1:$K$10</definedName>
    <definedName name="Z_8773B614_CBE7_474E_B57F_0A27A3791CF3_.wvu.PrintArea" localSheetId="37" hidden="1">MALYNDO!$A$1:$N$40</definedName>
    <definedName name="Z_8773B614_CBE7_474E_B57F_0A27A3791CF3_.wvu.PrintArea" localSheetId="22" hidden="1">'NEW JAVA EX 1 &amp; 3'!$A$1:$M$280</definedName>
    <definedName name="Z_8773B614_CBE7_474E_B57F_0A27A3791CF3_.wvu.PrintArea" localSheetId="16" hidden="1">'ORCHID '!$A$1:$K$7</definedName>
    <definedName name="Z_8773B614_CBE7_474E_B57F_0A27A3791CF3_.wvu.PrintArea" localSheetId="19" hidden="1">PERTIWI!$A$1:$K$332</definedName>
    <definedName name="Z_8773B614_CBE7_474E_B57F_0A27A3791CF3_.wvu.PrintArea" localSheetId="17" hidden="1">SAMBAR!$A$1:$L$7</definedName>
    <definedName name="Z_8773B614_CBE7_474E_B57F_0A27A3791CF3_.wvu.PrintArea" localSheetId="25" hidden="1">SHAPLA!$A$1:$J$329</definedName>
    <definedName name="Z_8773B614_CBE7_474E_B57F_0A27A3791CF3_.wvu.PrintArea" localSheetId="43" hidden="1">SWAN!$A$1:$N$35</definedName>
    <definedName name="Z_8773B614_CBE7_474E_B57F_0A27A3791CF3_.wvu.Rows" localSheetId="2" hidden="1">ROUTING!$13:$14</definedName>
    <definedName name="Z_9278F756_A3B4_47A1_8EDD_64A01BF7A423_.wvu.FilterData" localSheetId="45" hidden="1">AMERICA!#REF!</definedName>
    <definedName name="Z_9278F756_A3B4_47A1_8EDD_64A01BF7A423_.wvu.FilterData" localSheetId="40" hidden="1">DRAGON!#REF!</definedName>
    <definedName name="Z_9278F756_A3B4_47A1_8EDD_64A01BF7A423_.wvu.FilterData" localSheetId="46" hidden="1">EMPIRE!#REF!</definedName>
    <definedName name="Z_9278F756_A3B4_47A1_8EDD_64A01BF7A423_.wvu.FilterData" localSheetId="16" hidden="1">'ORCHID '!#REF!</definedName>
    <definedName name="Z_9278F756_A3B4_47A1_8EDD_64A01BF7A423_.wvu.FilterData" localSheetId="2" hidden="1">ROUTING!$A$1:$G$28</definedName>
    <definedName name="Z_9278F756_A3B4_47A1_8EDD_64A01BF7A423_.wvu.FilterData" localSheetId="17" hidden="1">SAMBAR!#REF!</definedName>
    <definedName name="Z_9278F756_A3B4_47A1_8EDD_64A01BF7A423_.wvu.PrintArea" localSheetId="3" hidden="1">BENGAL!$A$1:$K$383</definedName>
    <definedName name="Z_9278F756_A3B4_47A1_8EDD_64A01BF7A423_.wvu.PrintArea" localSheetId="4" hidden="1">BURMA!$A$1:$L$91</definedName>
    <definedName name="Z_9278F756_A3B4_47A1_8EDD_64A01BF7A423_.wvu.PrintArea" localSheetId="14" hidden="1">DOLPHIN!$A$1:$J$333</definedName>
    <definedName name="Z_9278F756_A3B4_47A1_8EDD_64A01BF7A423_.wvu.PrintArea" localSheetId="0" hidden="1">HOME!$A$2:$H$12</definedName>
    <definedName name="Z_9278F756_A3B4_47A1_8EDD_64A01BF7A423_.wvu.PrintArea" localSheetId="13" hidden="1">KOUPREY!$A$1:$L$5</definedName>
    <definedName name="Z_9278F756_A3B4_47A1_8EDD_64A01BF7A423_.wvu.PrintArea" localSheetId="5" hidden="1">MALACCA!$A$1:$K$10</definedName>
    <definedName name="Z_9278F756_A3B4_47A1_8EDD_64A01BF7A423_.wvu.PrintArea" localSheetId="37" hidden="1">MALYNDO!$A$1:$N$40</definedName>
    <definedName name="Z_9278F756_A3B4_47A1_8EDD_64A01BF7A423_.wvu.PrintArea" localSheetId="22" hidden="1">'NEW JAVA EX 1 &amp; 3'!$A$1:$M$281</definedName>
    <definedName name="Z_9278F756_A3B4_47A1_8EDD_64A01BF7A423_.wvu.PrintArea" localSheetId="16" hidden="1">'ORCHID '!$A$1:$K$7</definedName>
    <definedName name="Z_9278F756_A3B4_47A1_8EDD_64A01BF7A423_.wvu.PrintArea" localSheetId="19" hidden="1">PERTIWI!$A$1:$K$332</definedName>
    <definedName name="Z_9278F756_A3B4_47A1_8EDD_64A01BF7A423_.wvu.PrintArea" localSheetId="17" hidden="1">SAMBAR!$A$1:$L$7</definedName>
    <definedName name="Z_9278F756_A3B4_47A1_8EDD_64A01BF7A423_.wvu.PrintArea" localSheetId="25" hidden="1">SHAPLA!$A$1:$J$329</definedName>
    <definedName name="Z_9278F756_A3B4_47A1_8EDD_64A01BF7A423_.wvu.PrintArea" localSheetId="43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4" hidden="1">DOLPHIN!#REF!</definedName>
    <definedName name="Z_9278F756_A3B4_47A1_8EDD_64A01BF7A423_.wvu.Rows" localSheetId="0" hidden="1">HOME!#REF!</definedName>
    <definedName name="Z_9278F756_A3B4_47A1_8EDD_64A01BF7A423_.wvu.Rows" localSheetId="13" hidden="1">KOUPREY!#REF!</definedName>
    <definedName name="Z_9278F756_A3B4_47A1_8EDD_64A01BF7A423_.wvu.Rows" localSheetId="5" hidden="1">MALACCA!#REF!</definedName>
    <definedName name="Z_9278F756_A3B4_47A1_8EDD_64A01BF7A423_.wvu.Rows" localSheetId="22" hidden="1">'NEW JAVA EX 1 &amp; 3'!#REF!</definedName>
    <definedName name="Z_9278F756_A3B4_47A1_8EDD_64A01BF7A423_.wvu.Rows" localSheetId="19" hidden="1">PERTIWI!#REF!</definedName>
    <definedName name="Z_9278F756_A3B4_47A1_8EDD_64A01BF7A423_.wvu.Rows" localSheetId="2" hidden="1">ROUTING!$11:$14,ROUTING!$17:$17,ROUTING!$21:$21,ROUTING!$27:$27</definedName>
    <definedName name="Z_9278F756_A3B4_47A1_8EDD_64A01BF7A423_.wvu.Rows" localSheetId="25" hidden="1">SHAPLA!#REF!</definedName>
    <definedName name="Z_9E7EEAA3_A5FB_49FD_8C3A_1AF14EAE95FB_.wvu.FilterData" localSheetId="16" hidden="1">'ORCHID '!#REF!</definedName>
    <definedName name="Z_9E7EEAA3_A5FB_49FD_8C3A_1AF14EAE95FB_.wvu.FilterData" localSheetId="2" hidden="1">ROUTING!$A$1:$G$28</definedName>
    <definedName name="Z_9E7EEAA3_A5FB_49FD_8C3A_1AF14EAE95FB_.wvu.FilterData" localSheetId="17" hidden="1">SAMBAR!#REF!</definedName>
    <definedName name="Z_9E7EEAA3_A5FB_49FD_8C3A_1AF14EAE95FB_.wvu.PrintArea" localSheetId="3" hidden="1">BENGAL!$A$1:$K$383</definedName>
    <definedName name="Z_9E7EEAA3_A5FB_49FD_8C3A_1AF14EAE95FB_.wvu.PrintArea" localSheetId="4" hidden="1">BURMA!$A$1:$L$91</definedName>
    <definedName name="Z_9E7EEAA3_A5FB_49FD_8C3A_1AF14EAE95FB_.wvu.PrintArea" localSheetId="14" hidden="1">DOLPHIN!$A$1:$J$333</definedName>
    <definedName name="Z_9E7EEAA3_A5FB_49FD_8C3A_1AF14EAE95FB_.wvu.PrintArea" localSheetId="0" hidden="1">HOME!$A$2:$H$12</definedName>
    <definedName name="Z_9E7EEAA3_A5FB_49FD_8C3A_1AF14EAE95FB_.wvu.PrintArea" localSheetId="13" hidden="1">KOUPREY!$A$1:$L$5</definedName>
    <definedName name="Z_9E7EEAA3_A5FB_49FD_8C3A_1AF14EAE95FB_.wvu.PrintArea" localSheetId="5" hidden="1">MALACCA!$A$1:$K$10</definedName>
    <definedName name="Z_9E7EEAA3_A5FB_49FD_8C3A_1AF14EAE95FB_.wvu.PrintArea" localSheetId="37" hidden="1">MALYNDO!$A$1:$N$40</definedName>
    <definedName name="Z_9E7EEAA3_A5FB_49FD_8C3A_1AF14EAE95FB_.wvu.PrintArea" localSheetId="22" hidden="1">'NEW JAVA EX 1 &amp; 3'!$A$1:$M$280</definedName>
    <definedName name="Z_9E7EEAA3_A5FB_49FD_8C3A_1AF14EAE95FB_.wvu.PrintArea" localSheetId="16" hidden="1">'ORCHID '!$A$1:$K$7</definedName>
    <definedName name="Z_9E7EEAA3_A5FB_49FD_8C3A_1AF14EAE95FB_.wvu.PrintArea" localSheetId="19" hidden="1">PERTIWI!$A$1:$K$332</definedName>
    <definedName name="Z_9E7EEAA3_A5FB_49FD_8C3A_1AF14EAE95FB_.wvu.PrintArea" localSheetId="17" hidden="1">SAMBAR!$A$1:$L$7</definedName>
    <definedName name="Z_9E7EEAA3_A5FB_49FD_8C3A_1AF14EAE95FB_.wvu.PrintArea" localSheetId="25" hidden="1">SHAPLA!$A$1:$J$329</definedName>
    <definedName name="Z_9E7EEAA3_A5FB_49FD_8C3A_1AF14EAE95FB_.wvu.PrintArea" localSheetId="43" hidden="1">SWAN!$A$1:$N$35</definedName>
    <definedName name="Z_9E7EEAA3_A5FB_49FD_8C3A_1AF14EAE95FB_.wvu.Rows" localSheetId="2" hidden="1">ROUTING!$13:$14</definedName>
    <definedName name="Z_A756B6A5_F67A_491F_BA24_E780838F7671_.wvu.FilterData" localSheetId="16" hidden="1">'ORCHID '!#REF!</definedName>
    <definedName name="Z_A756B6A5_F67A_491F_BA24_E780838F7671_.wvu.FilterData" localSheetId="17" hidden="1">SAMBAR!#REF!</definedName>
    <definedName name="Z_B64A8DAC_18E6_4119_B564_FC1D9B97CCC4_.wvu.FilterData" localSheetId="40" hidden="1">DRAGON!#REF!</definedName>
    <definedName name="Z_BA712AC7_4015_4F77_9461_7852ED983D52_.wvu.FilterData" localSheetId="16" hidden="1">'ORCHID '!#REF!</definedName>
    <definedName name="Z_BA712AC7_4015_4F77_9461_7852ED983D52_.wvu.FilterData" localSheetId="2" hidden="1">ROUTING!$A$1:$G$28</definedName>
    <definedName name="Z_BA712AC7_4015_4F77_9461_7852ED983D52_.wvu.FilterData" localSheetId="17" hidden="1">SAMBAR!#REF!</definedName>
    <definedName name="Z_BA712AC7_4015_4F77_9461_7852ED983D52_.wvu.PrintArea" localSheetId="3" hidden="1">BENGAL!$A$1:$K$383</definedName>
    <definedName name="Z_BA712AC7_4015_4F77_9461_7852ED983D52_.wvu.PrintArea" localSheetId="4" hidden="1">BURMA!$A$1:$L$91</definedName>
    <definedName name="Z_BA712AC7_4015_4F77_9461_7852ED983D52_.wvu.PrintArea" localSheetId="14" hidden="1">DOLPHIN!$A$1:$J$333</definedName>
    <definedName name="Z_BA712AC7_4015_4F77_9461_7852ED983D52_.wvu.PrintArea" localSheetId="0" hidden="1">HOME!$A$2:$H$12</definedName>
    <definedName name="Z_BA712AC7_4015_4F77_9461_7852ED983D52_.wvu.PrintArea" localSheetId="13" hidden="1">KOUPREY!$A$1:$L$5</definedName>
    <definedName name="Z_BA712AC7_4015_4F77_9461_7852ED983D52_.wvu.PrintArea" localSheetId="5" hidden="1">MALACCA!$A$1:$K$10</definedName>
    <definedName name="Z_BA712AC7_4015_4F77_9461_7852ED983D52_.wvu.PrintArea" localSheetId="37" hidden="1">MALYNDO!$A$1:$N$40</definedName>
    <definedName name="Z_BA712AC7_4015_4F77_9461_7852ED983D52_.wvu.PrintArea" localSheetId="22" hidden="1">'NEW JAVA EX 1 &amp; 3'!$A$1:$M$280</definedName>
    <definedName name="Z_BA712AC7_4015_4F77_9461_7852ED983D52_.wvu.PrintArea" localSheetId="16" hidden="1">'ORCHID '!$A$1:$K$7</definedName>
    <definedName name="Z_BA712AC7_4015_4F77_9461_7852ED983D52_.wvu.PrintArea" localSheetId="19" hidden="1">PERTIWI!$A$1:$K$332</definedName>
    <definedName name="Z_BA712AC7_4015_4F77_9461_7852ED983D52_.wvu.PrintArea" localSheetId="17" hidden="1">SAMBAR!$A$1:$L$7</definedName>
    <definedName name="Z_BA712AC7_4015_4F77_9461_7852ED983D52_.wvu.PrintArea" localSheetId="25" hidden="1">SHAPLA!$A$1:$J$329</definedName>
    <definedName name="Z_BA712AC7_4015_4F77_9461_7852ED983D52_.wvu.PrintArea" localSheetId="43" hidden="1">SWAN!$A$1:$N$35</definedName>
    <definedName name="Z_BA712AC7_4015_4F77_9461_7852ED983D52_.wvu.Rows" localSheetId="2" hidden="1">ROUTING!$13:$14</definedName>
    <definedName name="Z_C595B031_2A1D_46CA_96CB_68BE50D3BAD2_.wvu.FilterData" localSheetId="16" hidden="1">'ORCHID '!#REF!</definedName>
    <definedName name="Z_C595B031_2A1D_46CA_96CB_68BE50D3BAD2_.wvu.FilterData" localSheetId="17" hidden="1">SAMBAR!#REF!</definedName>
    <definedName name="Z_D46427A8_8473_44FE_9FEB_A9B75A303274_.wvu.FilterData" localSheetId="16" hidden="1">'ORCHID '!#REF!</definedName>
    <definedName name="Z_D46427A8_8473_44FE_9FEB_A9B75A303274_.wvu.FilterData" localSheetId="17" hidden="1">SAMBAR!#REF!</definedName>
    <definedName name="Z_DB5AB646_8383_45E6_A1FA_087ABC2E7D8A_.wvu.FilterData" localSheetId="6" hidden="1">'CHINA PORT TERMINAL'!$A$1:$AA$126</definedName>
    <definedName name="Z_DB5AB646_8383_45E6_A1FA_087ABC2E7D8A_.wvu.FilterData" localSheetId="9" hidden="1">'OUTSIDE FEEDER'!$A$1:$AA$126</definedName>
    <definedName name="Z_DE062870_DD16_4424_81C8_DE4B9F84915B_.wvu.FilterData" localSheetId="16" hidden="1">'ORCHID '!#REF!</definedName>
    <definedName name="Z_DE062870_DD16_4424_81C8_DE4B9F84915B_.wvu.FilterData" localSheetId="17" hidden="1">SAMBAR!#REF!</definedName>
    <definedName name="Z_E1E797F8_34E6_47F1_BE5C_875D33263E0D_.wvu.FilterData" localSheetId="16" hidden="1">'ORCHID '!#REF!</definedName>
    <definedName name="Z_E1E797F8_34E6_47F1_BE5C_875D33263E0D_.wvu.FilterData" localSheetId="17" hidden="1">SAMBAR!#REF!</definedName>
    <definedName name="Z_EAC17A20_8948_4F22_88C0_A79B3C856559_.wvu.FilterData" localSheetId="40" hidden="1">DRAGON!#REF!</definedName>
  </definedNames>
  <calcPr calcId="191028"/>
  <customWorkbookViews>
    <customWorkbookView name="S KOH SGSGP CS - Personal View" guid="{613E785B-CD51-494D-B041-E8D30BF6F1EC}" mergeInterval="0" personalView="1" maximized="1" xWindow="-8" yWindow="-8" windowWidth="1382" windowHeight="744" tabRatio="939" activeSheetId="3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L NGUYENHOANG SGSGP CS - Personal View" guid="{081BDD81-EE06-4095-AD37-7E4189D26072}" mergeInterval="0" personalView="1" maximized="1" windowWidth="1276" windowHeight="775" tabRatio="911" activeSheetId="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SS LIN SGSGP SALES - Personal View" guid="{1ECD3B71-3848-4973-92B4-4B4B149BC657}" mergeInterval="0" personalView="1" maximized="1" xWindow="-8" yWindow="-8" windowWidth="1936" windowHeight="1056" tabRatio="939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4" i="45" l="1"/>
  <c r="E211" i="57"/>
  <c r="F211" i="57" s="1"/>
  <c r="E97" i="57"/>
  <c r="F248" i="32"/>
  <c r="G248" i="32" s="1"/>
  <c r="H248" i="32" s="1"/>
  <c r="E248" i="32"/>
  <c r="E129" i="32"/>
  <c r="F129" i="32" s="1"/>
  <c r="E409" i="8"/>
  <c r="F409" i="8" s="1"/>
  <c r="G409" i="8" s="1"/>
  <c r="H409" i="8" s="1"/>
  <c r="I409" i="8" s="1"/>
  <c r="I149" i="45"/>
  <c r="E149" i="45"/>
  <c r="E313" i="44"/>
  <c r="F313" i="44" s="1"/>
  <c r="G313" i="44" s="1"/>
  <c r="H313" i="44" s="1"/>
  <c r="I313" i="44" s="1"/>
  <c r="J313" i="44" s="1"/>
  <c r="K313" i="44" s="1"/>
  <c r="E174" i="44"/>
  <c r="F174" i="44" s="1"/>
  <c r="I34" i="65"/>
  <c r="E34" i="65"/>
  <c r="E235" i="5"/>
  <c r="F235" i="5" s="1"/>
  <c r="G235" i="5" s="1"/>
  <c r="H235" i="5" s="1"/>
  <c r="I235" i="5" s="1"/>
  <c r="J235" i="5" s="1"/>
  <c r="K235" i="5" s="1"/>
  <c r="F180" i="5"/>
  <c r="E180" i="5"/>
  <c r="F222" i="5"/>
  <c r="E385" i="62"/>
  <c r="F385" i="62" s="1"/>
  <c r="G385" i="62" s="1"/>
  <c r="H385" i="62" s="1"/>
  <c r="I385" i="62" s="1"/>
  <c r="J385" i="62" s="1"/>
  <c r="E317" i="48"/>
  <c r="F317" i="48" s="1"/>
  <c r="G317" i="48" s="1"/>
  <c r="F138" i="48"/>
  <c r="E138" i="48"/>
  <c r="E33" i="63"/>
  <c r="E25" i="63"/>
  <c r="E224" i="61"/>
  <c r="E397" i="47"/>
  <c r="E303" i="47"/>
  <c r="I265" i="43"/>
  <c r="H265" i="43"/>
  <c r="G265" i="43"/>
  <c r="F265" i="43"/>
  <c r="E265" i="43"/>
  <c r="F235" i="10"/>
  <c r="G131" i="7"/>
  <c r="H131" i="7" s="1"/>
  <c r="I131" i="7" s="1"/>
  <c r="J131" i="7" s="1"/>
  <c r="I138" i="11"/>
  <c r="J138" i="11" s="1"/>
  <c r="E64" i="64"/>
  <c r="F64" i="64" s="1"/>
  <c r="G64" i="64" s="1"/>
  <c r="E27" i="64"/>
  <c r="F27" i="64" s="1"/>
  <c r="E58" i="64"/>
  <c r="F58" i="64" s="1"/>
  <c r="G58" i="64" s="1"/>
  <c r="E63" i="64"/>
  <c r="F63" i="64" s="1"/>
  <c r="G63" i="64" s="1"/>
  <c r="E26" i="64"/>
  <c r="F26" i="64" s="1"/>
  <c r="J130" i="7"/>
  <c r="I130" i="7"/>
  <c r="H130" i="7"/>
  <c r="G130" i="7"/>
  <c r="I143" i="45"/>
  <c r="E248" i="10"/>
  <c r="F248" i="10" s="1"/>
  <c r="E247" i="10"/>
  <c r="F247" i="10" s="1"/>
  <c r="E246" i="10"/>
  <c r="F246" i="10" s="1"/>
  <c r="E245" i="10"/>
  <c r="F245" i="10" s="1"/>
  <c r="E227" i="10"/>
  <c r="J145" i="7"/>
  <c r="I145" i="7"/>
  <c r="H145" i="7"/>
  <c r="G145" i="7"/>
  <c r="F145" i="7"/>
  <c r="E145" i="7"/>
  <c r="J144" i="7"/>
  <c r="I144" i="7"/>
  <c r="H144" i="7"/>
  <c r="G144" i="7"/>
  <c r="F144" i="7"/>
  <c r="E144" i="7"/>
  <c r="J143" i="7"/>
  <c r="I143" i="7"/>
  <c r="H143" i="7"/>
  <c r="G143" i="7"/>
  <c r="F143" i="7"/>
  <c r="E143" i="7"/>
  <c r="J142" i="7"/>
  <c r="I142" i="7"/>
  <c r="H142" i="7"/>
  <c r="G142" i="7"/>
  <c r="F142" i="7"/>
  <c r="E142" i="7"/>
  <c r="E210" i="57"/>
  <c r="F210" i="57" s="1"/>
  <c r="E209" i="57"/>
  <c r="F209" i="57" s="1"/>
  <c r="E208" i="57"/>
  <c r="F208" i="57" s="1"/>
  <c r="E96" i="57"/>
  <c r="E95" i="57"/>
  <c r="E94" i="57"/>
  <c r="F247" i="32"/>
  <c r="G247" i="32" s="1"/>
  <c r="H247" i="32" s="1"/>
  <c r="E247" i="32"/>
  <c r="E128" i="32"/>
  <c r="F128" i="32" s="1"/>
  <c r="E408" i="8"/>
  <c r="F408" i="8" s="1"/>
  <c r="G408" i="8" s="1"/>
  <c r="H408" i="8" s="1"/>
  <c r="I408" i="8" s="1"/>
  <c r="E407" i="8"/>
  <c r="F407" i="8" s="1"/>
  <c r="G407" i="8" s="1"/>
  <c r="H407" i="8" s="1"/>
  <c r="I407" i="8" s="1"/>
  <c r="I148" i="45"/>
  <c r="E148" i="45"/>
  <c r="E312" i="44"/>
  <c r="F312" i="44" s="1"/>
  <c r="G312" i="44" s="1"/>
  <c r="H312" i="44" s="1"/>
  <c r="I312" i="44" s="1"/>
  <c r="J312" i="44" s="1"/>
  <c r="K312" i="44" s="1"/>
  <c r="E173" i="44"/>
  <c r="F173" i="44" s="1"/>
  <c r="I33" i="65"/>
  <c r="I32" i="65"/>
  <c r="E33" i="65"/>
  <c r="E32" i="65"/>
  <c r="E234" i="5"/>
  <c r="F234" i="5" s="1"/>
  <c r="G234" i="5" s="1"/>
  <c r="H234" i="5" s="1"/>
  <c r="I234" i="5" s="1"/>
  <c r="J234" i="5" s="1"/>
  <c r="K234" i="5" s="1"/>
  <c r="E233" i="5"/>
  <c r="F233" i="5" s="1"/>
  <c r="G233" i="5" s="1"/>
  <c r="H233" i="5" s="1"/>
  <c r="I233" i="5" s="1"/>
  <c r="J233" i="5" s="1"/>
  <c r="K233" i="5" s="1"/>
  <c r="F179" i="5"/>
  <c r="E179" i="5"/>
  <c r="F178" i="5"/>
  <c r="E178" i="5"/>
  <c r="E384" i="62"/>
  <c r="F384" i="62" s="1"/>
  <c r="G384" i="62" s="1"/>
  <c r="H384" i="62" s="1"/>
  <c r="I384" i="62" s="1"/>
  <c r="J384" i="62" s="1"/>
  <c r="E383" i="62"/>
  <c r="F383" i="62" s="1"/>
  <c r="G383" i="62" s="1"/>
  <c r="H383" i="62" s="1"/>
  <c r="I383" i="62" s="1"/>
  <c r="J383" i="62" s="1"/>
  <c r="E316" i="48"/>
  <c r="F316" i="48" s="1"/>
  <c r="G316" i="48" s="1"/>
  <c r="E315" i="48"/>
  <c r="F315" i="48" s="1"/>
  <c r="G315" i="48" s="1"/>
  <c r="F137" i="48"/>
  <c r="E137" i="48"/>
  <c r="F136" i="48"/>
  <c r="E136" i="48"/>
  <c r="E32" i="63"/>
  <c r="E31" i="63"/>
  <c r="E30" i="63"/>
  <c r="E223" i="61"/>
  <c r="E222" i="61"/>
  <c r="E221" i="61"/>
  <c r="E396" i="47"/>
  <c r="E395" i="47"/>
  <c r="E394" i="47"/>
  <c r="E302" i="47"/>
  <c r="E301" i="47"/>
  <c r="E300" i="47"/>
  <c r="I264" i="43"/>
  <c r="H264" i="43"/>
  <c r="G264" i="43"/>
  <c r="F264" i="43"/>
  <c r="E264" i="43"/>
  <c r="I263" i="43"/>
  <c r="H263" i="43"/>
  <c r="G263" i="43"/>
  <c r="F263" i="43"/>
  <c r="E263" i="43"/>
  <c r="H301" i="44"/>
  <c r="F300" i="44"/>
  <c r="I31" i="65"/>
  <c r="E31" i="65"/>
  <c r="E228" i="5"/>
  <c r="F228" i="5" s="1"/>
  <c r="G228" i="5" s="1"/>
  <c r="H228" i="5" s="1"/>
  <c r="I228" i="5" s="1"/>
  <c r="J228" i="5" s="1"/>
  <c r="K228" i="5" s="1"/>
  <c r="F173" i="5"/>
  <c r="E173" i="5"/>
  <c r="I25" i="65"/>
  <c r="E25" i="65"/>
  <c r="E157" i="59"/>
  <c r="I142" i="45"/>
  <c r="E143" i="45"/>
  <c r="E229" i="5"/>
  <c r="F229" i="5" s="1"/>
  <c r="G229" i="5" s="1"/>
  <c r="H229" i="5" s="1"/>
  <c r="I229" i="5" s="1"/>
  <c r="J229" i="5" s="1"/>
  <c r="K229" i="5" s="1"/>
  <c r="F174" i="5"/>
  <c r="E174" i="5"/>
  <c r="I136" i="11"/>
  <c r="F136" i="11"/>
  <c r="E137" i="11"/>
  <c r="E127" i="32"/>
  <c r="F127" i="32" s="1"/>
  <c r="E126" i="32"/>
  <c r="F126" i="32" s="1"/>
  <c r="E125" i="32"/>
  <c r="F125" i="32" s="1"/>
  <c r="E124" i="32"/>
  <c r="F124" i="32" s="1"/>
  <c r="E123" i="32"/>
  <c r="F123" i="32" s="1"/>
  <c r="E122" i="32"/>
  <c r="F122" i="32" s="1"/>
  <c r="E121" i="32"/>
  <c r="F121" i="32" s="1"/>
  <c r="H137" i="11"/>
  <c r="F246" i="32"/>
  <c r="G246" i="32" s="1"/>
  <c r="H246" i="32" s="1"/>
  <c r="F245" i="32"/>
  <c r="G245" i="32" s="1"/>
  <c r="H245" i="32" s="1"/>
  <c r="F244" i="32"/>
  <c r="G244" i="32" s="1"/>
  <c r="H244" i="32" s="1"/>
  <c r="F243" i="32"/>
  <c r="G243" i="32" s="1"/>
  <c r="H243" i="32" s="1"/>
  <c r="F242" i="32"/>
  <c r="G242" i="32" s="1"/>
  <c r="H242" i="32" s="1"/>
  <c r="F241" i="32"/>
  <c r="G241" i="32" s="1"/>
  <c r="H241" i="32" s="1"/>
  <c r="F240" i="32"/>
  <c r="G240" i="32" s="1"/>
  <c r="H240" i="32" s="1"/>
  <c r="E246" i="32"/>
  <c r="E245" i="32"/>
  <c r="E244" i="32"/>
  <c r="E243" i="32"/>
  <c r="E242" i="32"/>
  <c r="E241" i="32"/>
  <c r="E240" i="32"/>
  <c r="J186" i="32"/>
  <c r="K186" i="32"/>
  <c r="J187" i="32"/>
  <c r="K187" i="32"/>
  <c r="J188" i="32"/>
  <c r="K188" i="32"/>
  <c r="J189" i="32"/>
  <c r="K189" i="32"/>
  <c r="J190" i="32"/>
  <c r="K190" i="32"/>
  <c r="J191" i="32"/>
  <c r="K191" i="32"/>
  <c r="J192" i="32"/>
  <c r="K192" i="32"/>
  <c r="J193" i="32"/>
  <c r="K193" i="32"/>
  <c r="J194" i="32"/>
  <c r="K194" i="32"/>
  <c r="J195" i="32"/>
  <c r="K195" i="32"/>
  <c r="J196" i="32"/>
  <c r="K196" i="32"/>
  <c r="J197" i="32"/>
  <c r="K197" i="32"/>
  <c r="J198" i="32"/>
  <c r="K198" i="32"/>
  <c r="J199" i="32"/>
  <c r="K199" i="32"/>
  <c r="J200" i="32"/>
  <c r="K200" i="32"/>
  <c r="J201" i="32"/>
  <c r="K201" i="32"/>
  <c r="J202" i="32"/>
  <c r="K202" i="32"/>
  <c r="J203" i="32"/>
  <c r="K203" i="32"/>
  <c r="J204" i="32"/>
  <c r="K204" i="32"/>
  <c r="J205" i="32"/>
  <c r="K205" i="32"/>
  <c r="J206" i="32"/>
  <c r="K206" i="32"/>
  <c r="J207" i="32"/>
  <c r="K207" i="32"/>
  <c r="K208" i="32"/>
  <c r="J209" i="32"/>
  <c r="K209" i="32"/>
  <c r="J210" i="32"/>
  <c r="K210" i="32"/>
  <c r="J211" i="32"/>
  <c r="K211" i="32"/>
  <c r="J212" i="32"/>
  <c r="K212" i="32"/>
  <c r="J213" i="32"/>
  <c r="K213" i="32"/>
  <c r="J214" i="32"/>
  <c r="K214" i="32"/>
  <c r="J215" i="32"/>
  <c r="K215" i="32"/>
  <c r="J216" i="32"/>
  <c r="K216" i="32"/>
  <c r="J217" i="32"/>
  <c r="K217" i="32"/>
  <c r="J218" i="32"/>
  <c r="K218" i="32"/>
  <c r="J219" i="32"/>
  <c r="K219" i="32"/>
  <c r="J221" i="32"/>
  <c r="K221" i="32"/>
  <c r="J222" i="32"/>
  <c r="K222" i="32"/>
  <c r="J223" i="32"/>
  <c r="K223" i="32"/>
  <c r="J224" i="32"/>
  <c r="K224" i="32"/>
  <c r="J225" i="32"/>
  <c r="K225" i="32"/>
  <c r="J226" i="32"/>
  <c r="K226" i="32"/>
  <c r="J227" i="32"/>
  <c r="K227" i="32"/>
  <c r="J228" i="32"/>
  <c r="K228" i="32"/>
  <c r="J229" i="32"/>
  <c r="K229" i="32"/>
  <c r="J230" i="32"/>
  <c r="K230" i="32"/>
  <c r="J231" i="32"/>
  <c r="K231" i="32"/>
  <c r="L230" i="32"/>
  <c r="L231" i="32"/>
  <c r="E28" i="66"/>
  <c r="E27" i="66"/>
  <c r="E26" i="66"/>
  <c r="E154" i="59"/>
  <c r="E147" i="45"/>
  <c r="I147" i="45"/>
  <c r="I30" i="65"/>
  <c r="I29" i="65"/>
  <c r="I28" i="65"/>
  <c r="I27" i="65"/>
  <c r="I26" i="65"/>
  <c r="E382" i="62"/>
  <c r="F382" i="62" s="1"/>
  <c r="G382" i="62" s="1"/>
  <c r="H382" i="62" s="1"/>
  <c r="I382" i="62" s="1"/>
  <c r="J382" i="62" s="1"/>
  <c r="I19" i="65"/>
  <c r="J19" i="65" s="1"/>
  <c r="E124" i="7"/>
  <c r="F124" i="7" s="1"/>
  <c r="G124" i="7" s="1"/>
  <c r="H124" i="7" s="1"/>
  <c r="I124" i="7" s="1"/>
  <c r="H398" i="8"/>
  <c r="J135" i="11"/>
  <c r="I135" i="11"/>
  <c r="E229" i="10"/>
  <c r="E25" i="66"/>
  <c r="E24" i="66"/>
  <c r="E207" i="57"/>
  <c r="F207" i="57" s="1"/>
  <c r="E93" i="57"/>
  <c r="E34" i="64"/>
  <c r="E33" i="64"/>
  <c r="E32" i="64"/>
  <c r="E31" i="64"/>
  <c r="E30" i="64"/>
  <c r="E29" i="64"/>
  <c r="E28" i="64"/>
  <c r="E25" i="64"/>
  <c r="F25" i="64" s="1"/>
  <c r="E406" i="8"/>
  <c r="F406" i="8" s="1"/>
  <c r="G406" i="8" s="1"/>
  <c r="H406" i="8" s="1"/>
  <c r="I406" i="8" s="1"/>
  <c r="E405" i="8"/>
  <c r="F405" i="8" s="1"/>
  <c r="G405" i="8" s="1"/>
  <c r="H405" i="8" s="1"/>
  <c r="I405" i="8" s="1"/>
  <c r="I146" i="45"/>
  <c r="E146" i="45"/>
  <c r="I145" i="45"/>
  <c r="E145" i="45"/>
  <c r="E311" i="44"/>
  <c r="F311" i="44" s="1"/>
  <c r="G311" i="44" s="1"/>
  <c r="H311" i="44" s="1"/>
  <c r="I311" i="44" s="1"/>
  <c r="J311" i="44" s="1"/>
  <c r="K311" i="44" s="1"/>
  <c r="E310" i="44"/>
  <c r="F310" i="44" s="1"/>
  <c r="G310" i="44" s="1"/>
  <c r="H310" i="44" s="1"/>
  <c r="I310" i="44" s="1"/>
  <c r="J310" i="44" s="1"/>
  <c r="K310" i="44" s="1"/>
  <c r="E309" i="44"/>
  <c r="F309" i="44" s="1"/>
  <c r="G309" i="44" s="1"/>
  <c r="H309" i="44" s="1"/>
  <c r="I309" i="44" s="1"/>
  <c r="J309" i="44" s="1"/>
  <c r="K309" i="44" s="1"/>
  <c r="F297" i="44"/>
  <c r="E172" i="44"/>
  <c r="F172" i="44" s="1"/>
  <c r="E171" i="44"/>
  <c r="F171" i="44" s="1"/>
  <c r="E170" i="44"/>
  <c r="F170" i="44" s="1"/>
  <c r="E30" i="65"/>
  <c r="E232" i="5"/>
  <c r="F232" i="5" s="1"/>
  <c r="G232" i="5" s="1"/>
  <c r="H232" i="5" s="1"/>
  <c r="I232" i="5" s="1"/>
  <c r="J232" i="5" s="1"/>
  <c r="K232" i="5" s="1"/>
  <c r="E231" i="5"/>
  <c r="F231" i="5" s="1"/>
  <c r="G231" i="5" s="1"/>
  <c r="H231" i="5" s="1"/>
  <c r="I231" i="5" s="1"/>
  <c r="J231" i="5" s="1"/>
  <c r="K231" i="5" s="1"/>
  <c r="F177" i="5"/>
  <c r="E177" i="5"/>
  <c r="F176" i="5"/>
  <c r="E176" i="5"/>
  <c r="E381" i="62"/>
  <c r="F381" i="62" s="1"/>
  <c r="G381" i="62" s="1"/>
  <c r="H381" i="62" s="1"/>
  <c r="I381" i="62" s="1"/>
  <c r="J381" i="62" s="1"/>
  <c r="E314" i="48"/>
  <c r="F314" i="48" s="1"/>
  <c r="G314" i="48" s="1"/>
  <c r="E313" i="48"/>
  <c r="F313" i="48" s="1"/>
  <c r="G313" i="48" s="1"/>
  <c r="F135" i="48"/>
  <c r="E135" i="48"/>
  <c r="F134" i="48"/>
  <c r="E134" i="48"/>
  <c r="E29" i="63"/>
  <c r="E220" i="61"/>
  <c r="E393" i="47"/>
  <c r="E299" i="47"/>
  <c r="I262" i="43"/>
  <c r="H262" i="43"/>
  <c r="G262" i="43"/>
  <c r="F262" i="43"/>
  <c r="E262" i="43"/>
  <c r="I261" i="43"/>
  <c r="H261" i="43"/>
  <c r="G261" i="43"/>
  <c r="F261" i="43"/>
  <c r="E261" i="43"/>
  <c r="G182" i="59"/>
  <c r="I18" i="65"/>
  <c r="J18" i="65" s="1"/>
  <c r="E244" i="10"/>
  <c r="F244" i="10" s="1"/>
  <c r="E243" i="10"/>
  <c r="F243" i="10" s="1"/>
  <c r="E242" i="10"/>
  <c r="F242" i="10" s="1"/>
  <c r="E241" i="10"/>
  <c r="F241" i="10" s="1"/>
  <c r="E23" i="66"/>
  <c r="J141" i="7"/>
  <c r="I141" i="7"/>
  <c r="H141" i="7"/>
  <c r="G141" i="7"/>
  <c r="F141" i="7"/>
  <c r="E141" i="7"/>
  <c r="J140" i="7"/>
  <c r="I140" i="7"/>
  <c r="H140" i="7"/>
  <c r="G140" i="7"/>
  <c r="F140" i="7"/>
  <c r="E140" i="7"/>
  <c r="J139" i="7"/>
  <c r="I139" i="7"/>
  <c r="H139" i="7"/>
  <c r="G139" i="7"/>
  <c r="F139" i="7"/>
  <c r="E139" i="7"/>
  <c r="J138" i="7"/>
  <c r="I138" i="7"/>
  <c r="H138" i="7"/>
  <c r="G138" i="7"/>
  <c r="F138" i="7"/>
  <c r="E138" i="7"/>
  <c r="E206" i="57"/>
  <c r="F206" i="57" s="1"/>
  <c r="E92" i="57"/>
  <c r="E71" i="64"/>
  <c r="F71" i="64" s="1"/>
  <c r="G71" i="64" s="1"/>
  <c r="E70" i="64"/>
  <c r="F70" i="64" s="1"/>
  <c r="G70" i="64" s="1"/>
  <c r="E69" i="64"/>
  <c r="F69" i="64" s="1"/>
  <c r="G69" i="64" s="1"/>
  <c r="E68" i="64"/>
  <c r="F68" i="64" s="1"/>
  <c r="G68" i="64" s="1"/>
  <c r="E67" i="64"/>
  <c r="F67" i="64" s="1"/>
  <c r="G67" i="64" s="1"/>
  <c r="F34" i="64"/>
  <c r="F33" i="64"/>
  <c r="F32" i="64"/>
  <c r="F31" i="64"/>
  <c r="F30" i="64"/>
  <c r="E404" i="8"/>
  <c r="F404" i="8" s="1"/>
  <c r="G404" i="8" s="1"/>
  <c r="H404" i="8" s="1"/>
  <c r="I404" i="8" s="1"/>
  <c r="I141" i="45"/>
  <c r="E144" i="45"/>
  <c r="E308" i="44"/>
  <c r="F308" i="44" s="1"/>
  <c r="G308" i="44" s="1"/>
  <c r="H308" i="44" s="1"/>
  <c r="I308" i="44" s="1"/>
  <c r="J308" i="44" s="1"/>
  <c r="K308" i="44" s="1"/>
  <c r="E169" i="44"/>
  <c r="F169" i="44" s="1"/>
  <c r="E29" i="65"/>
  <c r="E230" i="5"/>
  <c r="F230" i="5" s="1"/>
  <c r="G230" i="5" s="1"/>
  <c r="H230" i="5" s="1"/>
  <c r="I230" i="5" s="1"/>
  <c r="J230" i="5" s="1"/>
  <c r="K230" i="5" s="1"/>
  <c r="F175" i="5"/>
  <c r="E175" i="5"/>
  <c r="E380" i="62"/>
  <c r="F380" i="62" s="1"/>
  <c r="G380" i="62" s="1"/>
  <c r="H380" i="62" s="1"/>
  <c r="I380" i="62" s="1"/>
  <c r="J380" i="62" s="1"/>
  <c r="E312" i="48"/>
  <c r="F312" i="48" s="1"/>
  <c r="G312" i="48" s="1"/>
  <c r="F133" i="48"/>
  <c r="E133" i="48"/>
  <c r="E28" i="63"/>
  <c r="E219" i="61"/>
  <c r="E218" i="61"/>
  <c r="I260" i="43"/>
  <c r="H260" i="43"/>
  <c r="G260" i="43"/>
  <c r="F260" i="43"/>
  <c r="E260" i="43"/>
  <c r="H132" i="11"/>
  <c r="E226" i="10"/>
  <c r="I133" i="11"/>
  <c r="I296" i="44"/>
  <c r="I215" i="5"/>
  <c r="I297" i="44"/>
  <c r="G136" i="11"/>
  <c r="E311" i="48"/>
  <c r="F311" i="48" s="1"/>
  <c r="G311" i="48" s="1"/>
  <c r="F132" i="48"/>
  <c r="E132" i="48"/>
  <c r="E307" i="44"/>
  <c r="F307" i="44" s="1"/>
  <c r="G307" i="44" s="1"/>
  <c r="H307" i="44" s="1"/>
  <c r="I307" i="44" s="1"/>
  <c r="J307" i="44" s="1"/>
  <c r="K307" i="44" s="1"/>
  <c r="E168" i="44"/>
  <c r="F168" i="44" s="1"/>
  <c r="E28" i="65"/>
  <c r="E379" i="62"/>
  <c r="F379" i="62" s="1"/>
  <c r="G379" i="62" s="1"/>
  <c r="H379" i="62" s="1"/>
  <c r="I379" i="62" s="1"/>
  <c r="J379" i="62" s="1"/>
  <c r="E27" i="63"/>
  <c r="E403" i="8"/>
  <c r="F403" i="8" s="1"/>
  <c r="G403" i="8" s="1"/>
  <c r="H403" i="8" s="1"/>
  <c r="I403" i="8" s="1"/>
  <c r="E66" i="64"/>
  <c r="F66" i="64" s="1"/>
  <c r="G66" i="64" s="1"/>
  <c r="E65" i="64"/>
  <c r="F65" i="64" s="1"/>
  <c r="G65" i="64" s="1"/>
  <c r="F29" i="64"/>
  <c r="F28" i="64"/>
  <c r="I259" i="43"/>
  <c r="H259" i="43"/>
  <c r="G259" i="43"/>
  <c r="F259" i="43"/>
  <c r="E259" i="43"/>
  <c r="E205" i="57"/>
  <c r="F205" i="57" s="1"/>
  <c r="E204" i="57"/>
  <c r="F204" i="57" s="1"/>
  <c r="E203" i="57"/>
  <c r="F203" i="57" s="1"/>
  <c r="E91" i="57"/>
  <c r="E90" i="57"/>
  <c r="E89" i="57"/>
  <c r="G134" i="11"/>
  <c r="E402" i="8"/>
  <c r="F402" i="8" s="1"/>
  <c r="G402" i="8" s="1"/>
  <c r="H402" i="8" s="1"/>
  <c r="I402" i="8" s="1"/>
  <c r="I138" i="45"/>
  <c r="E306" i="44"/>
  <c r="F306" i="44" s="1"/>
  <c r="G306" i="44" s="1"/>
  <c r="H306" i="44" s="1"/>
  <c r="I306" i="44" s="1"/>
  <c r="J306" i="44" s="1"/>
  <c r="K306" i="44" s="1"/>
  <c r="E167" i="44"/>
  <c r="F167" i="44" s="1"/>
  <c r="E27" i="65"/>
  <c r="E378" i="62"/>
  <c r="F378" i="62" s="1"/>
  <c r="G378" i="62" s="1"/>
  <c r="H378" i="62" s="1"/>
  <c r="I378" i="62" s="1"/>
  <c r="J378" i="62" s="1"/>
  <c r="E310" i="48"/>
  <c r="F310" i="48" s="1"/>
  <c r="G310" i="48" s="1"/>
  <c r="F131" i="48"/>
  <c r="E131" i="48"/>
  <c r="E26" i="63"/>
  <c r="E214" i="61"/>
  <c r="F214" i="61" s="1"/>
  <c r="I258" i="43"/>
  <c r="H258" i="43"/>
  <c r="G258" i="43"/>
  <c r="F258" i="43"/>
  <c r="E258" i="43"/>
  <c r="E83" i="57"/>
  <c r="E22" i="66"/>
  <c r="E21" i="66"/>
  <c r="E20" i="66"/>
  <c r="E155" i="59"/>
  <c r="E309" i="48"/>
  <c r="F309" i="48" s="1"/>
  <c r="G309" i="48" s="1"/>
  <c r="F130" i="48"/>
  <c r="E130" i="48"/>
  <c r="E392" i="47"/>
  <c r="E391" i="47"/>
  <c r="E390" i="47"/>
  <c r="E389" i="47"/>
  <c r="E298" i="47"/>
  <c r="E297" i="47"/>
  <c r="E296" i="47"/>
  <c r="E295" i="47"/>
  <c r="E142" i="45"/>
  <c r="E137" i="45"/>
  <c r="E305" i="44"/>
  <c r="F305" i="44" s="1"/>
  <c r="G305" i="44" s="1"/>
  <c r="H305" i="44" s="1"/>
  <c r="I305" i="44" s="1"/>
  <c r="J305" i="44" s="1"/>
  <c r="K305" i="44" s="1"/>
  <c r="E166" i="44"/>
  <c r="F166" i="44" s="1"/>
  <c r="E26" i="65"/>
  <c r="E227" i="5"/>
  <c r="F227" i="5" s="1"/>
  <c r="F172" i="5"/>
  <c r="E172" i="5"/>
  <c r="F216" i="10"/>
  <c r="E377" i="62"/>
  <c r="F377" i="62" s="1"/>
  <c r="G377" i="62" s="1"/>
  <c r="H377" i="62" s="1"/>
  <c r="I377" i="62" s="1"/>
  <c r="J377" i="62" s="1"/>
  <c r="E213" i="61"/>
  <c r="F213" i="61" s="1"/>
  <c r="E62" i="64"/>
  <c r="F62" i="64" s="1"/>
  <c r="G62" i="64" s="1"/>
  <c r="E401" i="8"/>
  <c r="F401" i="8" s="1"/>
  <c r="G401" i="8" s="1"/>
  <c r="H401" i="8" s="1"/>
  <c r="I401" i="8" s="1"/>
  <c r="I257" i="43"/>
  <c r="H257" i="43"/>
  <c r="G257" i="43"/>
  <c r="F257" i="43"/>
  <c r="E257" i="43"/>
  <c r="E46" i="64"/>
  <c r="F46" i="64" s="1"/>
  <c r="F211" i="5"/>
  <c r="H294" i="44"/>
  <c r="E160" i="5"/>
  <c r="E141" i="45"/>
  <c r="I135" i="45"/>
  <c r="E304" i="44"/>
  <c r="F304" i="44" s="1"/>
  <c r="G304" i="44" s="1"/>
  <c r="H304" i="44" s="1"/>
  <c r="I304" i="44" s="1"/>
  <c r="J304" i="44" s="1"/>
  <c r="K304" i="44" s="1"/>
  <c r="E165" i="44"/>
  <c r="F165" i="44" s="1"/>
  <c r="E226" i="5"/>
  <c r="F226" i="5" s="1"/>
  <c r="G226" i="5" s="1"/>
  <c r="H226" i="5" s="1"/>
  <c r="I226" i="5" s="1"/>
  <c r="J226" i="5" s="1"/>
  <c r="K226" i="5" s="1"/>
  <c r="F171" i="5"/>
  <c r="E171" i="5"/>
  <c r="E376" i="62"/>
  <c r="F376" i="62" s="1"/>
  <c r="G376" i="62" s="1"/>
  <c r="H376" i="62" s="1"/>
  <c r="I376" i="62" s="1"/>
  <c r="J376" i="62" s="1"/>
  <c r="E308" i="48"/>
  <c r="F308" i="48" s="1"/>
  <c r="G308" i="48" s="1"/>
  <c r="F129" i="48"/>
  <c r="E129" i="48"/>
  <c r="E400" i="8"/>
  <c r="F400" i="8" s="1"/>
  <c r="G400" i="8" s="1"/>
  <c r="H400" i="8" s="1"/>
  <c r="I400" i="8" s="1"/>
  <c r="E61" i="64"/>
  <c r="F61" i="64" s="1"/>
  <c r="G61" i="64" s="1"/>
  <c r="E24" i="64"/>
  <c r="E24" i="63"/>
  <c r="E212" i="61"/>
  <c r="F212" i="61" s="1"/>
  <c r="E388" i="47"/>
  <c r="E294" i="47"/>
  <c r="E202" i="57"/>
  <c r="F202" i="57" s="1"/>
  <c r="E88" i="57"/>
  <c r="I256" i="43"/>
  <c r="H256" i="43"/>
  <c r="G256" i="43"/>
  <c r="F256" i="43"/>
  <c r="E256" i="43"/>
  <c r="I15" i="65"/>
  <c r="J15" i="65" s="1"/>
  <c r="H389" i="8"/>
  <c r="F389" i="8"/>
  <c r="J112" i="7"/>
  <c r="E240" i="10"/>
  <c r="F240" i="10" s="1"/>
  <c r="E239" i="10"/>
  <c r="F239" i="10" s="1"/>
  <c r="E238" i="10"/>
  <c r="F238" i="10" s="1"/>
  <c r="E237" i="10"/>
  <c r="F237" i="10" s="1"/>
  <c r="E236" i="10"/>
  <c r="F236" i="10" s="1"/>
  <c r="E19" i="66"/>
  <c r="E18" i="66"/>
  <c r="J137" i="7"/>
  <c r="I137" i="7"/>
  <c r="H137" i="7"/>
  <c r="G137" i="7"/>
  <c r="F137" i="7"/>
  <c r="E137" i="7"/>
  <c r="J136" i="7"/>
  <c r="I136" i="7"/>
  <c r="H136" i="7"/>
  <c r="G136" i="7"/>
  <c r="F136" i="7"/>
  <c r="E136" i="7"/>
  <c r="J135" i="7"/>
  <c r="I135" i="7"/>
  <c r="H135" i="7"/>
  <c r="G135" i="7"/>
  <c r="F135" i="7"/>
  <c r="E135" i="7"/>
  <c r="J133" i="7"/>
  <c r="I133" i="7"/>
  <c r="H133" i="7"/>
  <c r="G133" i="7"/>
  <c r="F133" i="7"/>
  <c r="E133" i="7"/>
  <c r="E399" i="8"/>
  <c r="F399" i="8" s="1"/>
  <c r="G399" i="8" s="1"/>
  <c r="H399" i="8" s="1"/>
  <c r="I399" i="8" s="1"/>
  <c r="I140" i="45"/>
  <c r="I139" i="45"/>
  <c r="I133" i="45"/>
  <c r="I132" i="45"/>
  <c r="E140" i="45"/>
  <c r="E303" i="44"/>
  <c r="F303" i="44" s="1"/>
  <c r="G303" i="44" s="1"/>
  <c r="H303" i="44" s="1"/>
  <c r="I303" i="44" s="1"/>
  <c r="J303" i="44" s="1"/>
  <c r="K303" i="44" s="1"/>
  <c r="E164" i="44"/>
  <c r="F164" i="44" s="1"/>
  <c r="I21" i="65"/>
  <c r="J21" i="65" s="1"/>
  <c r="E21" i="65"/>
  <c r="E225" i="5"/>
  <c r="F225" i="5" s="1"/>
  <c r="G225" i="5" s="1"/>
  <c r="H225" i="5" s="1"/>
  <c r="I225" i="5" s="1"/>
  <c r="J225" i="5" s="1"/>
  <c r="K225" i="5" s="1"/>
  <c r="F170" i="5"/>
  <c r="E170" i="5"/>
  <c r="E375" i="62"/>
  <c r="F375" i="62" s="1"/>
  <c r="G375" i="62" s="1"/>
  <c r="H375" i="62" s="1"/>
  <c r="I375" i="62" s="1"/>
  <c r="J375" i="62" s="1"/>
  <c r="E307" i="48"/>
  <c r="F307" i="48" s="1"/>
  <c r="G307" i="48" s="1"/>
  <c r="F128" i="48"/>
  <c r="E128" i="48"/>
  <c r="E211" i="61"/>
  <c r="F211" i="61" s="1"/>
  <c r="E23" i="63"/>
  <c r="E60" i="64"/>
  <c r="F60" i="64" s="1"/>
  <c r="G60" i="64" s="1"/>
  <c r="E23" i="64"/>
  <c r="F23" i="64" s="1"/>
  <c r="E387" i="47"/>
  <c r="E293" i="47"/>
  <c r="E153" i="59"/>
  <c r="E26" i="59"/>
  <c r="E201" i="57"/>
  <c r="F201" i="57" s="1"/>
  <c r="E87" i="57"/>
  <c r="I255" i="43"/>
  <c r="H255" i="43"/>
  <c r="G255" i="43"/>
  <c r="F255" i="43"/>
  <c r="E255" i="43"/>
  <c r="I13" i="65"/>
  <c r="J13" i="65" s="1"/>
  <c r="G112" i="7"/>
  <c r="I244" i="43"/>
  <c r="I246" i="43"/>
  <c r="I254" i="43"/>
  <c r="I253" i="43"/>
  <c r="I252" i="43"/>
  <c r="I251" i="43"/>
  <c r="J132" i="7"/>
  <c r="I132" i="7"/>
  <c r="H132" i="7"/>
  <c r="G132" i="7"/>
  <c r="G291" i="44"/>
  <c r="F214" i="10"/>
  <c r="I12" i="65"/>
  <c r="J12" i="65" s="1"/>
  <c r="E12" i="64"/>
  <c r="F132" i="7"/>
  <c r="G114" i="7"/>
  <c r="H114" i="7" s="1"/>
  <c r="I114" i="7" s="1"/>
  <c r="J114" i="7" s="1"/>
  <c r="E17" i="66"/>
  <c r="E152" i="59"/>
  <c r="E25" i="59"/>
  <c r="E200" i="57"/>
  <c r="F200" i="57" s="1"/>
  <c r="E86" i="57"/>
  <c r="E59" i="64"/>
  <c r="F59" i="64" s="1"/>
  <c r="G59" i="64" s="1"/>
  <c r="E22" i="64"/>
  <c r="E302" i="44"/>
  <c r="F302" i="44" s="1"/>
  <c r="G302" i="44" s="1"/>
  <c r="H302" i="44" s="1"/>
  <c r="I302" i="44" s="1"/>
  <c r="J302" i="44" s="1"/>
  <c r="K302" i="44" s="1"/>
  <c r="E163" i="44"/>
  <c r="F163" i="44" s="1"/>
  <c r="I398" i="8"/>
  <c r="I20" i="65"/>
  <c r="J20" i="65" s="1"/>
  <c r="E224" i="5"/>
  <c r="F224" i="5" s="1"/>
  <c r="G224" i="5" s="1"/>
  <c r="H224" i="5" s="1"/>
  <c r="I224" i="5" s="1"/>
  <c r="J224" i="5" s="1"/>
  <c r="K224" i="5" s="1"/>
  <c r="F208" i="5"/>
  <c r="G208" i="5" s="1"/>
  <c r="H208" i="5" s="1"/>
  <c r="I208" i="5" s="1"/>
  <c r="J208" i="5" s="1"/>
  <c r="K208" i="5" s="1"/>
  <c r="F169" i="5"/>
  <c r="E169" i="5"/>
  <c r="E374" i="62"/>
  <c r="F374" i="62" s="1"/>
  <c r="G374" i="62" s="1"/>
  <c r="H374" i="62" s="1"/>
  <c r="I374" i="62" s="1"/>
  <c r="J374" i="62" s="1"/>
  <c r="E306" i="48"/>
  <c r="F306" i="48" s="1"/>
  <c r="G306" i="48" s="1"/>
  <c r="F127" i="48"/>
  <c r="E127" i="48"/>
  <c r="E22" i="63"/>
  <c r="E210" i="61"/>
  <c r="F210" i="61" s="1"/>
  <c r="E386" i="47"/>
  <c r="E292" i="47"/>
  <c r="H254" i="43"/>
  <c r="G254" i="43"/>
  <c r="F254" i="43"/>
  <c r="E254" i="43"/>
  <c r="F242" i="43"/>
  <c r="F290" i="44"/>
  <c r="E228" i="10"/>
  <c r="E16" i="66"/>
  <c r="E199" i="57"/>
  <c r="F199" i="57" s="1"/>
  <c r="E85" i="57"/>
  <c r="E57" i="64"/>
  <c r="F57" i="64" s="1"/>
  <c r="G57" i="64" s="1"/>
  <c r="E21" i="64"/>
  <c r="E397" i="8"/>
  <c r="F397" i="8" s="1"/>
  <c r="G397" i="8" s="1"/>
  <c r="H397" i="8" s="1"/>
  <c r="I397" i="8" s="1"/>
  <c r="E301" i="44"/>
  <c r="I301" i="44" s="1"/>
  <c r="J301" i="44" s="1"/>
  <c r="K301" i="44" s="1"/>
  <c r="E162" i="44"/>
  <c r="F162" i="44" s="1"/>
  <c r="E19" i="65"/>
  <c r="E223" i="5"/>
  <c r="F223" i="5" s="1"/>
  <c r="G223" i="5" s="1"/>
  <c r="H223" i="5" s="1"/>
  <c r="I223" i="5" s="1"/>
  <c r="J223" i="5" s="1"/>
  <c r="K223" i="5" s="1"/>
  <c r="F168" i="5"/>
  <c r="E373" i="62"/>
  <c r="F373" i="62" s="1"/>
  <c r="G373" i="62" s="1"/>
  <c r="H373" i="62" s="1"/>
  <c r="I373" i="62" s="1"/>
  <c r="J373" i="62" s="1"/>
  <c r="E305" i="48"/>
  <c r="F305" i="48" s="1"/>
  <c r="G305" i="48" s="1"/>
  <c r="F126" i="48"/>
  <c r="E126" i="48"/>
  <c r="E21" i="63"/>
  <c r="E209" i="61"/>
  <c r="F209" i="61" s="1"/>
  <c r="E385" i="47"/>
  <c r="E291" i="47"/>
  <c r="H253" i="43"/>
  <c r="G253" i="43"/>
  <c r="F253" i="43"/>
  <c r="F293" i="48"/>
  <c r="I130" i="45"/>
  <c r="E15" i="66"/>
  <c r="E13" i="66"/>
  <c r="E12" i="66"/>
  <c r="E11" i="66"/>
  <c r="E10" i="66"/>
  <c r="E9" i="66"/>
  <c r="E8" i="66"/>
  <c r="G242" i="43"/>
  <c r="H242" i="43" s="1"/>
  <c r="I242" i="43" s="1"/>
  <c r="K138" i="11"/>
  <c r="I137" i="11"/>
  <c r="J137" i="11" s="1"/>
  <c r="E198" i="57"/>
  <c r="F198" i="57" s="1"/>
  <c r="E84" i="57"/>
  <c r="E53" i="64"/>
  <c r="F53" i="64" s="1"/>
  <c r="E20" i="64"/>
  <c r="E396" i="8"/>
  <c r="F396" i="8" s="1"/>
  <c r="G396" i="8" s="1"/>
  <c r="H396" i="8" s="1"/>
  <c r="I396" i="8" s="1"/>
  <c r="G300" i="44"/>
  <c r="H300" i="44" s="1"/>
  <c r="I300" i="44" s="1"/>
  <c r="J300" i="44" s="1"/>
  <c r="K300" i="44" s="1"/>
  <c r="E161" i="44"/>
  <c r="F161" i="44" s="1"/>
  <c r="E18" i="65"/>
  <c r="G222" i="5"/>
  <c r="H222" i="5" s="1"/>
  <c r="I222" i="5" s="1"/>
  <c r="J222" i="5" s="1"/>
  <c r="K222" i="5" s="1"/>
  <c r="F167" i="5"/>
  <c r="E167" i="5"/>
  <c r="E372" i="62"/>
  <c r="F372" i="62" s="1"/>
  <c r="G372" i="62" s="1"/>
  <c r="H372" i="62" s="1"/>
  <c r="I372" i="62" s="1"/>
  <c r="J372" i="62" s="1"/>
  <c r="E304" i="48"/>
  <c r="F304" i="48" s="1"/>
  <c r="G304" i="48" s="1"/>
  <c r="F125" i="48"/>
  <c r="E125" i="48"/>
  <c r="E20" i="63"/>
  <c r="E208" i="61"/>
  <c r="E384" i="47"/>
  <c r="E290" i="47"/>
  <c r="H252" i="43"/>
  <c r="G252" i="43"/>
  <c r="F252" i="43"/>
  <c r="E252" i="43"/>
  <c r="I11" i="65"/>
  <c r="J11" i="65" s="1"/>
  <c r="J136" i="11"/>
  <c r="K136" i="11" s="1"/>
  <c r="E197" i="57"/>
  <c r="F197" i="57" s="1"/>
  <c r="E52" i="64"/>
  <c r="F52" i="64" s="1"/>
  <c r="E19" i="64"/>
  <c r="F19" i="64" s="1"/>
  <c r="E299" i="44"/>
  <c r="F299" i="44" s="1"/>
  <c r="G299" i="44" s="1"/>
  <c r="H299" i="44" s="1"/>
  <c r="E298" i="44"/>
  <c r="F298" i="44" s="1"/>
  <c r="G298" i="44" s="1"/>
  <c r="H298" i="44" s="1"/>
  <c r="I298" i="44" s="1"/>
  <c r="J298" i="44" s="1"/>
  <c r="K298" i="44" s="1"/>
  <c r="E160" i="44"/>
  <c r="F160" i="44" s="1"/>
  <c r="E159" i="44"/>
  <c r="F159" i="44" s="1"/>
  <c r="I17" i="65"/>
  <c r="J17" i="65" s="1"/>
  <c r="I16" i="65"/>
  <c r="J16" i="65" s="1"/>
  <c r="E17" i="65"/>
  <c r="E16" i="65"/>
  <c r="E218" i="5"/>
  <c r="F218" i="5" s="1"/>
  <c r="G218" i="5" s="1"/>
  <c r="H218" i="5" s="1"/>
  <c r="I218" i="5" s="1"/>
  <c r="J218" i="5" s="1"/>
  <c r="K218" i="5" s="1"/>
  <c r="F166" i="5"/>
  <c r="E166" i="5"/>
  <c r="E371" i="62"/>
  <c r="F371" i="62" s="1"/>
  <c r="G371" i="62" s="1"/>
  <c r="H371" i="62" s="1"/>
  <c r="I371" i="62" s="1"/>
  <c r="J371" i="62" s="1"/>
  <c r="E303" i="48"/>
  <c r="F303" i="48" s="1"/>
  <c r="G303" i="48" s="1"/>
  <c r="F124" i="48"/>
  <c r="E124" i="48"/>
  <c r="E19" i="63"/>
  <c r="E207" i="61"/>
  <c r="F207" i="61" s="1"/>
  <c r="E383" i="47"/>
  <c r="E289" i="47"/>
  <c r="H251" i="43"/>
  <c r="G251" i="43"/>
  <c r="F251" i="43"/>
  <c r="E251" i="43"/>
  <c r="E136" i="45"/>
  <c r="E131" i="45"/>
  <c r="E130" i="45"/>
  <c r="E129" i="45"/>
  <c r="E15" i="65"/>
  <c r="I14" i="65"/>
  <c r="J14" i="65" s="1"/>
  <c r="I9" i="65"/>
  <c r="J9" i="65" s="1"/>
  <c r="E13" i="65"/>
  <c r="E12" i="65"/>
  <c r="E10" i="65"/>
  <c r="E9" i="65"/>
  <c r="F202" i="5"/>
  <c r="E139" i="59"/>
  <c r="G290" i="48"/>
  <c r="E82" i="57"/>
  <c r="E81" i="57"/>
  <c r="F231" i="32"/>
  <c r="F230" i="32"/>
  <c r="I134" i="45"/>
  <c r="F165" i="5"/>
  <c r="E165" i="5"/>
  <c r="E370" i="62"/>
  <c r="F370" i="62" s="1"/>
  <c r="G370" i="62" s="1"/>
  <c r="H370" i="62" s="1"/>
  <c r="I370" i="62" s="1"/>
  <c r="J370" i="62" s="1"/>
  <c r="E302" i="48"/>
  <c r="F302" i="48" s="1"/>
  <c r="F123" i="48"/>
  <c r="E123" i="48"/>
  <c r="E18" i="63"/>
  <c r="E17" i="63"/>
  <c r="E206" i="61"/>
  <c r="F206" i="61" s="1"/>
  <c r="E205" i="61"/>
  <c r="E382" i="47"/>
  <c r="E288" i="47"/>
  <c r="E51" i="64"/>
  <c r="F51" i="64" s="1"/>
  <c r="E18" i="64"/>
  <c r="G124" i="11"/>
  <c r="F210" i="10"/>
  <c r="E111" i="48"/>
  <c r="F284" i="44"/>
  <c r="F123" i="11"/>
  <c r="H127" i="11"/>
  <c r="E381" i="47"/>
  <c r="E380" i="47"/>
  <c r="E287" i="47"/>
  <c r="E286" i="47"/>
  <c r="E301" i="48"/>
  <c r="F301" i="48" s="1"/>
  <c r="G301" i="48" s="1"/>
  <c r="E300" i="48"/>
  <c r="F300" i="48" s="1"/>
  <c r="G300" i="48" s="1"/>
  <c r="F122" i="48"/>
  <c r="F121" i="48"/>
  <c r="E369" i="62"/>
  <c r="F369" i="62" s="1"/>
  <c r="G369" i="62" s="1"/>
  <c r="H369" i="62" s="1"/>
  <c r="I369" i="62" s="1"/>
  <c r="J369" i="62" s="1"/>
  <c r="E368" i="62"/>
  <c r="F368" i="62" s="1"/>
  <c r="E133" i="45"/>
  <c r="E132" i="45"/>
  <c r="I131" i="45"/>
  <c r="I129" i="45"/>
  <c r="J297" i="44"/>
  <c r="K297" i="44" s="1"/>
  <c r="E158" i="44"/>
  <c r="F158" i="44" s="1"/>
  <c r="E395" i="8"/>
  <c r="F395" i="8" s="1"/>
  <c r="G395" i="8" s="1"/>
  <c r="H395" i="8" s="1"/>
  <c r="I395" i="8" s="1"/>
  <c r="F109" i="7"/>
  <c r="G109" i="7" s="1"/>
  <c r="H109" i="7" s="1"/>
  <c r="I109" i="7" s="1"/>
  <c r="J109" i="7" s="1"/>
  <c r="G231" i="32"/>
  <c r="E134" i="11"/>
  <c r="H134" i="11" s="1"/>
  <c r="I134" i="11" s="1"/>
  <c r="J134" i="11" s="1"/>
  <c r="K134" i="11" s="1"/>
  <c r="E133" i="11"/>
  <c r="F133" i="11" s="1"/>
  <c r="G133" i="11" s="1"/>
  <c r="J133" i="11" s="1"/>
  <c r="E220" i="10"/>
  <c r="F220" i="10" s="1"/>
  <c r="F215" i="10"/>
  <c r="E151" i="59"/>
  <c r="E149" i="59"/>
  <c r="E148" i="59"/>
  <c r="E146" i="59"/>
  <c r="E145" i="59"/>
  <c r="E144" i="59"/>
  <c r="E143" i="59"/>
  <c r="E141" i="59"/>
  <c r="E138" i="59"/>
  <c r="E24" i="59"/>
  <c r="E22" i="59"/>
  <c r="E21" i="59"/>
  <c r="E80" i="57"/>
  <c r="E16" i="63"/>
  <c r="E204" i="61"/>
  <c r="F164" i="5"/>
  <c r="E164" i="5"/>
  <c r="F163" i="5"/>
  <c r="E163" i="5"/>
  <c r="E216" i="5"/>
  <c r="F216" i="5" s="1"/>
  <c r="G216" i="5" s="1"/>
  <c r="H216" i="5" s="1"/>
  <c r="I216" i="5" s="1"/>
  <c r="J216" i="5" s="1"/>
  <c r="K216" i="5" s="1"/>
  <c r="E215" i="5"/>
  <c r="F215" i="5" s="1"/>
  <c r="G215" i="5" s="1"/>
  <c r="J215" i="5" s="1"/>
  <c r="F200" i="5"/>
  <c r="F110" i="7"/>
  <c r="G110" i="7" s="1"/>
  <c r="H110" i="7" s="1"/>
  <c r="I110" i="7" s="1"/>
  <c r="J110" i="7" s="1"/>
  <c r="G380" i="8"/>
  <c r="F227" i="32" l="1"/>
  <c r="I202" i="5"/>
  <c r="J288" i="44"/>
  <c r="K288" i="44" s="1"/>
  <c r="F206" i="10"/>
  <c r="E50" i="64"/>
  <c r="F50" i="64" s="1"/>
  <c r="E49" i="64"/>
  <c r="F49" i="64" s="1"/>
  <c r="E17" i="64"/>
  <c r="E394" i="8"/>
  <c r="F394" i="8" s="1"/>
  <c r="G394" i="8" s="1"/>
  <c r="H394" i="8" s="1"/>
  <c r="I394" i="8" s="1"/>
  <c r="E393" i="8"/>
  <c r="F393" i="8" s="1"/>
  <c r="G393" i="8" s="1"/>
  <c r="H393" i="8" s="1"/>
  <c r="I393" i="8" s="1"/>
  <c r="E392" i="8"/>
  <c r="F392" i="8" s="1"/>
  <c r="G392" i="8" s="1"/>
  <c r="H392" i="8" s="1"/>
  <c r="I392" i="8" s="1"/>
  <c r="I123" i="45"/>
  <c r="J296" i="44"/>
  <c r="K296" i="44" s="1"/>
  <c r="E157" i="44"/>
  <c r="F157" i="44" s="1"/>
  <c r="E15" i="63"/>
  <c r="E203" i="61"/>
  <c r="E379" i="47"/>
  <c r="H246" i="43"/>
  <c r="H244" i="43"/>
  <c r="H240" i="43"/>
  <c r="G246" i="43"/>
  <c r="G244" i="43"/>
  <c r="G240" i="43"/>
  <c r="F244" i="43"/>
  <c r="F240" i="43"/>
  <c r="E246" i="43"/>
  <c r="E240" i="43"/>
  <c r="I240" i="43" s="1"/>
  <c r="E299" i="48"/>
  <c r="F299" i="48" s="1"/>
  <c r="G299" i="48" s="1"/>
  <c r="F120" i="48"/>
  <c r="E120" i="48"/>
  <c r="E123" i="7"/>
  <c r="F123" i="7" s="1"/>
  <c r="G123" i="7" s="1"/>
  <c r="H123" i="7" s="1"/>
  <c r="I123" i="7" s="1"/>
  <c r="E122" i="7"/>
  <c r="F122" i="7" s="1"/>
  <c r="G122" i="7" s="1"/>
  <c r="H122" i="7" s="1"/>
  <c r="I122" i="7" s="1"/>
  <c r="E79" i="57"/>
  <c r="E146" i="44"/>
  <c r="F116" i="7"/>
  <c r="G116" i="7" s="1"/>
  <c r="H116" i="7" s="1"/>
  <c r="I116" i="7" s="1"/>
  <c r="J116" i="7" s="1"/>
  <c r="F115" i="7"/>
  <c r="G115" i="7" s="1"/>
  <c r="H115" i="7" s="1"/>
  <c r="I115" i="7" s="1"/>
  <c r="J115" i="7" s="1"/>
  <c r="F113" i="7"/>
  <c r="G113" i="7" s="1"/>
  <c r="H113" i="7" s="1"/>
  <c r="I113" i="7" s="1"/>
  <c r="J113" i="7" s="1"/>
  <c r="F107" i="7"/>
  <c r="E182" i="57"/>
  <c r="F182" i="57" s="1"/>
  <c r="E375" i="8"/>
  <c r="F375" i="8"/>
  <c r="E48" i="64"/>
  <c r="F48" i="64" s="1"/>
  <c r="E47" i="64"/>
  <c r="F47" i="64" s="1"/>
  <c r="E45" i="64"/>
  <c r="F45" i="64" s="1"/>
  <c r="E44" i="64"/>
  <c r="F44" i="64" s="1"/>
  <c r="E43" i="64"/>
  <c r="F43" i="64" s="1"/>
  <c r="E16" i="64"/>
  <c r="F16" i="64" s="1"/>
  <c r="E15" i="64"/>
  <c r="F15" i="64" s="1"/>
  <c r="E14" i="64"/>
  <c r="E13" i="64"/>
  <c r="F13" i="64" s="1"/>
  <c r="F12" i="64"/>
  <c r="E11" i="64"/>
  <c r="F11" i="64" s="1"/>
  <c r="E10" i="64"/>
  <c r="F10" i="64" s="1"/>
  <c r="E121" i="7"/>
  <c r="F121" i="7" s="1"/>
  <c r="G121" i="7" s="1"/>
  <c r="H121" i="7" s="1"/>
  <c r="I121" i="7" s="1"/>
  <c r="E120" i="7"/>
  <c r="F120" i="7" s="1"/>
  <c r="G120" i="7" s="1"/>
  <c r="H120" i="7" s="1"/>
  <c r="I120" i="7" s="1"/>
  <c r="E109" i="48"/>
  <c r="J119" i="11"/>
  <c r="E391" i="8"/>
  <c r="F391" i="8" s="1"/>
  <c r="G391" i="8" s="1"/>
  <c r="H391" i="8" s="1"/>
  <c r="I391" i="8" s="1"/>
  <c r="E390" i="8"/>
  <c r="F390" i="8" s="1"/>
  <c r="G390" i="8" s="1"/>
  <c r="H390" i="8" s="1"/>
  <c r="I390" i="8" s="1"/>
  <c r="I389" i="8"/>
  <c r="E387" i="8"/>
  <c r="F387" i="8" s="1"/>
  <c r="G387" i="8" s="1"/>
  <c r="H387" i="8" s="1"/>
  <c r="I387" i="8" s="1"/>
  <c r="E386" i="8"/>
  <c r="F386" i="8" s="1"/>
  <c r="G386" i="8" s="1"/>
  <c r="H386" i="8" s="1"/>
  <c r="I386" i="8" s="1"/>
  <c r="I356" i="62"/>
  <c r="G121" i="11"/>
  <c r="E192" i="57"/>
  <c r="F192" i="57" s="1"/>
  <c r="E78" i="57"/>
  <c r="E295" i="44"/>
  <c r="F295" i="44" s="1"/>
  <c r="G295" i="44" s="1"/>
  <c r="H295" i="44" s="1"/>
  <c r="I295" i="44" s="1"/>
  <c r="J295" i="44" s="1"/>
  <c r="K295" i="44" s="1"/>
  <c r="I294" i="44"/>
  <c r="J294" i="44" s="1"/>
  <c r="K294" i="44" s="1"/>
  <c r="E293" i="44"/>
  <c r="H291" i="44"/>
  <c r="I291" i="44" s="1"/>
  <c r="J291" i="44" s="1"/>
  <c r="K291" i="44" s="1"/>
  <c r="G290" i="44"/>
  <c r="H290" i="44" s="1"/>
  <c r="I290" i="44" s="1"/>
  <c r="J290" i="44" s="1"/>
  <c r="K290" i="44" s="1"/>
  <c r="E366" i="62"/>
  <c r="F366" i="62" s="1"/>
  <c r="G366" i="62" s="1"/>
  <c r="H366" i="62" s="1"/>
  <c r="I366" i="62" s="1"/>
  <c r="J366" i="62" s="1"/>
  <c r="E14" i="63"/>
  <c r="E202" i="61"/>
  <c r="E378" i="47"/>
  <c r="E284" i="47"/>
  <c r="E236" i="32"/>
  <c r="F236" i="32" s="1"/>
  <c r="G236" i="32" s="1"/>
  <c r="H236" i="32" s="1"/>
  <c r="E117" i="32"/>
  <c r="F117" i="32" s="1"/>
  <c r="E19" i="59"/>
  <c r="E18" i="59"/>
  <c r="E17" i="59"/>
  <c r="E16" i="59"/>
  <c r="E12" i="59"/>
  <c r="E11" i="59"/>
  <c r="E117" i="8"/>
  <c r="J201" i="60"/>
  <c r="K201" i="60" s="1"/>
  <c r="E10" i="63"/>
  <c r="E11" i="63"/>
  <c r="E12" i="63"/>
  <c r="E13" i="63"/>
  <c r="E9" i="63"/>
  <c r="I40" i="63"/>
  <c r="I41" i="63"/>
  <c r="E42" i="63"/>
  <c r="I42" i="63"/>
  <c r="E43" i="63"/>
  <c r="G43" i="63"/>
  <c r="H43" i="63"/>
  <c r="I43" i="63"/>
  <c r="E44" i="63"/>
  <c r="G44" i="63"/>
  <c r="H44" i="63"/>
  <c r="I44" i="63"/>
  <c r="E45" i="63"/>
  <c r="G45" i="63"/>
  <c r="H45" i="63"/>
  <c r="I45" i="63"/>
  <c r="E46" i="63"/>
  <c r="G46" i="63"/>
  <c r="H46" i="63"/>
  <c r="I46" i="63"/>
  <c r="E47" i="63"/>
  <c r="G47" i="63"/>
  <c r="H47" i="63"/>
  <c r="I47" i="63"/>
  <c r="G9" i="63"/>
  <c r="G10" i="63"/>
  <c r="F105" i="7"/>
  <c r="E365" i="62"/>
  <c r="F365" i="62" s="1"/>
  <c r="G365" i="62" s="1"/>
  <c r="H365" i="62" s="1"/>
  <c r="I365" i="62" s="1"/>
  <c r="J365" i="62" s="1"/>
  <c r="E116" i="8"/>
  <c r="E191" i="57"/>
  <c r="E189" i="57"/>
  <c r="F189" i="57" s="1"/>
  <c r="E188" i="57"/>
  <c r="F188" i="57" s="1"/>
  <c r="E187" i="57"/>
  <c r="E186" i="57"/>
  <c r="E184" i="57"/>
  <c r="F184" i="57" s="1"/>
  <c r="E181" i="57"/>
  <c r="E179" i="57"/>
  <c r="E178" i="57"/>
  <c r="F191" i="57"/>
  <c r="E77" i="57"/>
  <c r="I127" i="45"/>
  <c r="I126" i="45"/>
  <c r="E126" i="45"/>
  <c r="E235" i="32"/>
  <c r="F235" i="32" s="1"/>
  <c r="G235" i="32" s="1"/>
  <c r="H235" i="32" s="1"/>
  <c r="E116" i="32"/>
  <c r="F116" i="32" s="1"/>
  <c r="E214" i="5"/>
  <c r="F214" i="5" s="1"/>
  <c r="E213" i="5"/>
  <c r="F213" i="5" s="1"/>
  <c r="G213" i="5" s="1"/>
  <c r="H213" i="5" s="1"/>
  <c r="I213" i="5" s="1"/>
  <c r="J213" i="5" s="1"/>
  <c r="K213" i="5" s="1"/>
  <c r="E201" i="61"/>
  <c r="E200" i="61"/>
  <c r="F200" i="61" s="1"/>
  <c r="E199" i="61"/>
  <c r="E198" i="61"/>
  <c r="E197" i="61"/>
  <c r="E377" i="47"/>
  <c r="E283" i="47"/>
  <c r="N211" i="60"/>
  <c r="O211" i="60" s="1"/>
  <c r="M211" i="60"/>
  <c r="E211" i="60"/>
  <c r="F211" i="60" s="1"/>
  <c r="G211" i="60" s="1"/>
  <c r="H211" i="60" s="1"/>
  <c r="I211" i="60" s="1"/>
  <c r="J211" i="60" s="1"/>
  <c r="K211" i="60" s="1"/>
  <c r="N210" i="60"/>
  <c r="O210" i="60" s="1"/>
  <c r="M210" i="60"/>
  <c r="E210" i="60"/>
  <c r="F210" i="60" s="1"/>
  <c r="G210" i="60" s="1"/>
  <c r="H210" i="60" s="1"/>
  <c r="I210" i="60" s="1"/>
  <c r="J210" i="60" s="1"/>
  <c r="K210" i="60" s="1"/>
  <c r="G120" i="11"/>
  <c r="H120" i="11"/>
  <c r="G105" i="7"/>
  <c r="H105" i="7" s="1"/>
  <c r="I105" i="7" s="1"/>
  <c r="J105" i="7" s="1"/>
  <c r="E298" i="48"/>
  <c r="F298" i="48" s="1"/>
  <c r="G298" i="48" s="1"/>
  <c r="E297" i="48"/>
  <c r="F119" i="48"/>
  <c r="E119" i="48"/>
  <c r="F118" i="48"/>
  <c r="E118" i="48"/>
  <c r="E212" i="5"/>
  <c r="F212" i="5" s="1"/>
  <c r="G212" i="5" s="1"/>
  <c r="H212" i="5" s="1"/>
  <c r="I212" i="5" s="1"/>
  <c r="J212" i="5" s="1"/>
  <c r="K212" i="5" s="1"/>
  <c r="F162" i="5"/>
  <c r="E162" i="5"/>
  <c r="F161" i="5"/>
  <c r="E196" i="61"/>
  <c r="F196" i="61" s="1"/>
  <c r="E228" i="32"/>
  <c r="F228" i="32"/>
  <c r="E112" i="32"/>
  <c r="F112" i="32"/>
  <c r="E357" i="62"/>
  <c r="F357" i="62" s="1"/>
  <c r="F205" i="10"/>
  <c r="E132" i="11"/>
  <c r="I131" i="11"/>
  <c r="J131" i="11" s="1"/>
  <c r="K131" i="11" s="1"/>
  <c r="E130" i="11"/>
  <c r="F130" i="11" s="1"/>
  <c r="G130" i="11" s="1"/>
  <c r="H130" i="11" s="1"/>
  <c r="I130" i="11" s="1"/>
  <c r="J130" i="11" s="1"/>
  <c r="K130" i="11" s="1"/>
  <c r="E129" i="11"/>
  <c r="F129" i="11" s="1"/>
  <c r="G129" i="11" s="1"/>
  <c r="H129" i="11" s="1"/>
  <c r="I129" i="11" s="1"/>
  <c r="J129" i="11" s="1"/>
  <c r="K129" i="11" s="1"/>
  <c r="E76" i="57"/>
  <c r="E115" i="8"/>
  <c r="E234" i="32"/>
  <c r="F234" i="32" s="1"/>
  <c r="G234" i="32" s="1"/>
  <c r="H234" i="32" s="1"/>
  <c r="E115" i="32"/>
  <c r="F115" i="32" s="1"/>
  <c r="I125" i="45"/>
  <c r="E156" i="44"/>
  <c r="E155" i="44"/>
  <c r="F155" i="44" s="1"/>
  <c r="E154" i="44"/>
  <c r="F154" i="44" s="1"/>
  <c r="G357" i="62"/>
  <c r="H357" i="62" s="1"/>
  <c r="I357" i="62" s="1"/>
  <c r="J357" i="62" s="1"/>
  <c r="E364" i="62"/>
  <c r="F364" i="62" s="1"/>
  <c r="G364" i="62" s="1"/>
  <c r="H364" i="62" s="1"/>
  <c r="I364" i="62" s="1"/>
  <c r="J364" i="62" s="1"/>
  <c r="G211" i="5"/>
  <c r="H211" i="5" s="1"/>
  <c r="I211" i="5" s="1"/>
  <c r="J211" i="5" s="1"/>
  <c r="F159" i="5"/>
  <c r="E159" i="5"/>
  <c r="H199" i="61"/>
  <c r="F199" i="61"/>
  <c r="H198" i="61"/>
  <c r="F198" i="61"/>
  <c r="H197" i="61"/>
  <c r="F197" i="61"/>
  <c r="E195" i="61"/>
  <c r="F195" i="61"/>
  <c r="E194" i="61"/>
  <c r="E193" i="61"/>
  <c r="E192" i="61"/>
  <c r="E190" i="61"/>
  <c r="E238" i="61"/>
  <c r="E237" i="61"/>
  <c r="E236" i="61"/>
  <c r="E235" i="61"/>
  <c r="E234" i="61"/>
  <c r="E233" i="61"/>
  <c r="G234" i="61"/>
  <c r="G235" i="61" s="1"/>
  <c r="G236" i="61" s="1"/>
  <c r="G237" i="61" s="1"/>
  <c r="G238" i="61" s="1"/>
  <c r="E376" i="47"/>
  <c r="E282" i="47"/>
  <c r="F204" i="10"/>
  <c r="F148" i="5"/>
  <c r="G276" i="44"/>
  <c r="E191" i="61"/>
  <c r="E189" i="61"/>
  <c r="F189" i="61" s="1"/>
  <c r="F207" i="10"/>
  <c r="E209" i="60"/>
  <c r="F209" i="60" s="1"/>
  <c r="G209" i="60" s="1"/>
  <c r="H209" i="60" s="1"/>
  <c r="I209" i="60" s="1"/>
  <c r="J209" i="60" s="1"/>
  <c r="K209" i="60" s="1"/>
  <c r="E210" i="5"/>
  <c r="F210" i="5" s="1"/>
  <c r="G210" i="5" s="1"/>
  <c r="H210" i="5" s="1"/>
  <c r="I210" i="5" s="1"/>
  <c r="J210" i="5" s="1"/>
  <c r="K210" i="5" s="1"/>
  <c r="F158" i="5"/>
  <c r="E158" i="5"/>
  <c r="E375" i="47"/>
  <c r="E281" i="47"/>
  <c r="E75" i="57"/>
  <c r="I124" i="45"/>
  <c r="E153" i="44"/>
  <c r="F153" i="44" s="1"/>
  <c r="F117" i="48"/>
  <c r="E117" i="48"/>
  <c r="E233" i="32"/>
  <c r="F233" i="32" s="1"/>
  <c r="G233" i="32" s="1"/>
  <c r="H233" i="32" s="1"/>
  <c r="E114" i="32"/>
  <c r="F114" i="32" s="1"/>
  <c r="I115" i="45"/>
  <c r="F203" i="10"/>
  <c r="G352" i="62"/>
  <c r="H352" i="62" s="1"/>
  <c r="I352" i="62" s="1"/>
  <c r="J352" i="62" s="1"/>
  <c r="H284" i="44"/>
  <c r="H280" i="44"/>
  <c r="H279" i="44"/>
  <c r="F222" i="32"/>
  <c r="E114" i="8"/>
  <c r="E295" i="48"/>
  <c r="F295" i="48" s="1"/>
  <c r="G295" i="48" s="1"/>
  <c r="F116" i="48"/>
  <c r="E116" i="48"/>
  <c r="E74" i="57"/>
  <c r="J103" i="7"/>
  <c r="E362" i="47"/>
  <c r="E208" i="60"/>
  <c r="F208" i="60" s="1"/>
  <c r="G208" i="60" s="1"/>
  <c r="H208" i="60" s="1"/>
  <c r="I208" i="60" s="1"/>
  <c r="J208" i="60" s="1"/>
  <c r="K208" i="60" s="1"/>
  <c r="F202" i="10"/>
  <c r="I120" i="11"/>
  <c r="F194" i="61"/>
  <c r="F193" i="61"/>
  <c r="F192" i="61"/>
  <c r="F191" i="61"/>
  <c r="F190" i="61"/>
  <c r="H189" i="61"/>
  <c r="E113" i="8"/>
  <c r="H241" i="43"/>
  <c r="G241" i="43"/>
  <c r="F241" i="43"/>
  <c r="E241" i="43"/>
  <c r="I241" i="43" s="1"/>
  <c r="F187" i="57"/>
  <c r="E73" i="57"/>
  <c r="E373" i="47"/>
  <c r="E280" i="47"/>
  <c r="E279" i="47"/>
  <c r="E209" i="5"/>
  <c r="F209" i="5" s="1"/>
  <c r="G209" i="5" s="1"/>
  <c r="H209" i="5" s="1"/>
  <c r="I209" i="5" s="1"/>
  <c r="J209" i="5" s="1"/>
  <c r="K209" i="5" s="1"/>
  <c r="F157" i="5"/>
  <c r="E157" i="5"/>
  <c r="F156" i="5"/>
  <c r="E156" i="5"/>
  <c r="E152" i="44"/>
  <c r="E151" i="44"/>
  <c r="F151" i="44" s="1"/>
  <c r="E232" i="32"/>
  <c r="F232" i="32" s="1"/>
  <c r="G232" i="32" s="1"/>
  <c r="H232" i="32" s="1"/>
  <c r="E113" i="32"/>
  <c r="F113" i="32" s="1"/>
  <c r="E294" i="48"/>
  <c r="F294" i="48" s="1"/>
  <c r="G294" i="48" s="1"/>
  <c r="F115" i="48"/>
  <c r="E207" i="60"/>
  <c r="F207" i="60" s="1"/>
  <c r="G207" i="60" s="1"/>
  <c r="H207" i="60" s="1"/>
  <c r="I207" i="60" s="1"/>
  <c r="J207" i="60" s="1"/>
  <c r="K207" i="60" s="1"/>
  <c r="G193" i="5"/>
  <c r="H193" i="5" s="1"/>
  <c r="I193" i="5" s="1"/>
  <c r="J193" i="5" s="1"/>
  <c r="K193" i="5" s="1"/>
  <c r="I191" i="5"/>
  <c r="E371" i="8"/>
  <c r="F201" i="10"/>
  <c r="I122" i="45"/>
  <c r="E122" i="45"/>
  <c r="E382" i="8"/>
  <c r="F382" i="8" s="1"/>
  <c r="G382" i="8" s="1"/>
  <c r="H382" i="8" s="1"/>
  <c r="E112" i="8"/>
  <c r="M198" i="60"/>
  <c r="G293" i="48"/>
  <c r="F114" i="48"/>
  <c r="E114" i="48"/>
  <c r="F200" i="10"/>
  <c r="I271" i="44"/>
  <c r="F220" i="32"/>
  <c r="G230" i="32"/>
  <c r="E111" i="32"/>
  <c r="F111" i="32" s="1"/>
  <c r="I121" i="45"/>
  <c r="E121" i="45"/>
  <c r="I120" i="45"/>
  <c r="E120" i="45"/>
  <c r="E289" i="44"/>
  <c r="F289" i="44" s="1"/>
  <c r="G289" i="44" s="1"/>
  <c r="H289" i="44" s="1"/>
  <c r="I289" i="44" s="1"/>
  <c r="J289" i="44" s="1"/>
  <c r="K289" i="44" s="1"/>
  <c r="E150" i="44"/>
  <c r="F150" i="44" s="1"/>
  <c r="E363" i="62"/>
  <c r="F363" i="62" s="1"/>
  <c r="G363" i="62" s="1"/>
  <c r="H363" i="62" s="1"/>
  <c r="I363" i="62" s="1"/>
  <c r="J363" i="62" s="1"/>
  <c r="E362" i="62"/>
  <c r="F362" i="62" s="1"/>
  <c r="G362" i="62" s="1"/>
  <c r="H362" i="62" s="1"/>
  <c r="I362" i="62" s="1"/>
  <c r="J362" i="62" s="1"/>
  <c r="E361" i="62"/>
  <c r="F361" i="62" s="1"/>
  <c r="G361" i="62" s="1"/>
  <c r="H361" i="62" s="1"/>
  <c r="I361" i="62" s="1"/>
  <c r="J361" i="62" s="1"/>
  <c r="E360" i="62"/>
  <c r="F360" i="62" s="1"/>
  <c r="G360" i="62" s="1"/>
  <c r="H360" i="62" s="1"/>
  <c r="I360" i="62" s="1"/>
  <c r="J360" i="62" s="1"/>
  <c r="E207" i="5"/>
  <c r="F207" i="5" s="1"/>
  <c r="G207" i="5" s="1"/>
  <c r="H207" i="5" s="1"/>
  <c r="I207" i="5" s="1"/>
  <c r="J207" i="5" s="1"/>
  <c r="K207" i="5" s="1"/>
  <c r="F155" i="5"/>
  <c r="E155" i="5"/>
  <c r="E372" i="47"/>
  <c r="E278" i="47"/>
  <c r="E206" i="60"/>
  <c r="F206" i="60" s="1"/>
  <c r="G206" i="60" s="1"/>
  <c r="H206" i="60" s="1"/>
  <c r="I206" i="60" s="1"/>
  <c r="J206" i="60" s="1"/>
  <c r="K206" i="60" s="1"/>
  <c r="F186" i="57"/>
  <c r="E72" i="57"/>
  <c r="F219" i="32"/>
  <c r="E381" i="8"/>
  <c r="F381" i="8" s="1"/>
  <c r="G381" i="8" s="1"/>
  <c r="H381" i="8" s="1"/>
  <c r="G101" i="7"/>
  <c r="E128" i="11"/>
  <c r="F128" i="11" s="1"/>
  <c r="G128" i="11" s="1"/>
  <c r="H128" i="11" s="1"/>
  <c r="I128" i="11" s="1"/>
  <c r="J128" i="11" s="1"/>
  <c r="K128" i="11" s="1"/>
  <c r="E127" i="11"/>
  <c r="I127" i="11" s="1"/>
  <c r="J127" i="11" s="1"/>
  <c r="E126" i="11"/>
  <c r="F126" i="11" s="1"/>
  <c r="G126" i="11" s="1"/>
  <c r="H126" i="11" s="1"/>
  <c r="I126" i="11" s="1"/>
  <c r="J126" i="11" s="1"/>
  <c r="K126" i="11" s="1"/>
  <c r="E125" i="11"/>
  <c r="F125" i="11" s="1"/>
  <c r="G125" i="11" s="1"/>
  <c r="H125" i="11" s="1"/>
  <c r="I125" i="11" s="1"/>
  <c r="J125" i="11" s="1"/>
  <c r="K125" i="11" s="1"/>
  <c r="E124" i="11"/>
  <c r="H124" i="11" s="1"/>
  <c r="I124" i="11" s="1"/>
  <c r="J124" i="11" s="1"/>
  <c r="K124" i="11" s="1"/>
  <c r="E213" i="10"/>
  <c r="F213" i="10" s="1"/>
  <c r="E211" i="10"/>
  <c r="F211" i="10" s="1"/>
  <c r="E71" i="57"/>
  <c r="H380" i="8"/>
  <c r="E149" i="44"/>
  <c r="F149" i="44" s="1"/>
  <c r="E100" i="8"/>
  <c r="H112" i="7"/>
  <c r="E292" i="48"/>
  <c r="F292" i="48" s="1"/>
  <c r="G292" i="48" s="1"/>
  <c r="E291" i="48"/>
  <c r="F291" i="48" s="1"/>
  <c r="G291" i="48" s="1"/>
  <c r="F113" i="48"/>
  <c r="E113" i="48"/>
  <c r="E206" i="5"/>
  <c r="F206" i="5" s="1"/>
  <c r="G206" i="5" s="1"/>
  <c r="H206" i="5" s="1"/>
  <c r="I206" i="5" s="1"/>
  <c r="J206" i="5" s="1"/>
  <c r="K206" i="5" s="1"/>
  <c r="G202" i="5"/>
  <c r="F154" i="5"/>
  <c r="E154" i="5"/>
  <c r="E371" i="47"/>
  <c r="E277" i="47"/>
  <c r="H236" i="43"/>
  <c r="G236" i="43"/>
  <c r="F236" i="43"/>
  <c r="E236" i="43"/>
  <c r="E205" i="60"/>
  <c r="F205" i="60" s="1"/>
  <c r="G205" i="60" s="1"/>
  <c r="H205" i="60" s="1"/>
  <c r="I205" i="60" s="1"/>
  <c r="J205" i="60" s="1"/>
  <c r="K205" i="60" s="1"/>
  <c r="E130" i="59"/>
  <c r="F218" i="32"/>
  <c r="E204" i="60"/>
  <c r="F204" i="60" s="1"/>
  <c r="G204" i="60" s="1"/>
  <c r="H204" i="60" s="1"/>
  <c r="I204" i="60" s="1"/>
  <c r="J204" i="60" s="1"/>
  <c r="K204" i="60" s="1"/>
  <c r="H235" i="43"/>
  <c r="G235" i="43"/>
  <c r="F235" i="43"/>
  <c r="E235" i="43"/>
  <c r="E359" i="62"/>
  <c r="F359" i="62" s="1"/>
  <c r="G359" i="62" s="1"/>
  <c r="H359" i="62" s="1"/>
  <c r="I359" i="62" s="1"/>
  <c r="J359" i="62" s="1"/>
  <c r="E110" i="8"/>
  <c r="I116" i="11"/>
  <c r="E135" i="59"/>
  <c r="E137" i="59"/>
  <c r="F191" i="5"/>
  <c r="G191" i="5" s="1"/>
  <c r="G228" i="32"/>
  <c r="H228" i="32" s="1"/>
  <c r="F112" i="48"/>
  <c r="E148" i="44"/>
  <c r="E70" i="57"/>
  <c r="G115" i="11"/>
  <c r="H115" i="11" s="1"/>
  <c r="E358" i="62"/>
  <c r="F358" i="62" s="1"/>
  <c r="G358" i="62" s="1"/>
  <c r="H358" i="62" s="1"/>
  <c r="I358" i="62" s="1"/>
  <c r="J358" i="62" s="1"/>
  <c r="E370" i="47"/>
  <c r="E276" i="47"/>
  <c r="E173" i="57"/>
  <c r="F173" i="57" s="1"/>
  <c r="I118" i="45"/>
  <c r="E379" i="8"/>
  <c r="F379" i="8" s="1"/>
  <c r="G379" i="8" s="1"/>
  <c r="H379" i="8" s="1"/>
  <c r="E136" i="59"/>
  <c r="E10" i="48"/>
  <c r="F10" i="48"/>
  <c r="E11" i="48"/>
  <c r="F11" i="48"/>
  <c r="E12" i="48"/>
  <c r="F12" i="48"/>
  <c r="E13" i="48"/>
  <c r="F13" i="48"/>
  <c r="E14" i="48"/>
  <c r="E17" i="48"/>
  <c r="F17" i="48"/>
  <c r="E18" i="48"/>
  <c r="F18" i="48"/>
  <c r="E19" i="48"/>
  <c r="F19" i="48"/>
  <c r="E20" i="48"/>
  <c r="F20" i="48"/>
  <c r="E21" i="48"/>
  <c r="F21" i="48"/>
  <c r="E23" i="48"/>
  <c r="F23" i="48"/>
  <c r="E24" i="48"/>
  <c r="F24" i="48"/>
  <c r="E25" i="48"/>
  <c r="F25" i="48"/>
  <c r="E26" i="48"/>
  <c r="E27" i="48"/>
  <c r="F27" i="48"/>
  <c r="E28" i="48"/>
  <c r="F28" i="48"/>
  <c r="E29" i="48"/>
  <c r="F29" i="48"/>
  <c r="E30" i="48"/>
  <c r="F30" i="48"/>
  <c r="E31" i="48"/>
  <c r="F31" i="48"/>
  <c r="E32" i="48"/>
  <c r="F32" i="48"/>
  <c r="E33" i="48"/>
  <c r="F33" i="48"/>
  <c r="E34" i="48"/>
  <c r="F34" i="48"/>
  <c r="E35" i="48"/>
  <c r="F35" i="48"/>
  <c r="E36" i="48"/>
  <c r="F36" i="48"/>
  <c r="E37" i="48"/>
  <c r="F37" i="48"/>
  <c r="E38" i="48"/>
  <c r="F38" i="48"/>
  <c r="E39" i="48"/>
  <c r="F39" i="48"/>
  <c r="E41" i="48"/>
  <c r="F41" i="48"/>
  <c r="E42" i="48"/>
  <c r="F42" i="48"/>
  <c r="E43" i="48"/>
  <c r="F43" i="48"/>
  <c r="E44" i="48"/>
  <c r="F44" i="48"/>
  <c r="E45" i="48"/>
  <c r="F45" i="48"/>
  <c r="E46" i="48"/>
  <c r="F46" i="48"/>
  <c r="E47" i="48"/>
  <c r="F47" i="48"/>
  <c r="E48" i="48"/>
  <c r="F48" i="48"/>
  <c r="E49" i="48"/>
  <c r="F49" i="48"/>
  <c r="E50" i="48"/>
  <c r="F50" i="48"/>
  <c r="E51" i="48"/>
  <c r="F51" i="48"/>
  <c r="E52" i="48"/>
  <c r="F52" i="48"/>
  <c r="E54" i="48"/>
  <c r="F54" i="48"/>
  <c r="E55" i="48"/>
  <c r="F55" i="48"/>
  <c r="E56" i="48"/>
  <c r="F56" i="48"/>
  <c r="E57" i="48"/>
  <c r="F57" i="48"/>
  <c r="E58" i="48"/>
  <c r="E60" i="48"/>
  <c r="F60" i="48"/>
  <c r="E61" i="48"/>
  <c r="F61" i="48"/>
  <c r="E115" i="45"/>
  <c r="H234" i="43"/>
  <c r="G234" i="43"/>
  <c r="F234" i="43"/>
  <c r="E234" i="43"/>
  <c r="E69" i="57"/>
  <c r="F111" i="48"/>
  <c r="G123" i="11"/>
  <c r="H123" i="11" s="1"/>
  <c r="I123" i="11" s="1"/>
  <c r="J123" i="11" s="1"/>
  <c r="K123" i="11" s="1"/>
  <c r="E122" i="11"/>
  <c r="F122" i="11" s="1"/>
  <c r="G122" i="11" s="1"/>
  <c r="H122" i="11" s="1"/>
  <c r="I122" i="11" s="1"/>
  <c r="J122" i="11" s="1"/>
  <c r="K122" i="11" s="1"/>
  <c r="E121" i="11"/>
  <c r="E120" i="11"/>
  <c r="J120" i="11" s="1"/>
  <c r="K120" i="11" s="1"/>
  <c r="E209" i="10"/>
  <c r="F209" i="10" s="1"/>
  <c r="E208" i="10"/>
  <c r="E356" i="62"/>
  <c r="F356" i="62" s="1"/>
  <c r="G356" i="62" s="1"/>
  <c r="E201" i="5"/>
  <c r="F201" i="5" s="1"/>
  <c r="G201" i="5" s="1"/>
  <c r="H201" i="5" s="1"/>
  <c r="I201" i="5" s="1"/>
  <c r="J201" i="5" s="1"/>
  <c r="K201" i="5" s="1"/>
  <c r="E199" i="5"/>
  <c r="F199" i="5" s="1"/>
  <c r="G199" i="5" s="1"/>
  <c r="H199" i="5" s="1"/>
  <c r="I199" i="5" s="1"/>
  <c r="J199" i="5" s="1"/>
  <c r="K199" i="5" s="1"/>
  <c r="E198" i="5"/>
  <c r="F198" i="5" s="1"/>
  <c r="E153" i="5"/>
  <c r="F152" i="5"/>
  <c r="E152" i="5"/>
  <c r="F151" i="5"/>
  <c r="E151" i="5"/>
  <c r="F150" i="5"/>
  <c r="E150" i="5"/>
  <c r="E108" i="7"/>
  <c r="F108" i="7" s="1"/>
  <c r="G108" i="7" s="1"/>
  <c r="H108" i="7" s="1"/>
  <c r="I108" i="7" s="1"/>
  <c r="J108" i="7" s="1"/>
  <c r="G107" i="7"/>
  <c r="H107" i="7" s="1"/>
  <c r="I107" i="7" s="1"/>
  <c r="J107" i="7" s="1"/>
  <c r="E106" i="7"/>
  <c r="F106" i="7" s="1"/>
  <c r="G106" i="7" s="1"/>
  <c r="H106" i="7" s="1"/>
  <c r="I106" i="7" s="1"/>
  <c r="J106" i="7" s="1"/>
  <c r="E289" i="48"/>
  <c r="F289" i="48" s="1"/>
  <c r="G289" i="48" s="1"/>
  <c r="E287" i="48"/>
  <c r="F287" i="48" s="1"/>
  <c r="G287" i="48" s="1"/>
  <c r="F110" i="48"/>
  <c r="E110" i="48"/>
  <c r="F109" i="48"/>
  <c r="F181" i="57"/>
  <c r="F180" i="57"/>
  <c r="E369" i="47"/>
  <c r="E368" i="47"/>
  <c r="E275" i="47"/>
  <c r="I119" i="45"/>
  <c r="E119" i="45"/>
  <c r="E118" i="45"/>
  <c r="I117" i="45"/>
  <c r="E280" i="44"/>
  <c r="F280" i="44" s="1"/>
  <c r="E147" i="44"/>
  <c r="F147" i="44" s="1"/>
  <c r="E145" i="44"/>
  <c r="F145" i="44" s="1"/>
  <c r="G227" i="32"/>
  <c r="H227" i="32" s="1"/>
  <c r="E226" i="32"/>
  <c r="F226" i="32" s="1"/>
  <c r="G226" i="32" s="1"/>
  <c r="H226" i="32" s="1"/>
  <c r="E108" i="32"/>
  <c r="F108" i="32" s="1"/>
  <c r="E107" i="32"/>
  <c r="F107" i="32" s="1"/>
  <c r="F378" i="8"/>
  <c r="G378" i="8" s="1"/>
  <c r="H378" i="8" s="1"/>
  <c r="F377" i="8"/>
  <c r="G377" i="8" s="1"/>
  <c r="H377" i="8" s="1"/>
  <c r="H232" i="43"/>
  <c r="G232" i="43"/>
  <c r="F232" i="43"/>
  <c r="E232" i="43"/>
  <c r="H231" i="43"/>
  <c r="G231" i="43"/>
  <c r="F231" i="43"/>
  <c r="E231" i="43"/>
  <c r="E203" i="60"/>
  <c r="F203" i="60" s="1"/>
  <c r="G203" i="60" s="1"/>
  <c r="H203" i="60" s="1"/>
  <c r="I203" i="60" s="1"/>
  <c r="J203" i="60" s="1"/>
  <c r="K203" i="60" s="1"/>
  <c r="E202" i="60"/>
  <c r="F202" i="60" s="1"/>
  <c r="G202" i="60" s="1"/>
  <c r="H202" i="60" s="1"/>
  <c r="I202" i="60" s="1"/>
  <c r="J202" i="60" s="1"/>
  <c r="K202" i="60" s="1"/>
  <c r="E101" i="8"/>
  <c r="E369" i="8"/>
  <c r="F369" i="8" s="1"/>
  <c r="G369" i="8" s="1"/>
  <c r="H369" i="8" s="1"/>
  <c r="I116" i="45"/>
  <c r="E116" i="45"/>
  <c r="E274" i="47"/>
  <c r="E171" i="57"/>
  <c r="F171" i="57" s="1"/>
  <c r="E68" i="57"/>
  <c r="F98" i="7"/>
  <c r="I115" i="11"/>
  <c r="J115" i="11" s="1"/>
  <c r="K115" i="11" s="1"/>
  <c r="E106" i="8"/>
  <c r="E106" i="32"/>
  <c r="F106" i="32" s="1"/>
  <c r="E114" i="45"/>
  <c r="E113" i="45"/>
  <c r="E112" i="45"/>
  <c r="E67" i="57"/>
  <c r="E134" i="59"/>
  <c r="E133" i="59"/>
  <c r="E367" i="47"/>
  <c r="E273" i="47"/>
  <c r="E66" i="57"/>
  <c r="I114" i="45"/>
  <c r="F108" i="48"/>
  <c r="E108" i="48"/>
  <c r="G375" i="8"/>
  <c r="H375" i="8" s="1"/>
  <c r="E374" i="8"/>
  <c r="F374" i="8" s="1"/>
  <c r="G374" i="8" s="1"/>
  <c r="H374" i="8" s="1"/>
  <c r="E104" i="8"/>
  <c r="E132" i="59"/>
  <c r="G224" i="32"/>
  <c r="H224" i="32" s="1"/>
  <c r="E144" i="44"/>
  <c r="F144" i="44" s="1"/>
  <c r="E366" i="47"/>
  <c r="E272" i="47"/>
  <c r="E201" i="60"/>
  <c r="F201" i="60" s="1"/>
  <c r="G201" i="60" s="1"/>
  <c r="H201" i="60" s="1"/>
  <c r="I201" i="60" s="1"/>
  <c r="J109" i="11"/>
  <c r="I112" i="11"/>
  <c r="J112" i="11" s="1"/>
  <c r="G107" i="11"/>
  <c r="H107" i="11" s="1"/>
  <c r="I107" i="11" s="1"/>
  <c r="J107" i="11" s="1"/>
  <c r="K107" i="11" s="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J116" i="11" s="1"/>
  <c r="E115" i="11"/>
  <c r="E113" i="11"/>
  <c r="F113" i="11" s="1"/>
  <c r="G113" i="11" s="1"/>
  <c r="H113" i="11" s="1"/>
  <c r="I113" i="11" s="1"/>
  <c r="J113" i="11" s="1"/>
  <c r="K113" i="11" s="1"/>
  <c r="E112" i="11"/>
  <c r="E111" i="11"/>
  <c r="F111" i="11" s="1"/>
  <c r="G111" i="11" s="1"/>
  <c r="H111" i="11" s="1"/>
  <c r="I111" i="11" s="1"/>
  <c r="J111" i="11" s="1"/>
  <c r="K111" i="11" s="1"/>
  <c r="E109" i="11"/>
  <c r="E373" i="8"/>
  <c r="F373" i="8" s="1"/>
  <c r="G373" i="8" s="1"/>
  <c r="H373" i="8" s="1"/>
  <c r="F372" i="8"/>
  <c r="G372" i="8" s="1"/>
  <c r="H372" i="8" s="1"/>
  <c r="E102" i="8"/>
  <c r="E131" i="59"/>
  <c r="E125" i="59"/>
  <c r="F179" i="57"/>
  <c r="F178" i="57"/>
  <c r="E177" i="57"/>
  <c r="F177" i="57" s="1"/>
  <c r="E176" i="57"/>
  <c r="F176" i="57" s="1"/>
  <c r="E65" i="57"/>
  <c r="E64" i="57"/>
  <c r="G223" i="32"/>
  <c r="H223" i="32" s="1"/>
  <c r="G222" i="32"/>
  <c r="H222" i="32" s="1"/>
  <c r="G221" i="32"/>
  <c r="H221" i="32" s="1"/>
  <c r="G220" i="32"/>
  <c r="H220" i="32" s="1"/>
  <c r="E95" i="32"/>
  <c r="F95" i="32"/>
  <c r="E103" i="32"/>
  <c r="F103" i="32" s="1"/>
  <c r="E279" i="44"/>
  <c r="F279" i="44" s="1"/>
  <c r="E278" i="44"/>
  <c r="F278" i="44" s="1"/>
  <c r="G278" i="44" s="1"/>
  <c r="H278" i="44" s="1"/>
  <c r="I278" i="44" s="1"/>
  <c r="J278" i="44" s="1"/>
  <c r="E277" i="44"/>
  <c r="F277" i="44" s="1"/>
  <c r="G277" i="44" s="1"/>
  <c r="H277" i="44" s="1"/>
  <c r="I277" i="44" s="1"/>
  <c r="J277" i="44" s="1"/>
  <c r="H276" i="44"/>
  <c r="I276" i="44" s="1"/>
  <c r="J276" i="44" s="1"/>
  <c r="E275" i="44"/>
  <c r="F275" i="44" s="1"/>
  <c r="E131" i="44"/>
  <c r="F131" i="44" s="1"/>
  <c r="F133" i="44"/>
  <c r="E133" i="44" s="1"/>
  <c r="E134" i="44"/>
  <c r="F134" i="44" s="1"/>
  <c r="E135" i="44"/>
  <c r="F135" i="44" s="1"/>
  <c r="E136" i="44"/>
  <c r="E137" i="44"/>
  <c r="F137" i="44" s="1"/>
  <c r="E138" i="44"/>
  <c r="F138" i="44" s="1"/>
  <c r="E140" i="44"/>
  <c r="F140" i="44" s="1"/>
  <c r="E142" i="44"/>
  <c r="F142" i="44" s="1"/>
  <c r="E141" i="44"/>
  <c r="F141" i="44" s="1"/>
  <c r="E143" i="44"/>
  <c r="F143" i="44" s="1"/>
  <c r="E355" i="62"/>
  <c r="E354" i="62"/>
  <c r="E353" i="62"/>
  <c r="E351" i="62"/>
  <c r="F351" i="62" s="1"/>
  <c r="G351" i="62" s="1"/>
  <c r="H351" i="62" s="1"/>
  <c r="I351" i="62" s="1"/>
  <c r="J351" i="62" s="1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E286" i="48"/>
  <c r="F286" i="48" s="1"/>
  <c r="G286" i="48" s="1"/>
  <c r="E285" i="48"/>
  <c r="F285" i="48" s="1"/>
  <c r="E284" i="48"/>
  <c r="F284" i="48" s="1"/>
  <c r="G284" i="48" s="1"/>
  <c r="E283" i="48"/>
  <c r="F283" i="48" s="1"/>
  <c r="E282" i="48"/>
  <c r="F282" i="48" s="1"/>
  <c r="G282" i="48" s="1"/>
  <c r="F107" i="48"/>
  <c r="F105" i="48"/>
  <c r="F104" i="48"/>
  <c r="F103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197" i="5"/>
  <c r="F197" i="5" s="1"/>
  <c r="G197" i="5" s="1"/>
  <c r="H197" i="5" s="1"/>
  <c r="I197" i="5" s="1"/>
  <c r="J197" i="5" s="1"/>
  <c r="E196" i="5"/>
  <c r="F196" i="5" s="1"/>
  <c r="G196" i="5" s="1"/>
  <c r="H196" i="5" s="1"/>
  <c r="I196" i="5" s="1"/>
  <c r="J196" i="5" s="1"/>
  <c r="K196" i="5" s="1"/>
  <c r="E195" i="5"/>
  <c r="F195" i="5" s="1"/>
  <c r="G195" i="5" s="1"/>
  <c r="H195" i="5" s="1"/>
  <c r="I195" i="5" s="1"/>
  <c r="J195" i="5" s="1"/>
  <c r="K195" i="5" s="1"/>
  <c r="E194" i="5"/>
  <c r="F194" i="5" s="1"/>
  <c r="G194" i="5" s="1"/>
  <c r="H194" i="5" s="1"/>
  <c r="I194" i="5" s="1"/>
  <c r="J194" i="5" s="1"/>
  <c r="K194" i="5" s="1"/>
  <c r="F149" i="5"/>
  <c r="E149" i="5"/>
  <c r="F147" i="5"/>
  <c r="E147" i="5"/>
  <c r="F146" i="5"/>
  <c r="E146" i="5"/>
  <c r="F145" i="5"/>
  <c r="E145" i="5"/>
  <c r="E365" i="47"/>
  <c r="E364" i="47"/>
  <c r="E363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E230" i="43"/>
  <c r="E229" i="43"/>
  <c r="E228" i="43"/>
  <c r="E227" i="43"/>
  <c r="E200" i="60"/>
  <c r="F200" i="60" s="1"/>
  <c r="E199" i="60"/>
  <c r="F199" i="60" s="1"/>
  <c r="E198" i="60"/>
  <c r="F198" i="60" s="1"/>
  <c r="E197" i="60"/>
  <c r="F197" i="60" s="1"/>
  <c r="I113" i="45"/>
  <c r="E102" i="7"/>
  <c r="F102" i="7"/>
  <c r="G102" i="7"/>
  <c r="H102" i="7"/>
  <c r="I102" i="7"/>
  <c r="J102" i="7"/>
  <c r="E103" i="7"/>
  <c r="F103" i="7"/>
  <c r="G103" i="7" s="1"/>
  <c r="H103" i="7" s="1"/>
  <c r="I103" i="7" s="1"/>
  <c r="E265" i="44"/>
  <c r="F265" i="44" s="1"/>
  <c r="G265" i="44" s="1"/>
  <c r="H265" i="44" s="1"/>
  <c r="I265" i="44" s="1"/>
  <c r="J265" i="44" s="1"/>
  <c r="E270" i="47"/>
  <c r="I112" i="45"/>
  <c r="F371" i="8"/>
  <c r="E370" i="8"/>
  <c r="F370" i="8" s="1"/>
  <c r="G370" i="8" s="1"/>
  <c r="H370" i="8" s="1"/>
  <c r="E129" i="59"/>
  <c r="E63" i="57"/>
  <c r="E269" i="47"/>
  <c r="G94" i="7"/>
  <c r="I110" i="45"/>
  <c r="E110" i="45"/>
  <c r="E62" i="57"/>
  <c r="E122" i="59"/>
  <c r="L217" i="32"/>
  <c r="L216" i="32"/>
  <c r="L215" i="32"/>
  <c r="L214" i="32"/>
  <c r="L213" i="32"/>
  <c r="L212" i="32"/>
  <c r="L211" i="32"/>
  <c r="L210" i="32"/>
  <c r="L209" i="32"/>
  <c r="L208" i="32"/>
  <c r="I67" i="32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I83" i="32" s="1"/>
  <c r="I84" i="32" s="1"/>
  <c r="I85" i="32" s="1"/>
  <c r="I86" i="32" s="1"/>
  <c r="I87" i="32" s="1"/>
  <c r="I88" i="32" s="1"/>
  <c r="I89" i="32" s="1"/>
  <c r="I90" i="32" s="1"/>
  <c r="I91" i="32" s="1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62" i="32"/>
  <c r="I63" i="32" s="1"/>
  <c r="I64" i="32" s="1"/>
  <c r="I65" i="32" s="1"/>
  <c r="I60" i="32"/>
  <c r="I10" i="32"/>
  <c r="I11" i="32" s="1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J101" i="32"/>
  <c r="J100" i="32"/>
  <c r="J99" i="32"/>
  <c r="J98" i="32"/>
  <c r="J97" i="32"/>
  <c r="J96" i="32"/>
  <c r="J95" i="32"/>
  <c r="J94" i="32"/>
  <c r="J93" i="32"/>
  <c r="J92" i="32"/>
  <c r="J91" i="32"/>
  <c r="J90" i="32"/>
  <c r="M271" i="44"/>
  <c r="M272" i="44" s="1"/>
  <c r="M273" i="44" s="1"/>
  <c r="M274" i="44" s="1"/>
  <c r="M276" i="44" s="1"/>
  <c r="M277" i="44" s="1"/>
  <c r="M278" i="44" s="1"/>
  <c r="M279" i="44" s="1"/>
  <c r="M280" i="44" s="1"/>
  <c r="M281" i="44" s="1"/>
  <c r="M282" i="44" s="1"/>
  <c r="M283" i="44" s="1"/>
  <c r="M284" i="44" s="1"/>
  <c r="L259" i="44"/>
  <c r="L260" i="44" s="1"/>
  <c r="L261" i="44" s="1"/>
  <c r="L262" i="44" s="1"/>
  <c r="L263" i="44" s="1"/>
  <c r="L264" i="44" s="1"/>
  <c r="L265" i="44" s="1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9" i="60" s="1"/>
  <c r="M200" i="60" s="1"/>
  <c r="M201" i="60" s="1"/>
  <c r="M202" i="60" s="1"/>
  <c r="M203" i="60" s="1"/>
  <c r="M204" i="60" s="1"/>
  <c r="M205" i="60" s="1"/>
  <c r="M206" i="60" s="1"/>
  <c r="M207" i="60" s="1"/>
  <c r="M208" i="60" s="1"/>
  <c r="M209" i="60" s="1"/>
  <c r="E99" i="7"/>
  <c r="F99" i="7" s="1"/>
  <c r="G99" i="7" s="1"/>
  <c r="H99" i="7" s="1"/>
  <c r="I99" i="7" s="1"/>
  <c r="J99" i="7" s="1"/>
  <c r="N188" i="5"/>
  <c r="F139" i="5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74" i="44"/>
  <c r="F274" i="44" s="1"/>
  <c r="G274" i="44" s="1"/>
  <c r="H274" i="44" s="1"/>
  <c r="I274" i="44" s="1"/>
  <c r="J274" i="44" s="1"/>
  <c r="E273" i="44"/>
  <c r="F273" i="44" s="1"/>
  <c r="G273" i="44" s="1"/>
  <c r="H273" i="44" s="1"/>
  <c r="I273" i="44" s="1"/>
  <c r="J273" i="44" s="1"/>
  <c r="E272" i="44"/>
  <c r="F272" i="44" s="1"/>
  <c r="G272" i="44" s="1"/>
  <c r="H272" i="44" s="1"/>
  <c r="I272" i="44" s="1"/>
  <c r="J272" i="44" s="1"/>
  <c r="E271" i="44"/>
  <c r="E270" i="44"/>
  <c r="F270" i="44" s="1"/>
  <c r="G270" i="44" s="1"/>
  <c r="H270" i="44"/>
  <c r="I270" i="44" s="1"/>
  <c r="J270" i="44" s="1"/>
  <c r="E192" i="5"/>
  <c r="F192" i="5"/>
  <c r="G192" i="5" s="1"/>
  <c r="H192" i="5" s="1"/>
  <c r="I192" i="5" s="1"/>
  <c r="J192" i="5" s="1"/>
  <c r="K192" i="5" s="1"/>
  <c r="E190" i="5"/>
  <c r="F190" i="5" s="1"/>
  <c r="G190" i="5" s="1"/>
  <c r="H190" i="5" s="1"/>
  <c r="I190" i="5" s="1"/>
  <c r="J190" i="5" s="1"/>
  <c r="K190" i="5" s="1"/>
  <c r="H189" i="5"/>
  <c r="I189" i="5" s="1"/>
  <c r="J189" i="5" s="1"/>
  <c r="K189" i="5" s="1"/>
  <c r="F144" i="5"/>
  <c r="E144" i="5"/>
  <c r="F143" i="5"/>
  <c r="E142" i="5"/>
  <c r="F141" i="5"/>
  <c r="E141" i="5"/>
  <c r="E139" i="5"/>
  <c r="E188" i="5"/>
  <c r="F188" i="5" s="1"/>
  <c r="G188" i="5" s="1"/>
  <c r="H188" i="5" s="1"/>
  <c r="M189" i="5"/>
  <c r="M190" i="5" s="1"/>
  <c r="M191" i="5" s="1"/>
  <c r="M192" i="5" s="1"/>
  <c r="M194" i="5" s="1"/>
  <c r="M195" i="5" s="1"/>
  <c r="M196" i="5" s="1"/>
  <c r="M197" i="5" s="1"/>
  <c r="M198" i="5" s="1"/>
  <c r="M199" i="5" s="1"/>
  <c r="M200" i="5" s="1"/>
  <c r="M201" i="5" s="1"/>
  <c r="M202" i="5" s="1"/>
  <c r="I188" i="5"/>
  <c r="J188" i="5" s="1"/>
  <c r="K188" i="5" s="1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J346" i="62" s="1"/>
  <c r="H345" i="62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E198" i="10"/>
  <c r="F198" i="10" s="1"/>
  <c r="E197" i="10"/>
  <c r="F197" i="10" s="1"/>
  <c r="E368" i="8"/>
  <c r="F368" i="8" s="1"/>
  <c r="G368" i="8" s="1"/>
  <c r="H368" i="8" s="1"/>
  <c r="F367" i="8"/>
  <c r="G367" i="8" s="1"/>
  <c r="H367" i="8" s="1"/>
  <c r="E98" i="8"/>
  <c r="F175" i="57"/>
  <c r="E174" i="57"/>
  <c r="F174" i="57" s="1"/>
  <c r="E172" i="57"/>
  <c r="F172" i="57" s="1"/>
  <c r="E61" i="57"/>
  <c r="E60" i="57"/>
  <c r="E128" i="59"/>
  <c r="E127" i="59"/>
  <c r="G219" i="32"/>
  <c r="H219" i="32" s="1"/>
  <c r="G218" i="32"/>
  <c r="H218" i="32" s="1"/>
  <c r="E217" i="32"/>
  <c r="F217" i="32" s="1"/>
  <c r="G217" i="32" s="1"/>
  <c r="H217" i="32" s="1"/>
  <c r="E216" i="32"/>
  <c r="F216" i="32" s="1"/>
  <c r="G216" i="32" s="1"/>
  <c r="H216" i="32" s="1"/>
  <c r="E101" i="32"/>
  <c r="E100" i="32"/>
  <c r="F100" i="32" s="1"/>
  <c r="E99" i="32"/>
  <c r="F99" i="32" s="1"/>
  <c r="E98" i="32"/>
  <c r="F132" i="5"/>
  <c r="H101" i="7"/>
  <c r="I101" i="7" s="1"/>
  <c r="J101" i="7" s="1"/>
  <c r="E281" i="48"/>
  <c r="F281" i="48" s="1"/>
  <c r="G281" i="48" s="1"/>
  <c r="E280" i="48"/>
  <c r="F280" i="48" s="1"/>
  <c r="G280" i="48" s="1"/>
  <c r="E279" i="48"/>
  <c r="F279" i="48" s="1"/>
  <c r="G279" i="48" s="1"/>
  <c r="E278" i="48"/>
  <c r="F278" i="48" s="1"/>
  <c r="G278" i="48" s="1"/>
  <c r="E361" i="47"/>
  <c r="E360" i="47"/>
  <c r="E359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I104" i="45"/>
  <c r="I106" i="45"/>
  <c r="I105" i="45"/>
  <c r="E126" i="59"/>
  <c r="E123" i="59"/>
  <c r="E124" i="59"/>
  <c r="G207" i="32"/>
  <c r="H207" i="32" s="1"/>
  <c r="I102" i="45"/>
  <c r="E170" i="57"/>
  <c r="F170" i="57" s="1"/>
  <c r="E169" i="57"/>
  <c r="F169" i="57" s="1"/>
  <c r="E168" i="57"/>
  <c r="F168" i="57" s="1"/>
  <c r="E59" i="57"/>
  <c r="E58" i="57"/>
  <c r="E57" i="57"/>
  <c r="E56" i="57"/>
  <c r="E215" i="32"/>
  <c r="F215" i="32" s="1"/>
  <c r="G215" i="32" s="1"/>
  <c r="H215" i="32" s="1"/>
  <c r="G213" i="32"/>
  <c r="H213" i="32" s="1"/>
  <c r="G212" i="32"/>
  <c r="H212" i="32" s="1"/>
  <c r="E100" i="7"/>
  <c r="F100" i="7" s="1"/>
  <c r="G100" i="7" s="1"/>
  <c r="H100" i="7" s="1"/>
  <c r="I100" i="7" s="1"/>
  <c r="J100" i="7" s="1"/>
  <c r="F138" i="5"/>
  <c r="E138" i="5"/>
  <c r="E265" i="47"/>
  <c r="E358" i="47"/>
  <c r="E110" i="11"/>
  <c r="F110" i="11" s="1"/>
  <c r="G110" i="11" s="1"/>
  <c r="H110" i="11" s="1"/>
  <c r="I110" i="11" s="1"/>
  <c r="J110" i="11" s="1"/>
  <c r="K110" i="11" s="1"/>
  <c r="H89" i="8" l="1"/>
  <c r="I88" i="8"/>
  <c r="J271" i="44"/>
  <c r="J202" i="5"/>
  <c r="J191" i="5"/>
  <c r="K191" i="5" s="1"/>
  <c r="J356" i="62"/>
  <c r="G11" i="63"/>
  <c r="I132" i="11"/>
  <c r="J132" i="11" s="1"/>
  <c r="H44" i="64"/>
  <c r="H200" i="61"/>
  <c r="I279" i="44"/>
  <c r="J279" i="44" s="1"/>
  <c r="G279" i="44"/>
  <c r="I280" i="44"/>
  <c r="J280" i="44" s="1"/>
  <c r="G280" i="44"/>
  <c r="I284" i="44"/>
  <c r="J284" i="44" s="1"/>
  <c r="G284" i="44"/>
  <c r="H190" i="61"/>
  <c r="L218" i="32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N189" i="5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121" i="59"/>
  <c r="I89" i="8" l="1"/>
  <c r="H90" i="8"/>
  <c r="G12" i="63"/>
  <c r="H201" i="61"/>
  <c r="H45" i="64"/>
  <c r="H191" i="61"/>
  <c r="J103" i="32"/>
  <c r="I104" i="32"/>
  <c r="N190" i="5"/>
  <c r="D27" i="62"/>
  <c r="F26" i="62"/>
  <c r="E26" i="62"/>
  <c r="D19" i="62"/>
  <c r="F18" i="62"/>
  <c r="E18" i="62"/>
  <c r="D13" i="62"/>
  <c r="F12" i="62"/>
  <c r="E12" i="62"/>
  <c r="E53" i="57"/>
  <c r="E167" i="57"/>
  <c r="F167" i="57" s="1"/>
  <c r="E109" i="45"/>
  <c r="E108" i="45"/>
  <c r="E107" i="45"/>
  <c r="D17" i="45"/>
  <c r="I90" i="8" l="1"/>
  <c r="H91" i="8"/>
  <c r="G13" i="63"/>
  <c r="H202" i="61"/>
  <c r="H46" i="64"/>
  <c r="H234" i="61"/>
  <c r="H192" i="61"/>
  <c r="L220" i="32"/>
  <c r="J104" i="32"/>
  <c r="I105" i="32"/>
  <c r="I102" i="8"/>
  <c r="H103" i="8"/>
  <c r="N191" i="5"/>
  <c r="F13" i="62"/>
  <c r="E13" i="62"/>
  <c r="F19" i="62"/>
  <c r="E19" i="62"/>
  <c r="F27" i="62"/>
  <c r="E27" i="62"/>
  <c r="E192" i="60"/>
  <c r="F192" i="60" s="1"/>
  <c r="E191" i="60"/>
  <c r="F191" i="60" s="1"/>
  <c r="E97" i="32"/>
  <c r="F97" i="32" s="1"/>
  <c r="E96" i="32"/>
  <c r="F96" i="32" s="1"/>
  <c r="I91" i="8" l="1"/>
  <c r="H92" i="8"/>
  <c r="G14" i="63"/>
  <c r="H203" i="61"/>
  <c r="H47" i="64"/>
  <c r="H235" i="61"/>
  <c r="H193" i="61"/>
  <c r="L221" i="32"/>
  <c r="J105" i="32"/>
  <c r="I106" i="32"/>
  <c r="I103" i="8"/>
  <c r="H104" i="8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E264" i="47"/>
  <c r="I92" i="8" l="1"/>
  <c r="H93" i="8"/>
  <c r="G15" i="63"/>
  <c r="H204" i="61"/>
  <c r="H48" i="64"/>
  <c r="H195" i="61"/>
  <c r="H196" i="61"/>
  <c r="H236" i="61"/>
  <c r="H194" i="61"/>
  <c r="L222" i="32"/>
  <c r="J106" i="32"/>
  <c r="I107" i="32"/>
  <c r="H105" i="8"/>
  <c r="I104" i="8"/>
  <c r="N193" i="5"/>
  <c r="E211" i="43"/>
  <c r="F211" i="43"/>
  <c r="G211" i="43"/>
  <c r="H211" i="43"/>
  <c r="I93" i="8" l="1"/>
  <c r="H94" i="8"/>
  <c r="G16" i="63"/>
  <c r="H205" i="61"/>
  <c r="H237" i="61"/>
  <c r="L223" i="32"/>
  <c r="J107" i="32"/>
  <c r="I108" i="32"/>
  <c r="I105" i="8"/>
  <c r="H106" i="8"/>
  <c r="N194" i="5"/>
  <c r="F366" i="8"/>
  <c r="G366" i="8" s="1"/>
  <c r="H366" i="8" s="1"/>
  <c r="F365" i="8"/>
  <c r="G365" i="8" s="1"/>
  <c r="H365" i="8" s="1"/>
  <c r="F364" i="8"/>
  <c r="G364" i="8" s="1"/>
  <c r="H364" i="8" s="1"/>
  <c r="E363" i="8"/>
  <c r="F363" i="8" s="1"/>
  <c r="G363" i="8" s="1"/>
  <c r="H363" i="8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57" i="47"/>
  <c r="E356" i="47"/>
  <c r="E355" i="47"/>
  <c r="E354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I94" i="8" l="1"/>
  <c r="H95" i="8"/>
  <c r="G17" i="63"/>
  <c r="H238" i="61"/>
  <c r="J108" i="32"/>
  <c r="I109" i="32"/>
  <c r="L224" i="32"/>
  <c r="I106" i="8"/>
  <c r="H107" i="8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N195" i="5"/>
  <c r="I264" i="44"/>
  <c r="J264" i="44" s="1"/>
  <c r="E263" i="44"/>
  <c r="F263" i="44" s="1"/>
  <c r="E262" i="44"/>
  <c r="F262" i="44" s="1"/>
  <c r="G262" i="44" s="1"/>
  <c r="H262" i="44" s="1"/>
  <c r="I262" i="44" s="1"/>
  <c r="J262" i="44" s="1"/>
  <c r="E273" i="48"/>
  <c r="F273" i="48"/>
  <c r="G273" i="48" s="1"/>
  <c r="E277" i="48"/>
  <c r="F277" i="48" s="1"/>
  <c r="G277" i="48" s="1"/>
  <c r="E276" i="48"/>
  <c r="F276" i="48" s="1"/>
  <c r="G276" i="48" s="1"/>
  <c r="E275" i="48"/>
  <c r="F275" i="48" s="1"/>
  <c r="G275" i="48" s="1"/>
  <c r="I95" i="8" l="1"/>
  <c r="H96" i="8"/>
  <c r="J109" i="32"/>
  <c r="I110" i="32"/>
  <c r="L225" i="32"/>
  <c r="I107" i="8"/>
  <c r="H108" i="8"/>
  <c r="N196" i="5"/>
  <c r="G263" i="44"/>
  <c r="H263" i="44" s="1"/>
  <c r="I263" i="44" s="1"/>
  <c r="J263" i="44" s="1"/>
  <c r="E120" i="59"/>
  <c r="I96" i="8" l="1"/>
  <c r="H97" i="8"/>
  <c r="J110" i="32"/>
  <c r="I111" i="32"/>
  <c r="N197" i="5"/>
  <c r="L226" i="32"/>
  <c r="I108" i="8"/>
  <c r="H109" i="8"/>
  <c r="G206" i="32"/>
  <c r="I97" i="8" l="1"/>
  <c r="H98" i="8"/>
  <c r="J111" i="32"/>
  <c r="I112" i="32"/>
  <c r="I109" i="8"/>
  <c r="H110" i="8"/>
  <c r="L227" i="32"/>
  <c r="N198" i="5"/>
  <c r="E134" i="5"/>
  <c r="F134" i="5"/>
  <c r="I98" i="8" l="1"/>
  <c r="H99" i="8"/>
  <c r="J112" i="32"/>
  <c r="I113" i="32"/>
  <c r="L228" i="32"/>
  <c r="I110" i="8"/>
  <c r="H111" i="8"/>
  <c r="N199" i="5"/>
  <c r="E353" i="47"/>
  <c r="E352" i="47"/>
  <c r="E351" i="47"/>
  <c r="E350" i="47"/>
  <c r="E349" i="47"/>
  <c r="E261" i="47"/>
  <c r="E260" i="47"/>
  <c r="I252" i="44"/>
  <c r="J252" i="44" s="1"/>
  <c r="K252" i="44" s="1"/>
  <c r="L252" i="44" s="1"/>
  <c r="I99" i="8" l="1"/>
  <c r="H100" i="8"/>
  <c r="J113" i="32"/>
  <c r="I114" i="32"/>
  <c r="L229" i="32"/>
  <c r="I111" i="8"/>
  <c r="H112" i="8"/>
  <c r="N200" i="5"/>
  <c r="E55" i="57"/>
  <c r="H101" i="8" l="1"/>
  <c r="I101" i="8" s="1"/>
  <c r="I100" i="8"/>
  <c r="J114" i="32"/>
  <c r="I115" i="32"/>
  <c r="I112" i="8"/>
  <c r="H113" i="8"/>
  <c r="N201" i="5"/>
  <c r="E54" i="57"/>
  <c r="J115" i="32" l="1"/>
  <c r="I116" i="32"/>
  <c r="K232" i="32"/>
  <c r="I113" i="8"/>
  <c r="H114" i="8"/>
  <c r="N202" i="5"/>
  <c r="G209" i="32"/>
  <c r="H209" i="32" s="1"/>
  <c r="E93" i="32"/>
  <c r="E90" i="32"/>
  <c r="F90" i="32" s="1"/>
  <c r="H43" i="64" l="1"/>
  <c r="J116" i="32"/>
  <c r="I117" i="32"/>
  <c r="J117" i="32" s="1"/>
  <c r="I114" i="8"/>
  <c r="H115" i="8"/>
  <c r="L232" i="32"/>
  <c r="K233" i="32"/>
  <c r="E351" i="8"/>
  <c r="F351" i="8" s="1"/>
  <c r="I99" i="45"/>
  <c r="I98" i="45"/>
  <c r="I97" i="45"/>
  <c r="I96" i="45"/>
  <c r="E362" i="8"/>
  <c r="F362" i="8" s="1"/>
  <c r="G362" i="8" s="1"/>
  <c r="H362" i="8" s="1"/>
  <c r="E361" i="8"/>
  <c r="F361" i="8" s="1"/>
  <c r="G361" i="8" s="1"/>
  <c r="H361" i="8" s="1"/>
  <c r="E360" i="8"/>
  <c r="F360" i="8" s="1"/>
  <c r="G360" i="8" s="1"/>
  <c r="E359" i="8"/>
  <c r="F359" i="8" s="1"/>
  <c r="G359" i="8" s="1"/>
  <c r="H359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8" i="61"/>
  <c r="F188" i="61" s="1"/>
  <c r="E187" i="61"/>
  <c r="F187" i="61" s="1"/>
  <c r="E272" i="48"/>
  <c r="E271" i="48"/>
  <c r="F271" i="48" s="1"/>
  <c r="G271" i="48" s="1"/>
  <c r="E270" i="48"/>
  <c r="F270" i="48" s="1"/>
  <c r="G270" i="48" s="1"/>
  <c r="E269" i="48"/>
  <c r="F269" i="48" s="1"/>
  <c r="G269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210" i="32"/>
  <c r="H210" i="32" s="1"/>
  <c r="G208" i="32"/>
  <c r="H208" i="32" s="1"/>
  <c r="E91" i="32"/>
  <c r="F91" i="32" s="1"/>
  <c r="I115" i="8" l="1"/>
  <c r="H116" i="8"/>
  <c r="L233" i="32"/>
  <c r="K234" i="32"/>
  <c r="E118" i="59"/>
  <c r="E117" i="59"/>
  <c r="E116" i="59"/>
  <c r="E115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I116" i="8" l="1"/>
  <c r="H117" i="8"/>
  <c r="I117" i="8" s="1"/>
  <c r="L234" i="32"/>
  <c r="K235" i="32"/>
  <c r="E104" i="57"/>
  <c r="F104" i="57" s="1"/>
  <c r="E105" i="57"/>
  <c r="F105" i="57" s="1"/>
  <c r="E106" i="57"/>
  <c r="F106" i="57" s="1"/>
  <c r="E107" i="57"/>
  <c r="F107" i="57" s="1"/>
  <c r="E108" i="57"/>
  <c r="F108" i="57" s="1"/>
  <c r="E109" i="57"/>
  <c r="F109" i="57" s="1"/>
  <c r="E110" i="57"/>
  <c r="F110" i="57" s="1"/>
  <c r="E111" i="57"/>
  <c r="F111" i="57" s="1"/>
  <c r="E112" i="57"/>
  <c r="F112" i="57" s="1"/>
  <c r="E113" i="57"/>
  <c r="F113" i="57" s="1"/>
  <c r="E114" i="57"/>
  <c r="F114" i="57" s="1"/>
  <c r="E116" i="57"/>
  <c r="F116" i="57" s="1"/>
  <c r="E117" i="57"/>
  <c r="F117" i="57" s="1"/>
  <c r="E118" i="57"/>
  <c r="F118" i="57" s="1"/>
  <c r="E119" i="57"/>
  <c r="F119" i="57" s="1"/>
  <c r="E120" i="57"/>
  <c r="F120" i="57" s="1"/>
  <c r="E121" i="57"/>
  <c r="F121" i="57" s="1"/>
  <c r="E122" i="57"/>
  <c r="F122" i="57" s="1"/>
  <c r="E123" i="57"/>
  <c r="F123" i="57" s="1"/>
  <c r="E125" i="57"/>
  <c r="F125" i="57" s="1"/>
  <c r="E166" i="57"/>
  <c r="F166" i="57" s="1"/>
  <c r="E165" i="57"/>
  <c r="F165" i="57" s="1"/>
  <c r="E164" i="57"/>
  <c r="F164" i="57" s="1"/>
  <c r="E52" i="57"/>
  <c r="E51" i="57"/>
  <c r="E49" i="57"/>
  <c r="G95" i="11"/>
  <c r="E192" i="10"/>
  <c r="E261" i="44"/>
  <c r="E260" i="44"/>
  <c r="F260" i="44" s="1"/>
  <c r="G260" i="44" s="1"/>
  <c r="H260" i="44" s="1"/>
  <c r="I260" i="44" s="1"/>
  <c r="J260" i="44" s="1"/>
  <c r="H259" i="44"/>
  <c r="I259" i="44" s="1"/>
  <c r="J259" i="44" s="1"/>
  <c r="E258" i="44"/>
  <c r="F258" i="44" s="1"/>
  <c r="G258" i="44" s="1"/>
  <c r="H258" i="44" s="1"/>
  <c r="I258" i="44" s="1"/>
  <c r="J258" i="44" s="1"/>
  <c r="E130" i="44"/>
  <c r="F130" i="44" s="1"/>
  <c r="E129" i="44"/>
  <c r="F129" i="44" s="1"/>
  <c r="E128" i="44"/>
  <c r="F128" i="44" s="1"/>
  <c r="E127" i="44"/>
  <c r="F127" i="44" s="1"/>
  <c r="E180" i="61"/>
  <c r="F180" i="61" s="1"/>
  <c r="L235" i="32" l="1"/>
  <c r="K236" i="32"/>
  <c r="F261" i="44"/>
  <c r="G261" i="44" s="1"/>
  <c r="H261" i="44" s="1"/>
  <c r="I261" i="44" s="1"/>
  <c r="J261" i="44" s="1"/>
  <c r="E183" i="60"/>
  <c r="F183" i="60" s="1"/>
  <c r="G183" i="60" s="1"/>
  <c r="H183" i="60" s="1"/>
  <c r="I183" i="60" s="1"/>
  <c r="J183" i="60" s="1"/>
  <c r="K183" i="60" s="1"/>
  <c r="E89" i="32"/>
  <c r="F89" i="32" s="1"/>
  <c r="E88" i="32"/>
  <c r="F88" i="32" s="1"/>
  <c r="E186" i="61"/>
  <c r="F186" i="61" s="1"/>
  <c r="E185" i="61"/>
  <c r="F185" i="61" s="1"/>
  <c r="E184" i="61"/>
  <c r="F184" i="61" s="1"/>
  <c r="E183" i="61"/>
  <c r="F183" i="61" s="1"/>
  <c r="E182" i="61"/>
  <c r="F182" i="61" s="1"/>
  <c r="E181" i="61"/>
  <c r="F181" i="61" s="1"/>
  <c r="E179" i="61"/>
  <c r="F179" i="61" s="1"/>
  <c r="E178" i="61"/>
  <c r="F178" i="61" s="1"/>
  <c r="E177" i="61"/>
  <c r="F177" i="61" s="1"/>
  <c r="E176" i="61"/>
  <c r="F176" i="61" s="1"/>
  <c r="E175" i="61"/>
  <c r="F175" i="61" s="1"/>
  <c r="E174" i="61"/>
  <c r="F174" i="61" s="1"/>
  <c r="E173" i="61"/>
  <c r="F173" i="61" s="1"/>
  <c r="E172" i="61"/>
  <c r="F172" i="61" s="1"/>
  <c r="E171" i="61"/>
  <c r="F171" i="61" s="1"/>
  <c r="E170" i="61"/>
  <c r="F170" i="61" s="1"/>
  <c r="E169" i="61"/>
  <c r="F169" i="61" s="1"/>
  <c r="E168" i="61"/>
  <c r="F168" i="61" s="1"/>
  <c r="E167" i="61"/>
  <c r="F167" i="61" s="1"/>
  <c r="E166" i="61"/>
  <c r="F166" i="61" s="1"/>
  <c r="E165" i="61"/>
  <c r="F165" i="61" s="1"/>
  <c r="E164" i="61"/>
  <c r="F164" i="61" s="1"/>
  <c r="E163" i="61"/>
  <c r="F163" i="61" s="1"/>
  <c r="E162" i="61"/>
  <c r="F162" i="61" s="1"/>
  <c r="E161" i="61"/>
  <c r="F161" i="61" s="1"/>
  <c r="E160" i="61"/>
  <c r="F160" i="61" s="1"/>
  <c r="E159" i="61"/>
  <c r="F159" i="61" s="1"/>
  <c r="E158" i="61"/>
  <c r="F158" i="61" s="1"/>
  <c r="E157" i="61"/>
  <c r="F157" i="61" s="1"/>
  <c r="E156" i="61"/>
  <c r="F156" i="61" s="1"/>
  <c r="E155" i="61"/>
  <c r="F155" i="61" s="1"/>
  <c r="E154" i="61"/>
  <c r="F154" i="61" s="1"/>
  <c r="E152" i="61"/>
  <c r="F152" i="61" s="1"/>
  <c r="E151" i="61"/>
  <c r="F151" i="61" s="1"/>
  <c r="E150" i="61"/>
  <c r="F150" i="61" s="1"/>
  <c r="E149" i="61"/>
  <c r="F149" i="61" s="1"/>
  <c r="E148" i="61"/>
  <c r="F148" i="61" s="1"/>
  <c r="E143" i="61"/>
  <c r="F143" i="61" s="1"/>
  <c r="E131" i="61"/>
  <c r="F131" i="61" s="1"/>
  <c r="E130" i="61"/>
  <c r="F130" i="61" s="1"/>
  <c r="E128" i="61"/>
  <c r="F128" i="61" s="1"/>
  <c r="E127" i="61"/>
  <c r="F127" i="61" s="1"/>
  <c r="D125" i="61"/>
  <c r="D126" i="61" s="1"/>
  <c r="E124" i="61"/>
  <c r="F124" i="61" s="1"/>
  <c r="E123" i="61"/>
  <c r="F123" i="61" s="1"/>
  <c r="E122" i="61"/>
  <c r="F122" i="61" s="1"/>
  <c r="E121" i="61"/>
  <c r="F121" i="61" s="1"/>
  <c r="D105" i="61"/>
  <c r="E105" i="61" s="1"/>
  <c r="F105" i="61" s="1"/>
  <c r="E104" i="61"/>
  <c r="F104" i="61" s="1"/>
  <c r="E103" i="61"/>
  <c r="F103" i="61" s="1"/>
  <c r="E102" i="61"/>
  <c r="F102" i="61" s="1"/>
  <c r="E101" i="61"/>
  <c r="F101" i="61" s="1"/>
  <c r="E100" i="61"/>
  <c r="F100" i="61" s="1"/>
  <c r="E256" i="47"/>
  <c r="E255" i="47"/>
  <c r="E50" i="57"/>
  <c r="L236" i="32" l="1"/>
  <c r="D106" i="61"/>
  <c r="D107" i="61" s="1"/>
  <c r="E106" i="61"/>
  <c r="F106" i="61" s="1"/>
  <c r="E125" i="61"/>
  <c r="F125" i="61" s="1"/>
  <c r="I95" i="45"/>
  <c r="E107" i="61" l="1"/>
  <c r="F107" i="61" s="1"/>
  <c r="D108" i="61"/>
  <c r="K240" i="43"/>
  <c r="H184" i="61"/>
  <c r="D109" i="61"/>
  <c r="E108" i="61"/>
  <c r="F108" i="61" s="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62" i="57"/>
  <c r="F162" i="57" s="1"/>
  <c r="E48" i="57"/>
  <c r="E47" i="57"/>
  <c r="G203" i="32"/>
  <c r="H203" i="32" s="1"/>
  <c r="E86" i="32"/>
  <c r="F86" i="32" s="1"/>
  <c r="E85" i="32"/>
  <c r="F85" i="32" s="1"/>
  <c r="E251" i="44"/>
  <c r="F251" i="44" s="1"/>
  <c r="G251" i="44" s="1"/>
  <c r="H251" i="44" s="1"/>
  <c r="I251" i="44" s="1"/>
  <c r="J251" i="44" s="1"/>
  <c r="K251" i="44" s="1"/>
  <c r="L251" i="44" s="1"/>
  <c r="I250" i="44"/>
  <c r="J250" i="44" s="1"/>
  <c r="K250" i="44" s="1"/>
  <c r="L250" i="44" s="1"/>
  <c r="E249" i="44"/>
  <c r="F249" i="44" s="1"/>
  <c r="G249" i="44" s="1"/>
  <c r="H249" i="44" s="1"/>
  <c r="I249" i="44" s="1"/>
  <c r="J249" i="44" s="1"/>
  <c r="K249" i="44" s="1"/>
  <c r="L249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68" i="48"/>
  <c r="F268" i="48" s="1"/>
  <c r="G268" i="48" s="1"/>
  <c r="E267" i="48"/>
  <c r="F267" i="48" s="1"/>
  <c r="G267" i="48" s="1"/>
  <c r="F90" i="48"/>
  <c r="E90" i="48"/>
  <c r="E88" i="48"/>
  <c r="E348" i="47"/>
  <c r="E347" i="47"/>
  <c r="E346" i="47"/>
  <c r="E345" i="47"/>
  <c r="E343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58" i="8"/>
  <c r="F358" i="8" s="1"/>
  <c r="G358" i="8" s="1"/>
  <c r="H358" i="8" s="1"/>
  <c r="E357" i="8"/>
  <c r="F357" i="8" s="1"/>
  <c r="G357" i="8" s="1"/>
  <c r="H357" i="8" s="1"/>
  <c r="E356" i="8"/>
  <c r="F356" i="8" s="1"/>
  <c r="G356" i="8" s="1"/>
  <c r="H356" i="8" s="1"/>
  <c r="H355" i="8"/>
  <c r="E354" i="8"/>
  <c r="F354" i="8" s="1"/>
  <c r="G354" i="8" s="1"/>
  <c r="H354" i="8" s="1"/>
  <c r="E87" i="8"/>
  <c r="E85" i="8"/>
  <c r="K241" i="43" l="1"/>
  <c r="H185" i="61"/>
  <c r="E109" i="61"/>
  <c r="F109" i="61" s="1"/>
  <c r="D110" i="61"/>
  <c r="E187" i="10"/>
  <c r="F187" i="10" s="1"/>
  <c r="E114" i="59"/>
  <c r="E113" i="59"/>
  <c r="E112" i="59"/>
  <c r="E241" i="44"/>
  <c r="F241" i="44" s="1"/>
  <c r="G241" i="44" s="1"/>
  <c r="H241" i="44" s="1"/>
  <c r="I241" i="44" s="1"/>
  <c r="J241" i="44" s="1"/>
  <c r="K241" i="44" s="1"/>
  <c r="L241" i="44" s="1"/>
  <c r="K242" i="43" l="1"/>
  <c r="H186" i="61"/>
  <c r="E110" i="61"/>
  <c r="F110" i="61" s="1"/>
  <c r="D111" i="61"/>
  <c r="K243" i="43" l="1"/>
  <c r="H188" i="61"/>
  <c r="H187" i="61"/>
  <c r="D112" i="61"/>
  <c r="E111" i="61"/>
  <c r="F111" i="61" s="1"/>
  <c r="G239" i="44"/>
  <c r="H239" i="44" s="1"/>
  <c r="I239" i="44" s="1"/>
  <c r="J239" i="44" s="1"/>
  <c r="K239" i="44" s="1"/>
  <c r="L239" i="44" s="1"/>
  <c r="K244" i="43" l="1"/>
  <c r="D113" i="61"/>
  <c r="E112" i="61"/>
  <c r="F112" i="61" s="1"/>
  <c r="E99" i="11"/>
  <c r="F99" i="11" s="1"/>
  <c r="G99" i="11" s="1"/>
  <c r="H99" i="11" s="1"/>
  <c r="I99" i="11" s="1"/>
  <c r="J99" i="11" s="1"/>
  <c r="K99" i="11" s="1"/>
  <c r="E96" i="11"/>
  <c r="K245" i="43" l="1"/>
  <c r="D114" i="61"/>
  <c r="E113" i="61"/>
  <c r="F113" i="61" s="1"/>
  <c r="F125" i="5"/>
  <c r="E125" i="5"/>
  <c r="F124" i="5"/>
  <c r="E124" i="5"/>
  <c r="F123" i="5"/>
  <c r="E123" i="5"/>
  <c r="F122" i="5"/>
  <c r="E122" i="5"/>
  <c r="E248" i="44"/>
  <c r="F248" i="44" s="1"/>
  <c r="G248" i="44" s="1"/>
  <c r="H248" i="44" s="1"/>
  <c r="I248" i="44" s="1"/>
  <c r="J248" i="44" s="1"/>
  <c r="K248" i="44" s="1"/>
  <c r="L248" i="44" s="1"/>
  <c r="E247" i="44"/>
  <c r="F247" i="44" s="1"/>
  <c r="G247" i="44" s="1"/>
  <c r="H247" i="44" s="1"/>
  <c r="I247" i="44" s="1"/>
  <c r="J247" i="44" s="1"/>
  <c r="K247" i="44" s="1"/>
  <c r="L247" i="44" s="1"/>
  <c r="H246" i="44"/>
  <c r="I246" i="44" s="1"/>
  <c r="J246" i="44" s="1"/>
  <c r="K246" i="44" s="1"/>
  <c r="L246" i="44" s="1"/>
  <c r="I245" i="44"/>
  <c r="J245" i="44" s="1"/>
  <c r="K245" i="44" s="1"/>
  <c r="L245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64" i="48"/>
  <c r="F264" i="48" s="1"/>
  <c r="G264" i="48" s="1"/>
  <c r="E263" i="48"/>
  <c r="F263" i="48" s="1"/>
  <c r="G263" i="48" s="1"/>
  <c r="E262" i="48"/>
  <c r="F262" i="48" s="1"/>
  <c r="G262" i="48" s="1"/>
  <c r="E261" i="48"/>
  <c r="F261" i="48" s="1"/>
  <c r="G261" i="48" s="1"/>
  <c r="E260" i="48"/>
  <c r="F260" i="48" s="1"/>
  <c r="G260" i="48" s="1"/>
  <c r="F86" i="48"/>
  <c r="E86" i="48"/>
  <c r="F85" i="48"/>
  <c r="E85" i="48"/>
  <c r="F84" i="48"/>
  <c r="E84" i="48"/>
  <c r="F83" i="48"/>
  <c r="E83" i="48"/>
  <c r="E111" i="59"/>
  <c r="E110" i="59"/>
  <c r="E109" i="59"/>
  <c r="E353" i="8"/>
  <c r="F353" i="8" s="1"/>
  <c r="G353" i="8" s="1"/>
  <c r="H353" i="8" s="1"/>
  <c r="H351" i="8"/>
  <c r="H350" i="8"/>
  <c r="E84" i="8"/>
  <c r="E82" i="8"/>
  <c r="E81" i="8"/>
  <c r="G202" i="32"/>
  <c r="H202" i="32" s="1"/>
  <c r="G201" i="32"/>
  <c r="H201" i="32" s="1"/>
  <c r="G200" i="32"/>
  <c r="H200" i="32" s="1"/>
  <c r="E198" i="32"/>
  <c r="F198" i="32" s="1"/>
  <c r="G198" i="32" s="1"/>
  <c r="H198" i="32" s="1"/>
  <c r="E84" i="32"/>
  <c r="F84" i="32" s="1"/>
  <c r="E83" i="32"/>
  <c r="F83" i="32" s="1"/>
  <c r="E82" i="32"/>
  <c r="F82" i="32" s="1"/>
  <c r="E81" i="32"/>
  <c r="F81" i="32" s="1"/>
  <c r="E78" i="32"/>
  <c r="F78" i="32" s="1"/>
  <c r="E344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K246" i="43" l="1"/>
  <c r="D115" i="61"/>
  <c r="E114" i="61"/>
  <c r="F114" i="61" s="1"/>
  <c r="G197" i="32"/>
  <c r="H197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D116" i="61" l="1"/>
  <c r="E115" i="61"/>
  <c r="F115" i="61" s="1"/>
  <c r="E342" i="8"/>
  <c r="F342" i="8" s="1"/>
  <c r="G342" i="8" s="1"/>
  <c r="H342" i="8" s="1"/>
  <c r="F74" i="48"/>
  <c r="E74" i="48"/>
  <c r="D117" i="61" l="1"/>
  <c r="E116" i="61"/>
  <c r="F116" i="61" s="1"/>
  <c r="E148" i="57"/>
  <c r="F148" i="57" s="1"/>
  <c r="I88" i="45"/>
  <c r="I85" i="45"/>
  <c r="I84" i="45"/>
  <c r="I83" i="45"/>
  <c r="D118" i="61" l="1"/>
  <c r="E117" i="61"/>
  <c r="F117" i="61" s="1"/>
  <c r="E177" i="10"/>
  <c r="F177" i="10" s="1"/>
  <c r="E90" i="45"/>
  <c r="E89" i="45"/>
  <c r="E88" i="45"/>
  <c r="E108" i="59"/>
  <c r="E107" i="59"/>
  <c r="E106" i="59"/>
  <c r="E105" i="59"/>
  <c r="E242" i="44"/>
  <c r="F242" i="44" s="1"/>
  <c r="G242" i="44" s="1"/>
  <c r="H242" i="44" s="1"/>
  <c r="I242" i="44" s="1"/>
  <c r="J242" i="44" s="1"/>
  <c r="K242" i="44" s="1"/>
  <c r="L242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59" i="48"/>
  <c r="F259" i="48" s="1"/>
  <c r="G259" i="48" s="1"/>
  <c r="E258" i="48"/>
  <c r="E257" i="48"/>
  <c r="F257" i="48" s="1"/>
  <c r="G257" i="48" s="1"/>
  <c r="E256" i="48"/>
  <c r="F256" i="48" s="1"/>
  <c r="G256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50" i="57"/>
  <c r="F150" i="57" s="1"/>
  <c r="E41" i="57"/>
  <c r="E40" i="57"/>
  <c r="E38" i="57"/>
  <c r="E118" i="61" l="1"/>
  <c r="F118" i="61" s="1"/>
  <c r="D119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85" i="8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98" i="8" s="1"/>
  <c r="H199" i="8" s="1"/>
  <c r="H200" i="8" s="1"/>
  <c r="H201" i="8" s="1"/>
  <c r="H202" i="8" s="1"/>
  <c r="H203" i="8" s="1"/>
  <c r="H170" i="8"/>
  <c r="H171" i="8" s="1"/>
  <c r="H172" i="8" s="1"/>
  <c r="H173" i="8" s="1"/>
  <c r="H129" i="8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E349" i="8"/>
  <c r="F349" i="8" s="1"/>
  <c r="G349" i="8" s="1"/>
  <c r="H349" i="8" s="1"/>
  <c r="H348" i="8"/>
  <c r="E347" i="8"/>
  <c r="F347" i="8" s="1"/>
  <c r="G347" i="8" s="1"/>
  <c r="H347" i="8" s="1"/>
  <c r="E346" i="8"/>
  <c r="F346" i="8" s="1"/>
  <c r="G346" i="8" s="1"/>
  <c r="H346" i="8" s="1"/>
  <c r="E80" i="8"/>
  <c r="E79" i="8"/>
  <c r="E78" i="8"/>
  <c r="E77" i="8"/>
  <c r="E76" i="8"/>
  <c r="G195" i="32"/>
  <c r="H195" i="32" s="1"/>
  <c r="E79" i="32"/>
  <c r="F79" i="32" s="1"/>
  <c r="E76" i="32"/>
  <c r="F76" i="32" s="1"/>
  <c r="E119" i="61" l="1"/>
  <c r="F119" i="61" s="1"/>
  <c r="D120" i="61"/>
  <c r="E120" i="61" s="1"/>
  <c r="F120" i="61" s="1"/>
  <c r="G194" i="32"/>
  <c r="H194" i="32" s="1"/>
  <c r="E143" i="57"/>
  <c r="F143" i="57" s="1"/>
  <c r="E339" i="8"/>
  <c r="F194" i="43" l="1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75" i="32"/>
  <c r="F75" i="32" s="1"/>
  <c r="E72" i="8" l="1"/>
  <c r="E246" i="48" l="1"/>
  <c r="F246" i="48" s="1"/>
  <c r="G246" i="48" s="1"/>
  <c r="E103" i="59"/>
  <c r="E37" i="57"/>
  <c r="F116" i="5"/>
  <c r="E116" i="5"/>
  <c r="E242" i="47"/>
  <c r="E337" i="8"/>
  <c r="F337" i="8" s="1"/>
  <c r="G337" i="8" s="1"/>
  <c r="H337" i="8" s="1"/>
  <c r="E338" i="8"/>
  <c r="F338" i="8" s="1"/>
  <c r="G338" i="8" s="1"/>
  <c r="H338" i="8" s="1"/>
  <c r="F339" i="8"/>
  <c r="G339" i="8" s="1"/>
  <c r="H339" i="8" s="1"/>
  <c r="E340" i="8"/>
  <c r="F340" i="8" s="1"/>
  <c r="G340" i="8" s="1"/>
  <c r="H340" i="8" s="1"/>
  <c r="E343" i="8"/>
  <c r="F343" i="8" s="1"/>
  <c r="G343" i="8" s="1"/>
  <c r="H343" i="8" s="1"/>
  <c r="E336" i="8"/>
  <c r="F336" i="8" s="1"/>
  <c r="G336" i="8" s="1"/>
  <c r="H336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F116" i="10"/>
  <c r="E116" i="10"/>
  <c r="F115" i="10"/>
  <c r="E115" i="10"/>
  <c r="F114" i="10"/>
  <c r="E114" i="10"/>
  <c r="F113" i="10"/>
  <c r="E113" i="10"/>
  <c r="F112" i="10"/>
  <c r="E112" i="10"/>
  <c r="F111" i="10"/>
  <c r="E111" i="10"/>
  <c r="F110" i="10"/>
  <c r="E110" i="10"/>
  <c r="F109" i="10"/>
  <c r="E109" i="10"/>
  <c r="F108" i="10"/>
  <c r="E108" i="10"/>
  <c r="F107" i="10"/>
  <c r="E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D93" i="10"/>
  <c r="F93" i="10" s="1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E95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102" i="59"/>
  <c r="E101" i="59"/>
  <c r="E100" i="59"/>
  <c r="E99" i="59"/>
  <c r="E145" i="57"/>
  <c r="F145" i="57" s="1"/>
  <c r="E144" i="57"/>
  <c r="F144" i="57" s="1"/>
  <c r="E36" i="57"/>
  <c r="E35" i="57"/>
  <c r="E192" i="32"/>
  <c r="E190" i="32"/>
  <c r="F190" i="32" s="1"/>
  <c r="E74" i="32"/>
  <c r="F74" i="32" s="1"/>
  <c r="E73" i="32"/>
  <c r="F73" i="32" s="1"/>
  <c r="H84" i="11" l="1"/>
  <c r="I84" i="11" s="1"/>
  <c r="J84" i="11" s="1"/>
  <c r="K84" i="11" s="1"/>
  <c r="G190" i="32"/>
  <c r="H190" i="32" s="1"/>
  <c r="G193" i="32"/>
  <c r="H193" i="32" s="1"/>
  <c r="F192" i="32"/>
  <c r="G192" i="32" s="1"/>
  <c r="H192" i="32" s="1"/>
  <c r="D98" i="10"/>
  <c r="E97" i="10"/>
  <c r="F97" i="10"/>
  <c r="E74" i="8"/>
  <c r="E73" i="8"/>
  <c r="E237" i="44"/>
  <c r="F237" i="44" s="1"/>
  <c r="G237" i="44" s="1"/>
  <c r="H237" i="44" s="1"/>
  <c r="I237" i="44" s="1"/>
  <c r="J237" i="44" s="1"/>
  <c r="K237" i="44" s="1"/>
  <c r="L237" i="44" s="1"/>
  <c r="E236" i="44"/>
  <c r="F236" i="44" s="1"/>
  <c r="G236" i="44" s="1"/>
  <c r="H236" i="44" s="1"/>
  <c r="I236" i="44" s="1"/>
  <c r="J236" i="44" s="1"/>
  <c r="K236" i="44" s="1"/>
  <c r="L236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55" i="48"/>
  <c r="F255" i="48" s="1"/>
  <c r="G255" i="48" s="1"/>
  <c r="E254" i="48"/>
  <c r="F254" i="48" s="1"/>
  <c r="G254" i="48" s="1"/>
  <c r="E253" i="48"/>
  <c r="F253" i="48" s="1"/>
  <c r="G253" i="48" s="1"/>
  <c r="E252" i="48"/>
  <c r="F252" i="48" s="1"/>
  <c r="G252" i="48" s="1"/>
  <c r="F77" i="48"/>
  <c r="E77" i="48"/>
  <c r="F76" i="48"/>
  <c r="E76" i="48"/>
  <c r="F75" i="48"/>
  <c r="E75" i="48"/>
  <c r="E333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D100" i="10" l="1"/>
  <c r="F99" i="10"/>
  <c r="E99" i="10"/>
  <c r="E186" i="32"/>
  <c r="F186" i="32" s="1"/>
  <c r="G186" i="32" s="1"/>
  <c r="H186" i="32" s="1"/>
  <c r="G187" i="32"/>
  <c r="H187" i="32" s="1"/>
  <c r="G189" i="32"/>
  <c r="H189" i="32" s="1"/>
  <c r="E185" i="32"/>
  <c r="F185" i="32" s="1"/>
  <c r="G185" i="32" s="1"/>
  <c r="H185" i="32" s="1"/>
  <c r="J232" i="32"/>
  <c r="J233" i="32" s="1"/>
  <c r="J234" i="32" s="1"/>
  <c r="J235" i="32" s="1"/>
  <c r="J236" i="32" s="1"/>
  <c r="F100" i="10" l="1"/>
  <c r="E100" i="10"/>
  <c r="E177" i="32"/>
  <c r="I174" i="32"/>
  <c r="E325" i="47"/>
  <c r="E326" i="47"/>
  <c r="E327" i="47"/>
  <c r="E328" i="47"/>
  <c r="E329" i="47"/>
  <c r="E330" i="47"/>
  <c r="E331" i="47"/>
  <c r="E324" i="47"/>
  <c r="E323" i="47"/>
  <c r="E322" i="47"/>
  <c r="E321" i="47"/>
  <c r="E319" i="47"/>
  <c r="E318" i="47"/>
  <c r="E316" i="47"/>
  <c r="E315" i="47"/>
  <c r="E314" i="47"/>
  <c r="E313" i="47"/>
  <c r="E312" i="47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E180" i="47"/>
  <c r="E179" i="47"/>
  <c r="F135" i="57"/>
  <c r="E24" i="57"/>
  <c r="E33" i="57"/>
  <c r="E104" i="5"/>
  <c r="F104" i="5"/>
  <c r="E105" i="5"/>
  <c r="F105" i="5"/>
  <c r="E32" i="57" l="1"/>
  <c r="E73" i="7"/>
  <c r="F73" i="7" s="1"/>
  <c r="G73" i="7" s="1"/>
  <c r="H73" i="7" s="1"/>
  <c r="I73" i="7" s="1"/>
  <c r="J73" i="7" s="1"/>
  <c r="E95" i="61"/>
  <c r="E91" i="59"/>
  <c r="F112" i="5"/>
  <c r="E112" i="5"/>
  <c r="E225" i="44"/>
  <c r="E98" i="59" l="1"/>
  <c r="E94" i="61"/>
  <c r="F73" i="48"/>
  <c r="E73" i="48"/>
  <c r="F86" i="10" l="1"/>
  <c r="E86" i="10"/>
  <c r="E97" i="59"/>
  <c r="E96" i="59"/>
  <c r="E67" i="32"/>
  <c r="E71" i="32"/>
  <c r="F71" i="32" s="1"/>
  <c r="E70" i="32"/>
  <c r="F70" i="32" s="1"/>
  <c r="E68" i="32"/>
  <c r="F68" i="32" s="1"/>
  <c r="E142" i="57" l="1"/>
  <c r="F142" i="57" s="1"/>
  <c r="E29" i="57"/>
  <c r="E31" i="57"/>
  <c r="E30" i="57"/>
  <c r="E68" i="8"/>
  <c r="E69" i="8"/>
  <c r="E70" i="8"/>
  <c r="E67" i="8"/>
  <c r="E235" i="44"/>
  <c r="F235" i="44" s="1"/>
  <c r="G235" i="44" s="1"/>
  <c r="H235" i="44" s="1"/>
  <c r="I235" i="44" s="1"/>
  <c r="J235" i="44" s="1"/>
  <c r="K235" i="44" s="1"/>
  <c r="L235" i="44" s="1"/>
  <c r="E234" i="44"/>
  <c r="F234" i="44" s="1"/>
  <c r="G234" i="44" s="1"/>
  <c r="H234" i="44" s="1"/>
  <c r="I234" i="44" s="1"/>
  <c r="J234" i="44" s="1"/>
  <c r="K234" i="44" s="1"/>
  <c r="L234" i="44" s="1"/>
  <c r="E233" i="44"/>
  <c r="F233" i="44" s="1"/>
  <c r="G233" i="44" s="1"/>
  <c r="H233" i="44" s="1"/>
  <c r="I233" i="44" s="1"/>
  <c r="J233" i="44" s="1"/>
  <c r="K233" i="44" s="1"/>
  <c r="L233" i="44" s="1"/>
  <c r="I232" i="44"/>
  <c r="J232" i="44" s="1"/>
  <c r="K232" i="44" s="1"/>
  <c r="L232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3" i="61"/>
  <c r="E92" i="61"/>
  <c r="E251" i="48"/>
  <c r="F251" i="48" s="1"/>
  <c r="G251" i="48" s="1"/>
  <c r="E250" i="48"/>
  <c r="F250" i="48" s="1"/>
  <c r="G250" i="48" s="1"/>
  <c r="E249" i="48"/>
  <c r="F249" i="48" s="1"/>
  <c r="G249" i="48" s="1"/>
  <c r="E248" i="48"/>
  <c r="F248" i="48" s="1"/>
  <c r="G248" i="48" s="1"/>
  <c r="E247" i="48"/>
  <c r="F247" i="48" s="1"/>
  <c r="G247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69" i="32"/>
  <c r="I72" i="45" l="1"/>
  <c r="I70" i="45"/>
  <c r="I75" i="45"/>
  <c r="I76" i="45"/>
  <c r="E73" i="45"/>
  <c r="E74" i="45"/>
  <c r="E75" i="45"/>
  <c r="E76" i="45"/>
  <c r="E77" i="45"/>
  <c r="E72" i="45"/>
  <c r="E69" i="45"/>
  <c r="E70" i="45"/>
  <c r="E71" i="45"/>
  <c r="E93" i="59"/>
  <c r="E94" i="59"/>
  <c r="E108" i="5"/>
  <c r="F108" i="5"/>
  <c r="E91" i="61"/>
  <c r="E138" i="57"/>
  <c r="F138" i="57" s="1"/>
  <c r="E137" i="57"/>
  <c r="F137" i="57" s="1"/>
  <c r="E126" i="57"/>
  <c r="F126" i="57" s="1"/>
  <c r="E127" i="57"/>
  <c r="F127" i="57" s="1"/>
  <c r="E129" i="57"/>
  <c r="F129" i="57" s="1"/>
  <c r="E133" i="57"/>
  <c r="F133" i="57" s="1"/>
  <c r="E224" i="44"/>
  <c r="F224" i="44" s="1"/>
  <c r="G224" i="44" s="1"/>
  <c r="H224" i="44" s="1"/>
  <c r="H56" i="7"/>
  <c r="H191" i="43" l="1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H156" i="43"/>
  <c r="G156" i="43"/>
  <c r="F156" i="43"/>
  <c r="E156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216" i="44"/>
  <c r="H150" i="43" l="1"/>
  <c r="F150" i="43"/>
  <c r="J157" i="43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4" i="6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G95" i="61" s="1"/>
  <c r="E84" i="61"/>
  <c r="E85" i="61"/>
  <c r="E86" i="61"/>
  <c r="E87" i="61"/>
  <c r="E89" i="61"/>
  <c r="E90" i="61"/>
  <c r="E83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3" i="61"/>
  <c r="E62" i="61"/>
  <c r="E61" i="61"/>
  <c r="E60" i="61"/>
  <c r="E59" i="61"/>
  <c r="E54" i="61"/>
  <c r="E42" i="61"/>
  <c r="E41" i="61"/>
  <c r="E39" i="61"/>
  <c r="E38" i="61"/>
  <c r="D36" i="61"/>
  <c r="D37" i="61" s="1"/>
  <c r="E35" i="61"/>
  <c r="E34" i="61"/>
  <c r="G33" i="6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G82" i="61" s="1"/>
  <c r="E33" i="61"/>
  <c r="E32" i="61"/>
  <c r="D16" i="61"/>
  <c r="D17" i="61" s="1"/>
  <c r="G15" i="6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G31" i="61" s="1"/>
  <c r="E15" i="61"/>
  <c r="E14" i="61"/>
  <c r="E13" i="61"/>
  <c r="G12" i="61"/>
  <c r="G13" i="61" s="1"/>
  <c r="G14" i="61" s="1"/>
  <c r="E12" i="61"/>
  <c r="E11" i="61"/>
  <c r="E82" i="47"/>
  <c r="E83" i="47"/>
  <c r="E84" i="47"/>
  <c r="E85" i="47"/>
  <c r="E80" i="47"/>
  <c r="J158" i="43" l="1"/>
  <c r="E134" i="43"/>
  <c r="G134" i="43"/>
  <c r="F134" i="43"/>
  <c r="H134" i="43"/>
  <c r="D18" i="61"/>
  <c r="E17" i="61"/>
  <c r="E36" i="61"/>
  <c r="E16" i="61"/>
  <c r="J159" i="43" l="1"/>
  <c r="J160" i="43" s="1"/>
  <c r="J161" i="43" s="1"/>
  <c r="D19" i="61"/>
  <c r="E18" i="61"/>
  <c r="J162" i="43" l="1"/>
  <c r="E19" i="61"/>
  <c r="D20" i="61"/>
  <c r="J163" i="43" l="1"/>
  <c r="E20" i="61"/>
  <c r="D21" i="61"/>
  <c r="J164" i="43" l="1"/>
  <c r="D22" i="61"/>
  <c r="E21" i="61"/>
  <c r="J165" i="43" l="1"/>
  <c r="D23" i="61"/>
  <c r="E22" i="61"/>
  <c r="J166" i="43" l="1"/>
  <c r="E23" i="61"/>
  <c r="D24" i="61"/>
  <c r="J167" i="43" l="1"/>
  <c r="D25" i="61"/>
  <c r="E24" i="61"/>
  <c r="J168" i="43" l="1"/>
  <c r="D26" i="61"/>
  <c r="E25" i="61"/>
  <c r="J169" i="43" l="1"/>
  <c r="D27" i="61"/>
  <c r="E26" i="61"/>
  <c r="J170" i="43" l="1"/>
  <c r="D28" i="61"/>
  <c r="E27" i="61"/>
  <c r="F173" i="32"/>
  <c r="G173" i="32" s="1"/>
  <c r="H173" i="32" s="1"/>
  <c r="I173" i="32" s="1"/>
  <c r="I175" i="32"/>
  <c r="E176" i="32"/>
  <c r="F176" i="32" s="1"/>
  <c r="G176" i="32" s="1"/>
  <c r="H176" i="32" s="1"/>
  <c r="I176" i="32" s="1"/>
  <c r="E172" i="32"/>
  <c r="F172" i="32" s="1"/>
  <c r="G172" i="32" s="1"/>
  <c r="H172" i="32" s="1"/>
  <c r="I172" i="32" s="1"/>
  <c r="E62" i="32"/>
  <c r="E63" i="32"/>
  <c r="F63" i="32" s="1"/>
  <c r="E66" i="32"/>
  <c r="F66" i="32" s="1"/>
  <c r="E59" i="32"/>
  <c r="F59" i="32" s="1"/>
  <c r="H60" i="32"/>
  <c r="H62" i="32" s="1"/>
  <c r="H63" i="32" s="1"/>
  <c r="H64" i="32" s="1"/>
  <c r="H65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83" i="32" s="1"/>
  <c r="H84" i="32" s="1"/>
  <c r="H85" i="32" s="1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4" i="32" s="1"/>
  <c r="H115" i="32" s="1"/>
  <c r="H116" i="32" s="1"/>
  <c r="H117" i="32" s="1"/>
  <c r="E57" i="32"/>
  <c r="F57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E231" i="44"/>
  <c r="F231" i="44" s="1"/>
  <c r="G231" i="44" s="1"/>
  <c r="H231" i="44" s="1"/>
  <c r="I231" i="44" s="1"/>
  <c r="J231" i="44" s="1"/>
  <c r="K231" i="44" s="1"/>
  <c r="L231" i="44" s="1"/>
  <c r="E230" i="44"/>
  <c r="F230" i="44" s="1"/>
  <c r="G230" i="44" s="1"/>
  <c r="H230" i="44" s="1"/>
  <c r="I230" i="44" s="1"/>
  <c r="J230" i="44" s="1"/>
  <c r="K230" i="44" s="1"/>
  <c r="L230" i="44" s="1"/>
  <c r="E229" i="44"/>
  <c r="F229" i="44" s="1"/>
  <c r="G229" i="44" s="1"/>
  <c r="H229" i="44" s="1"/>
  <c r="I229" i="44" s="1"/>
  <c r="J229" i="44" s="1"/>
  <c r="K229" i="44" s="1"/>
  <c r="L229" i="44" s="1"/>
  <c r="G228" i="44"/>
  <c r="H228" i="44" s="1"/>
  <c r="I228" i="44" s="1"/>
  <c r="J228" i="44" s="1"/>
  <c r="K228" i="44" s="1"/>
  <c r="L228" i="44" s="1"/>
  <c r="E226" i="44"/>
  <c r="F226" i="44" s="1"/>
  <c r="G226" i="44" s="1"/>
  <c r="E227" i="44"/>
  <c r="F227" i="44" s="1"/>
  <c r="G227" i="44" s="1"/>
  <c r="H227" i="44" s="1"/>
  <c r="I227" i="44" s="1"/>
  <c r="J227" i="44" s="1"/>
  <c r="K227" i="44" s="1"/>
  <c r="L227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K330" i="8"/>
  <c r="K331" i="8" s="1"/>
  <c r="K332" i="8" s="1"/>
  <c r="E335" i="8"/>
  <c r="F335" i="8" s="1"/>
  <c r="G335" i="8" s="1"/>
  <c r="H335" i="8" s="1"/>
  <c r="E333" i="8"/>
  <c r="F333" i="8" s="1"/>
  <c r="G333" i="8" s="1"/>
  <c r="H333" i="8" s="1"/>
  <c r="E332" i="8"/>
  <c r="F332" i="8" s="1"/>
  <c r="G332" i="8" s="1"/>
  <c r="H332" i="8" s="1"/>
  <c r="E330" i="8"/>
  <c r="F330" i="8" s="1"/>
  <c r="G330" i="8" s="1"/>
  <c r="H330" i="8" s="1"/>
  <c r="E331" i="8"/>
  <c r="F331" i="8" s="1"/>
  <c r="G331" i="8" s="1"/>
  <c r="H331" i="8" s="1"/>
  <c r="E329" i="8"/>
  <c r="F329" i="8" s="1"/>
  <c r="G329" i="8" s="1"/>
  <c r="H329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41" i="48"/>
  <c r="F241" i="48"/>
  <c r="G241" i="48"/>
  <c r="G245" i="48"/>
  <c r="F245" i="48"/>
  <c r="E245" i="48"/>
  <c r="G244" i="48"/>
  <c r="F244" i="48"/>
  <c r="E244" i="48"/>
  <c r="G243" i="48"/>
  <c r="F243" i="48"/>
  <c r="E243" i="48"/>
  <c r="G242" i="48"/>
  <c r="F242" i="48"/>
  <c r="E242" i="48"/>
  <c r="G240" i="48"/>
  <c r="F240" i="48"/>
  <c r="E240" i="48"/>
  <c r="G238" i="48"/>
  <c r="F238" i="48"/>
  <c r="E238" i="48"/>
  <c r="G237" i="48"/>
  <c r="F237" i="48"/>
  <c r="E237" i="48"/>
  <c r="G235" i="48"/>
  <c r="F235" i="48"/>
  <c r="E235" i="48"/>
  <c r="G234" i="48"/>
  <c r="F234" i="48"/>
  <c r="E234" i="48"/>
  <c r="G233" i="48"/>
  <c r="F233" i="48"/>
  <c r="E233" i="48"/>
  <c r="G232" i="48"/>
  <c r="F232" i="48"/>
  <c r="E232" i="48"/>
  <c r="G231" i="48"/>
  <c r="F231" i="48"/>
  <c r="E231" i="48"/>
  <c r="G230" i="48"/>
  <c r="F230" i="48"/>
  <c r="E230" i="48"/>
  <c r="G228" i="48"/>
  <c r="F228" i="48"/>
  <c r="E228" i="48"/>
  <c r="G227" i="48"/>
  <c r="F227" i="48"/>
  <c r="E227" i="48"/>
  <c r="G226" i="48"/>
  <c r="F226" i="48"/>
  <c r="E226" i="48"/>
  <c r="G225" i="48"/>
  <c r="F225" i="48"/>
  <c r="E225" i="48"/>
  <c r="G224" i="48"/>
  <c r="F224" i="48"/>
  <c r="E224" i="48"/>
  <c r="G222" i="48"/>
  <c r="F222" i="48"/>
  <c r="E222" i="48"/>
  <c r="G220" i="48"/>
  <c r="F220" i="48"/>
  <c r="E220" i="48"/>
  <c r="G219" i="48"/>
  <c r="E219" i="48"/>
  <c r="G218" i="48"/>
  <c r="F218" i="48"/>
  <c r="E218" i="48"/>
  <c r="G217" i="48"/>
  <c r="F217" i="48"/>
  <c r="E217" i="48"/>
  <c r="G216" i="48"/>
  <c r="F216" i="48"/>
  <c r="E216" i="48"/>
  <c r="G215" i="48"/>
  <c r="F215" i="48"/>
  <c r="E215" i="48"/>
  <c r="F214" i="48"/>
  <c r="E214" i="48"/>
  <c r="G213" i="48"/>
  <c r="F213" i="48"/>
  <c r="E213" i="48"/>
  <c r="G212" i="48"/>
  <c r="F212" i="48"/>
  <c r="E212" i="48"/>
  <c r="G211" i="48"/>
  <c r="F211" i="48"/>
  <c r="E211" i="48"/>
  <c r="G210" i="48"/>
  <c r="F210" i="48"/>
  <c r="E210" i="48"/>
  <c r="G209" i="48"/>
  <c r="F209" i="48"/>
  <c r="E209" i="48"/>
  <c r="G208" i="48"/>
  <c r="F208" i="48"/>
  <c r="E208" i="48"/>
  <c r="G207" i="48"/>
  <c r="F207" i="48"/>
  <c r="E207" i="48"/>
  <c r="G206" i="48"/>
  <c r="F206" i="48"/>
  <c r="E206" i="48"/>
  <c r="G205" i="48"/>
  <c r="F205" i="48"/>
  <c r="E205" i="48"/>
  <c r="G204" i="48"/>
  <c r="F204" i="48"/>
  <c r="E204" i="48"/>
  <c r="F203" i="48"/>
  <c r="E203" i="48"/>
  <c r="G202" i="48"/>
  <c r="F202" i="48"/>
  <c r="E202" i="48"/>
  <c r="D201" i="48"/>
  <c r="F201" i="48" s="1"/>
  <c r="G200" i="48"/>
  <c r="F200" i="48"/>
  <c r="E200" i="48"/>
  <c r="G199" i="48"/>
  <c r="F199" i="48"/>
  <c r="E199" i="48"/>
  <c r="G198" i="48"/>
  <c r="F198" i="48"/>
  <c r="E198" i="48"/>
  <c r="G197" i="48"/>
  <c r="F197" i="48"/>
  <c r="E197" i="48"/>
  <c r="G196" i="48"/>
  <c r="F196" i="48"/>
  <c r="E196" i="48"/>
  <c r="F69" i="48"/>
  <c r="E69" i="48"/>
  <c r="F68" i="48"/>
  <c r="E68" i="48"/>
  <c r="F67" i="48"/>
  <c r="E67" i="48"/>
  <c r="F66" i="48"/>
  <c r="E66" i="48"/>
  <c r="F65" i="48"/>
  <c r="E65" i="48"/>
  <c r="G166" i="32"/>
  <c r="J171" i="43" l="1"/>
  <c r="D29" i="61"/>
  <c r="E28" i="61"/>
  <c r="I224" i="44"/>
  <c r="J224" i="44" s="1"/>
  <c r="K224" i="44" s="1"/>
  <c r="L224" i="44" s="1"/>
  <c r="K333" i="8"/>
  <c r="Q121" i="60"/>
  <c r="P122" i="60"/>
  <c r="N152" i="60"/>
  <c r="O151" i="60"/>
  <c r="O150" i="60"/>
  <c r="G201" i="48"/>
  <c r="E201" i="48"/>
  <c r="J172" i="43" l="1"/>
  <c r="D30" i="61"/>
  <c r="E29" i="61"/>
  <c r="K334" i="8"/>
  <c r="O152" i="60"/>
  <c r="P123" i="60"/>
  <c r="Q122" i="60"/>
  <c r="E23" i="57"/>
  <c r="E20" i="57"/>
  <c r="E21" i="57"/>
  <c r="E215" i="44"/>
  <c r="F215" i="44" s="1"/>
  <c r="F216" i="44"/>
  <c r="G216" i="44" s="1"/>
  <c r="H216" i="44" s="1"/>
  <c r="I216" i="44" s="1"/>
  <c r="J216" i="44" s="1"/>
  <c r="E217" i="44"/>
  <c r="F217" i="44" s="1"/>
  <c r="J173" i="43" l="1"/>
  <c r="D31" i="61"/>
  <c r="E31" i="61" s="1"/>
  <c r="E30" i="61"/>
  <c r="K335" i="8"/>
  <c r="Q123" i="60"/>
  <c r="P124" i="60"/>
  <c r="J174" i="43" l="1"/>
  <c r="K336" i="8"/>
  <c r="P125" i="60"/>
  <c r="Q124" i="60"/>
  <c r="O153" i="60"/>
  <c r="N154" i="60"/>
  <c r="N155" i="60" s="1"/>
  <c r="K337" i="8" l="1"/>
  <c r="K338" i="8" s="1"/>
  <c r="J175" i="43"/>
  <c r="O154" i="60"/>
  <c r="P126" i="60"/>
  <c r="Q125" i="60"/>
  <c r="I74" i="45"/>
  <c r="E89" i="59"/>
  <c r="K339" i="8" l="1"/>
  <c r="J176" i="43"/>
  <c r="O155" i="60"/>
  <c r="P127" i="60"/>
  <c r="Q126" i="60"/>
  <c r="I68" i="45"/>
  <c r="I67" i="45"/>
  <c r="I73" i="45"/>
  <c r="I71" i="45"/>
  <c r="K340" i="8" l="1"/>
  <c r="J177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88" i="59"/>
  <c r="E86" i="59"/>
  <c r="I220" i="8"/>
  <c r="I221" i="8" s="1"/>
  <c r="I222" i="8" s="1"/>
  <c r="I223" i="8" s="1"/>
  <c r="I224" i="8" s="1"/>
  <c r="I225" i="8" s="1"/>
  <c r="I226" i="8" s="1"/>
  <c r="E226" i="8"/>
  <c r="F226" i="8" s="1"/>
  <c r="F102" i="5"/>
  <c r="E102" i="5"/>
  <c r="F101" i="5"/>
  <c r="E101" i="5"/>
  <c r="F100" i="5"/>
  <c r="E100" i="5"/>
  <c r="E168" i="47"/>
  <c r="E167" i="47"/>
  <c r="E166" i="47"/>
  <c r="E165" i="47"/>
  <c r="K341" i="8" l="1"/>
  <c r="J178" i="43"/>
  <c r="O157" i="60"/>
  <c r="N158" i="60"/>
  <c r="P129" i="60"/>
  <c r="Q128" i="60"/>
  <c r="J226" i="8"/>
  <c r="K342" i="8" l="1"/>
  <c r="J179" i="43"/>
  <c r="N159" i="60"/>
  <c r="O158" i="60"/>
  <c r="Q129" i="60"/>
  <c r="P130" i="60"/>
  <c r="K343" i="8" l="1"/>
  <c r="J180" i="43"/>
  <c r="P131" i="60"/>
  <c r="Q130" i="60"/>
  <c r="N160" i="60"/>
  <c r="O159" i="60"/>
  <c r="G191" i="48"/>
  <c r="H191" i="48"/>
  <c r="I191" i="48"/>
  <c r="E62" i="48"/>
  <c r="F62" i="48"/>
  <c r="E63" i="48"/>
  <c r="F63" i="48"/>
  <c r="E64" i="48"/>
  <c r="F81" i="10"/>
  <c r="E81" i="10"/>
  <c r="F79" i="10"/>
  <c r="E79" i="10"/>
  <c r="K344" i="8" l="1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E22" i="57"/>
  <c r="K345" i="8" l="1"/>
  <c r="O162" i="60"/>
  <c r="N163" i="60"/>
  <c r="J182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K346" i="8" l="1"/>
  <c r="N164" i="60"/>
  <c r="O163" i="60"/>
  <c r="J183" i="43"/>
  <c r="Q133" i="60"/>
  <c r="P134" i="60"/>
  <c r="H168" i="32"/>
  <c r="G168" i="32"/>
  <c r="F168" i="32"/>
  <c r="E165" i="32"/>
  <c r="F58" i="32"/>
  <c r="E58" i="32"/>
  <c r="F162" i="32"/>
  <c r="G162" i="32" s="1"/>
  <c r="K347" i="8" l="1"/>
  <c r="N165" i="60"/>
  <c r="O164" i="60"/>
  <c r="P135" i="60"/>
  <c r="Q134" i="60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K348" i="8" l="1"/>
  <c r="O165" i="60"/>
  <c r="N166" i="60"/>
  <c r="Q135" i="60"/>
  <c r="P136" i="60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80" i="59"/>
  <c r="E81" i="59"/>
  <c r="E82" i="59"/>
  <c r="E83" i="59"/>
  <c r="E78" i="59"/>
  <c r="D183" i="59"/>
  <c r="U182" i="59"/>
  <c r="T182" i="59"/>
  <c r="S182" i="59"/>
  <c r="R182" i="59"/>
  <c r="Q182" i="59"/>
  <c r="P182" i="59"/>
  <c r="O182" i="59"/>
  <c r="N182" i="59"/>
  <c r="M182" i="59"/>
  <c r="L182" i="59"/>
  <c r="K182" i="59"/>
  <c r="J182" i="59"/>
  <c r="I182" i="59"/>
  <c r="H182" i="59"/>
  <c r="F182" i="59"/>
  <c r="E182" i="59"/>
  <c r="E77" i="59"/>
  <c r="E76" i="59"/>
  <c r="E75" i="59"/>
  <c r="E74" i="59"/>
  <c r="E73" i="59"/>
  <c r="E70" i="59"/>
  <c r="E69" i="59"/>
  <c r="E68" i="59"/>
  <c r="E67" i="59"/>
  <c r="E66" i="59"/>
  <c r="E65" i="59"/>
  <c r="E63" i="59"/>
  <c r="E62" i="59"/>
  <c r="E60" i="59"/>
  <c r="E59" i="59"/>
  <c r="E58" i="59"/>
  <c r="E57" i="59"/>
  <c r="E56" i="59"/>
  <c r="E55" i="59"/>
  <c r="E50" i="59"/>
  <c r="E48" i="59"/>
  <c r="E47" i="59"/>
  <c r="E46" i="59"/>
  <c r="E45" i="59"/>
  <c r="E43" i="59"/>
  <c r="E42" i="59"/>
  <c r="E41" i="59"/>
  <c r="E40" i="59"/>
  <c r="E39" i="59"/>
  <c r="E38" i="59"/>
  <c r="E54" i="7"/>
  <c r="G54" i="7"/>
  <c r="H54" i="7"/>
  <c r="I54" i="7"/>
  <c r="J54" i="7"/>
  <c r="K54" i="7"/>
  <c r="L54" i="7"/>
  <c r="L55" i="7"/>
  <c r="K55" i="7"/>
  <c r="J55" i="7"/>
  <c r="I55" i="7"/>
  <c r="H55" i="7"/>
  <c r="E214" i="44"/>
  <c r="F214" i="44" s="1"/>
  <c r="G214" i="44" s="1"/>
  <c r="H214" i="44" s="1"/>
  <c r="I214" i="44" s="1"/>
  <c r="J214" i="44" s="1"/>
  <c r="J212" i="44"/>
  <c r="I212" i="44"/>
  <c r="H212" i="44"/>
  <c r="G212" i="44"/>
  <c r="F212" i="44"/>
  <c r="E212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25" i="8"/>
  <c r="E220" i="8"/>
  <c r="F220" i="8" s="1"/>
  <c r="E221" i="8"/>
  <c r="F221" i="8" s="1"/>
  <c r="E222" i="8"/>
  <c r="F222" i="8" s="1"/>
  <c r="E223" i="8"/>
  <c r="F223" i="8" s="1"/>
  <c r="E224" i="8"/>
  <c r="F224" i="8" s="1"/>
  <c r="E219" i="8"/>
  <c r="F219" i="8" s="1"/>
  <c r="F218" i="8"/>
  <c r="E218" i="8"/>
  <c r="E217" i="8"/>
  <c r="F216" i="8"/>
  <c r="E216" i="8"/>
  <c r="F215" i="8"/>
  <c r="E215" i="8"/>
  <c r="F214" i="8"/>
  <c r="E214" i="8"/>
  <c r="F213" i="8"/>
  <c r="E213" i="8"/>
  <c r="F212" i="8"/>
  <c r="E212" i="8"/>
  <c r="I211" i="8"/>
  <c r="I212" i="8" s="1"/>
  <c r="I213" i="8" s="1"/>
  <c r="I214" i="8" s="1"/>
  <c r="I215" i="8" s="1"/>
  <c r="I216" i="8" s="1"/>
  <c r="I217" i="8" s="1"/>
  <c r="I218" i="8" s="1"/>
  <c r="J225" i="8" s="1"/>
  <c r="F211" i="8"/>
  <c r="F210" i="8"/>
  <c r="F209" i="8"/>
  <c r="E209" i="8"/>
  <c r="F207" i="8"/>
  <c r="E206" i="8"/>
  <c r="E205" i="8"/>
  <c r="E204" i="8"/>
  <c r="E202" i="8"/>
  <c r="E199" i="8"/>
  <c r="F198" i="8"/>
  <c r="E198" i="8"/>
  <c r="F197" i="8"/>
  <c r="E197" i="8"/>
  <c r="F196" i="8"/>
  <c r="E196" i="8"/>
  <c r="E195" i="8"/>
  <c r="E194" i="8"/>
  <c r="E193" i="8"/>
  <c r="F192" i="8"/>
  <c r="E192" i="8"/>
  <c r="E191" i="8"/>
  <c r="F190" i="8"/>
  <c r="E190" i="8"/>
  <c r="F189" i="8"/>
  <c r="E189" i="8"/>
  <c r="F188" i="8"/>
  <c r="F187" i="8"/>
  <c r="E187" i="8"/>
  <c r="F186" i="8"/>
  <c r="G185" i="8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G203" i="8" s="1"/>
  <c r="I204" i="8" s="1"/>
  <c r="I205" i="8" s="1"/>
  <c r="I206" i="8" s="1"/>
  <c r="I207" i="8" s="1"/>
  <c r="I208" i="8" s="1"/>
  <c r="I209" i="8" s="1"/>
  <c r="F184" i="8"/>
  <c r="E184" i="8"/>
  <c r="F183" i="8"/>
  <c r="E183" i="8"/>
  <c r="F182" i="8"/>
  <c r="E182" i="8"/>
  <c r="F181" i="8"/>
  <c r="E181" i="8"/>
  <c r="F180" i="8"/>
  <c r="F178" i="8"/>
  <c r="E178" i="8"/>
  <c r="F177" i="8"/>
  <c r="E177" i="8"/>
  <c r="F176" i="8"/>
  <c r="E176" i="8"/>
  <c r="F175" i="8"/>
  <c r="E175" i="8"/>
  <c r="F174" i="8"/>
  <c r="E174" i="8"/>
  <c r="F173" i="8"/>
  <c r="E173" i="8"/>
  <c r="F172" i="8"/>
  <c r="E172" i="8"/>
  <c r="F171" i="8"/>
  <c r="E171" i="8"/>
  <c r="G170" i="8"/>
  <c r="G171" i="8" s="1"/>
  <c r="G172" i="8" s="1"/>
  <c r="G173" i="8" s="1"/>
  <c r="F170" i="8"/>
  <c r="E170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Q183" i="59" l="1"/>
  <c r="G183" i="59"/>
  <c r="K349" i="8"/>
  <c r="O166" i="60"/>
  <c r="N167" i="60"/>
  <c r="P137" i="60"/>
  <c r="Q136" i="60"/>
  <c r="J220" i="8"/>
  <c r="J219" i="8"/>
  <c r="J221" i="8"/>
  <c r="J222" i="8"/>
  <c r="J223" i="8"/>
  <c r="J224" i="8"/>
  <c r="G35" i="60"/>
  <c r="H34" i="60"/>
  <c r="G52" i="60"/>
  <c r="H51" i="60"/>
  <c r="Q81" i="60"/>
  <c r="P82" i="60"/>
  <c r="N183" i="59"/>
  <c r="J183" i="59"/>
  <c r="R183" i="59"/>
  <c r="K183" i="59"/>
  <c r="S183" i="59"/>
  <c r="L183" i="59"/>
  <c r="T183" i="59"/>
  <c r="E183" i="59"/>
  <c r="M183" i="59"/>
  <c r="U183" i="59"/>
  <c r="F183" i="59"/>
  <c r="D184" i="59"/>
  <c r="G184" i="59" s="1"/>
  <c r="H183" i="59"/>
  <c r="O183" i="59"/>
  <c r="P183" i="59"/>
  <c r="I183" i="59"/>
  <c r="G53" i="8"/>
  <c r="K350" i="8" l="1"/>
  <c r="O167" i="60"/>
  <c r="N168" i="60"/>
  <c r="Q137" i="60"/>
  <c r="P138" i="60"/>
  <c r="G54" i="8"/>
  <c r="P83" i="60"/>
  <c r="Q82" i="60"/>
  <c r="G53" i="60"/>
  <c r="H52" i="60"/>
  <c r="H35" i="60"/>
  <c r="G36" i="60"/>
  <c r="O184" i="59"/>
  <c r="H184" i="59"/>
  <c r="D185" i="59"/>
  <c r="G185" i="59" s="1"/>
  <c r="N184" i="59"/>
  <c r="F184" i="59"/>
  <c r="U184" i="59"/>
  <c r="M184" i="59"/>
  <c r="E184" i="59"/>
  <c r="T184" i="59"/>
  <c r="S184" i="59"/>
  <c r="K184" i="59"/>
  <c r="R184" i="59"/>
  <c r="J184" i="59"/>
  <c r="Q184" i="59"/>
  <c r="I184" i="59"/>
  <c r="P184" i="59"/>
  <c r="L184" i="59"/>
  <c r="K351" i="8" l="1"/>
  <c r="O168" i="60"/>
  <c r="N169" i="60"/>
  <c r="J185" i="43"/>
  <c r="P139" i="60"/>
  <c r="Q138" i="60"/>
  <c r="G55" i="8"/>
  <c r="G37" i="60"/>
  <c r="H36" i="60"/>
  <c r="G54" i="60"/>
  <c r="H53" i="60"/>
  <c r="Q83" i="60"/>
  <c r="P84" i="60"/>
  <c r="U185" i="59"/>
  <c r="M185" i="59"/>
  <c r="E185" i="59"/>
  <c r="T185" i="59"/>
  <c r="L185" i="59"/>
  <c r="S185" i="59"/>
  <c r="K185" i="59"/>
  <c r="R185" i="59"/>
  <c r="Q185" i="59"/>
  <c r="I185" i="59"/>
  <c r="P185" i="59"/>
  <c r="O185" i="59"/>
  <c r="H185" i="59"/>
  <c r="D186" i="59"/>
  <c r="G186" i="59" s="1"/>
  <c r="N185" i="59"/>
  <c r="F185" i="59"/>
  <c r="J185" i="59"/>
  <c r="I189" i="48"/>
  <c r="H189" i="48"/>
  <c r="G189" i="48"/>
  <c r="I188" i="48"/>
  <c r="H188" i="48"/>
  <c r="G188" i="48"/>
  <c r="I187" i="48"/>
  <c r="H187" i="48"/>
  <c r="G187" i="48"/>
  <c r="E187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58" i="32"/>
  <c r="J158" i="32" s="1"/>
  <c r="K352" i="8" l="1"/>
  <c r="N170" i="60"/>
  <c r="O169" i="60"/>
  <c r="J186" i="43"/>
  <c r="P140" i="60"/>
  <c r="Q139" i="60"/>
  <c r="G56" i="8"/>
  <c r="P85" i="60"/>
  <c r="Q84" i="60"/>
  <c r="H37" i="60"/>
  <c r="G38" i="60"/>
  <c r="G55" i="60"/>
  <c r="H54" i="60"/>
  <c r="S186" i="59"/>
  <c r="K186" i="59"/>
  <c r="R186" i="59"/>
  <c r="J186" i="59"/>
  <c r="Q186" i="59"/>
  <c r="I186" i="59"/>
  <c r="O186" i="59"/>
  <c r="H186" i="59"/>
  <c r="D187" i="59"/>
  <c r="G187" i="59" s="1"/>
  <c r="N186" i="59"/>
  <c r="F186" i="59"/>
  <c r="U186" i="59"/>
  <c r="M186" i="59"/>
  <c r="E186" i="59"/>
  <c r="T186" i="59"/>
  <c r="L186" i="59"/>
  <c r="P186" i="59"/>
  <c r="G210" i="44"/>
  <c r="K353" i="8" l="1"/>
  <c r="O170" i="60"/>
  <c r="N171" i="60"/>
  <c r="J187" i="43"/>
  <c r="Q140" i="60"/>
  <c r="P141" i="60"/>
  <c r="G57" i="8"/>
  <c r="P86" i="60"/>
  <c r="Q85" i="60"/>
  <c r="H55" i="60"/>
  <c r="G56" i="60"/>
  <c r="G39" i="60"/>
  <c r="H38" i="60"/>
  <c r="Q187" i="59"/>
  <c r="I187" i="59"/>
  <c r="P187" i="59"/>
  <c r="D188" i="59"/>
  <c r="G188" i="59" s="1"/>
  <c r="O187" i="59"/>
  <c r="H187" i="59"/>
  <c r="F187" i="59"/>
  <c r="U187" i="59"/>
  <c r="M187" i="59"/>
  <c r="E187" i="59"/>
  <c r="T187" i="59"/>
  <c r="L187" i="59"/>
  <c r="S187" i="59"/>
  <c r="K187" i="59"/>
  <c r="R187" i="59"/>
  <c r="J187" i="59"/>
  <c r="N187" i="59"/>
  <c r="K354" i="8" l="1"/>
  <c r="N172" i="60"/>
  <c r="O171" i="60"/>
  <c r="J188" i="43"/>
  <c r="P142" i="60"/>
  <c r="Q141" i="60"/>
  <c r="G58" i="8"/>
  <c r="P87" i="60"/>
  <c r="Q86" i="60"/>
  <c r="H39" i="60"/>
  <c r="G40" i="60"/>
  <c r="H56" i="60"/>
  <c r="G57" i="60"/>
  <c r="O188" i="59"/>
  <c r="H188" i="59"/>
  <c r="L188" i="59"/>
  <c r="D189" i="59"/>
  <c r="G189" i="59" s="1"/>
  <c r="N188" i="59"/>
  <c r="F188" i="59"/>
  <c r="U188" i="59"/>
  <c r="M188" i="59"/>
  <c r="E188" i="59"/>
  <c r="S188" i="59"/>
  <c r="K188" i="59"/>
  <c r="R188" i="59"/>
  <c r="J188" i="59"/>
  <c r="Q188" i="59"/>
  <c r="I188" i="59"/>
  <c r="P188" i="59"/>
  <c r="T188" i="59"/>
  <c r="E47" i="7"/>
  <c r="F47" i="7"/>
  <c r="G47" i="7"/>
  <c r="H47" i="7"/>
  <c r="I47" i="7"/>
  <c r="J47" i="7"/>
  <c r="K47" i="7"/>
  <c r="L47" i="7"/>
  <c r="G164" i="32"/>
  <c r="F164" i="32"/>
  <c r="E164" i="32"/>
  <c r="H156" i="32"/>
  <c r="G156" i="32"/>
  <c r="F156" i="32"/>
  <c r="E156" i="32"/>
  <c r="H157" i="32"/>
  <c r="G157" i="32"/>
  <c r="F157" i="32"/>
  <c r="K355" i="8" l="1"/>
  <c r="N173" i="60"/>
  <c r="O172" i="60"/>
  <c r="J189" i="43"/>
  <c r="P143" i="60"/>
  <c r="Q142" i="60"/>
  <c r="Q87" i="60"/>
  <c r="P88" i="60"/>
  <c r="G58" i="60"/>
  <c r="H57" i="60"/>
  <c r="G41" i="60"/>
  <c r="H40" i="60"/>
  <c r="U189" i="59"/>
  <c r="M189" i="59"/>
  <c r="E189" i="59"/>
  <c r="T189" i="59"/>
  <c r="L189" i="59"/>
  <c r="S189" i="59"/>
  <c r="K189" i="59"/>
  <c r="J189" i="59"/>
  <c r="R189" i="59"/>
  <c r="Q189" i="59"/>
  <c r="I189" i="59"/>
  <c r="P189" i="59"/>
  <c r="O189" i="59"/>
  <c r="H189" i="59"/>
  <c r="N189" i="59"/>
  <c r="F189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K356" i="8" l="1"/>
  <c r="N174" i="60"/>
  <c r="O173" i="60"/>
  <c r="J190" i="43"/>
  <c r="P144" i="60"/>
  <c r="Q143" i="60"/>
  <c r="G60" i="8"/>
  <c r="P89" i="60"/>
  <c r="Q88" i="60"/>
  <c r="H41" i="60"/>
  <c r="G42" i="60"/>
  <c r="H58" i="60"/>
  <c r="F54" i="32"/>
  <c r="E54" i="32"/>
  <c r="K357" i="8" l="1"/>
  <c r="N175" i="60"/>
  <c r="O174" i="60"/>
  <c r="J191" i="43"/>
  <c r="N145" i="60"/>
  <c r="Q144" i="60"/>
  <c r="G61" i="8"/>
  <c r="Q89" i="60"/>
  <c r="P90" i="60"/>
  <c r="H42" i="60"/>
  <c r="G43" i="60"/>
  <c r="E203" i="44"/>
  <c r="F53" i="32"/>
  <c r="E53" i="32"/>
  <c r="F52" i="32"/>
  <c r="E52" i="32"/>
  <c r="E51" i="32"/>
  <c r="K358" i="8" l="1"/>
  <c r="O175" i="60"/>
  <c r="N176" i="60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O176" i="60" l="1"/>
  <c r="N177" i="60"/>
  <c r="J193" i="43"/>
  <c r="G63" i="8"/>
  <c r="N147" i="60"/>
  <c r="O146" i="60"/>
  <c r="G45" i="60"/>
  <c r="H44" i="60"/>
  <c r="H60" i="60"/>
  <c r="G61" i="60"/>
  <c r="Q91" i="60"/>
  <c r="P92" i="60"/>
  <c r="E154" i="32"/>
  <c r="K360" i="8" l="1"/>
  <c r="N178" i="60"/>
  <c r="O177" i="60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66" i="8"/>
  <c r="K361" i="8" l="1"/>
  <c r="O178" i="60"/>
  <c r="N179" i="60"/>
  <c r="J195" i="43"/>
  <c r="G65" i="8"/>
  <c r="G63" i="60"/>
  <c r="H62" i="60"/>
  <c r="Q93" i="60"/>
  <c r="P94" i="60"/>
  <c r="F211" i="44"/>
  <c r="E211" i="44"/>
  <c r="J210" i="44"/>
  <c r="I210" i="44"/>
  <c r="H210" i="44"/>
  <c r="F210" i="44"/>
  <c r="E210" i="44"/>
  <c r="F209" i="44"/>
  <c r="E209" i="44"/>
  <c r="J208" i="44"/>
  <c r="I208" i="44"/>
  <c r="H208" i="44"/>
  <c r="G208" i="44"/>
  <c r="F208" i="44"/>
  <c r="E208" i="44"/>
  <c r="E207" i="44"/>
  <c r="M258" i="44" l="1"/>
  <c r="K362" i="8"/>
  <c r="N180" i="60"/>
  <c r="O179" i="60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86" i="48"/>
  <c r="H186" i="48"/>
  <c r="G186" i="48"/>
  <c r="E186" i="48"/>
  <c r="I184" i="48"/>
  <c r="H184" i="48"/>
  <c r="G184" i="48"/>
  <c r="E184" i="48"/>
  <c r="I183" i="48"/>
  <c r="H183" i="48"/>
  <c r="G183" i="48"/>
  <c r="E183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K363" i="8" l="1"/>
  <c r="M259" i="44"/>
  <c r="N181" i="60"/>
  <c r="O180" i="60"/>
  <c r="J197" i="43"/>
  <c r="G67" i="8"/>
  <c r="Q95" i="60"/>
  <c r="P96" i="60"/>
  <c r="E53" i="20"/>
  <c r="F53" i="20"/>
  <c r="E54" i="20"/>
  <c r="E84" i="5"/>
  <c r="K364" i="8" l="1"/>
  <c r="M260" i="44"/>
  <c r="N182" i="60"/>
  <c r="O181" i="60"/>
  <c r="J198" i="43"/>
  <c r="G68" i="8"/>
  <c r="P97" i="60"/>
  <c r="Q96" i="60"/>
  <c r="E318" i="8"/>
  <c r="E319" i="8"/>
  <c r="E321" i="8"/>
  <c r="E322" i="8"/>
  <c r="E317" i="8"/>
  <c r="E164" i="8"/>
  <c r="E159" i="8"/>
  <c r="E165" i="8"/>
  <c r="E162" i="8"/>
  <c r="E163" i="8"/>
  <c r="E161" i="8"/>
  <c r="K365" i="8" l="1"/>
  <c r="M261" i="44"/>
  <c r="O182" i="60"/>
  <c r="N183" i="60"/>
  <c r="J199" i="43"/>
  <c r="G69" i="8"/>
  <c r="Q97" i="60"/>
  <c r="P98" i="60"/>
  <c r="F159" i="8"/>
  <c r="K366" i="8" l="1"/>
  <c r="M262" i="44"/>
  <c r="O183" i="60"/>
  <c r="N184" i="60"/>
  <c r="J200" i="43"/>
  <c r="G70" i="8"/>
  <c r="L63" i="7"/>
  <c r="Q98" i="60"/>
  <c r="P99" i="60"/>
  <c r="K367" i="8" l="1"/>
  <c r="M263" i="44"/>
  <c r="O184" i="60"/>
  <c r="N185" i="60"/>
  <c r="J201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368" i="8" l="1"/>
  <c r="M264" i="44"/>
  <c r="N186" i="60"/>
  <c r="O185" i="60"/>
  <c r="J202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M265" i="44" l="1"/>
  <c r="K369" i="8"/>
  <c r="K370" i="8" s="1"/>
  <c r="K371" i="8" s="1"/>
  <c r="K373" i="8" s="1"/>
  <c r="K374" i="8" s="1"/>
  <c r="K375" i="8" s="1"/>
  <c r="K376" i="8" s="1"/>
  <c r="K377" i="8" s="1"/>
  <c r="K378" i="8" s="1"/>
  <c r="K379" i="8" s="1"/>
  <c r="K380" i="8" s="1"/>
  <c r="K381" i="8" s="1"/>
  <c r="K382" i="8" s="1"/>
  <c r="O186" i="60"/>
  <c r="N187" i="60"/>
  <c r="G77" i="8"/>
  <c r="J203" i="43"/>
  <c r="L71" i="7"/>
  <c r="Q101" i="60"/>
  <c r="P102" i="60"/>
  <c r="G153" i="32"/>
  <c r="F153" i="32"/>
  <c r="H153" i="32"/>
  <c r="I153" i="32"/>
  <c r="J153" i="32"/>
  <c r="N188" i="60" l="1"/>
  <c r="O187" i="60"/>
  <c r="G78" i="8"/>
  <c r="J204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J206" i="43"/>
  <c r="G80" i="8"/>
  <c r="L74" i="7"/>
  <c r="M105" i="60"/>
  <c r="N104" i="60"/>
  <c r="F91" i="5"/>
  <c r="E91" i="5"/>
  <c r="F90" i="5"/>
  <c r="E90" i="5"/>
  <c r="E87" i="5"/>
  <c r="F322" i="8"/>
  <c r="F321" i="8"/>
  <c r="F319" i="8"/>
  <c r="F162" i="8"/>
  <c r="O190" i="60" l="1"/>
  <c r="N191" i="60"/>
  <c r="G81" i="8"/>
  <c r="J207" i="43"/>
  <c r="L75" i="7"/>
  <c r="N105" i="60"/>
  <c r="M106" i="60"/>
  <c r="J157" i="32"/>
  <c r="I157" i="32"/>
  <c r="E46" i="32"/>
  <c r="F46" i="32"/>
  <c r="O191" i="60" l="1"/>
  <c r="N192" i="60"/>
  <c r="G82" i="8"/>
  <c r="J208" i="43"/>
  <c r="L76" i="7"/>
  <c r="N106" i="60"/>
  <c r="M107" i="60"/>
  <c r="I182" i="48"/>
  <c r="H182" i="48"/>
  <c r="G182" i="48"/>
  <c r="E182" i="48"/>
  <c r="I181" i="48"/>
  <c r="H181" i="48"/>
  <c r="G181" i="48"/>
  <c r="E181" i="48"/>
  <c r="I180" i="48"/>
  <c r="H180" i="48"/>
  <c r="G180" i="48"/>
  <c r="E180" i="48"/>
  <c r="I179" i="48"/>
  <c r="H179" i="48"/>
  <c r="G179" i="48"/>
  <c r="E179" i="48"/>
  <c r="I112" i="43"/>
  <c r="H112" i="43"/>
  <c r="G112" i="43"/>
  <c r="F112" i="43"/>
  <c r="I108" i="43"/>
  <c r="H108" i="43"/>
  <c r="G108" i="43"/>
  <c r="F108" i="43"/>
  <c r="E108" i="43"/>
  <c r="O192" i="60" l="1"/>
  <c r="N193" i="60"/>
  <c r="J209" i="43"/>
  <c r="G83" i="8"/>
  <c r="L77" i="7"/>
  <c r="N107" i="60"/>
  <c r="F315" i="8"/>
  <c r="E315" i="8"/>
  <c r="F316" i="8"/>
  <c r="E316" i="8"/>
  <c r="F157" i="8"/>
  <c r="O193" i="60" l="1"/>
  <c r="N194" i="60"/>
  <c r="J210" i="43"/>
  <c r="G84" i="8"/>
  <c r="L78" i="7"/>
  <c r="N108" i="60"/>
  <c r="F158" i="8"/>
  <c r="O194" i="60" l="1"/>
  <c r="N195" i="60"/>
  <c r="N196" i="60" s="1"/>
  <c r="J211" i="43"/>
  <c r="G85" i="8"/>
  <c r="L79" i="7"/>
  <c r="N109" i="60"/>
  <c r="I53" i="45"/>
  <c r="J206" i="44"/>
  <c r="I206" i="44"/>
  <c r="H206" i="44"/>
  <c r="G206" i="44"/>
  <c r="F206" i="44"/>
  <c r="E206" i="44"/>
  <c r="J205" i="44"/>
  <c r="I205" i="44"/>
  <c r="H205" i="44"/>
  <c r="G205" i="44"/>
  <c r="F205" i="44"/>
  <c r="E205" i="44"/>
  <c r="J204" i="44"/>
  <c r="I204" i="44"/>
  <c r="H204" i="44"/>
  <c r="G204" i="44"/>
  <c r="F204" i="44"/>
  <c r="E204" i="44"/>
  <c r="J203" i="44"/>
  <c r="I203" i="44"/>
  <c r="H203" i="44"/>
  <c r="G203" i="44"/>
  <c r="F203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52" i="32"/>
  <c r="F156" i="8"/>
  <c r="F154" i="8"/>
  <c r="O197" i="60" l="1"/>
  <c r="N198" i="60"/>
  <c r="O195" i="60"/>
  <c r="O196" i="60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J213" i="43"/>
  <c r="G87" i="8"/>
  <c r="L81" i="7"/>
  <c r="N111" i="60"/>
  <c r="E10" i="58"/>
  <c r="E47" i="58"/>
  <c r="G38" i="7"/>
  <c r="F38" i="7"/>
  <c r="E38" i="7"/>
  <c r="J150" i="32"/>
  <c r="I150" i="32"/>
  <c r="H150" i="32"/>
  <c r="G150" i="32"/>
  <c r="F150" i="32"/>
  <c r="E150" i="32"/>
  <c r="F38" i="32"/>
  <c r="E38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J214" i="43"/>
  <c r="G88" i="8"/>
  <c r="L82" i="7"/>
  <c r="N112" i="60"/>
  <c r="J156" i="32"/>
  <c r="I156" i="32"/>
  <c r="G155" i="32"/>
  <c r="F155" i="32"/>
  <c r="E155" i="32"/>
  <c r="F45" i="32"/>
  <c r="E45" i="32"/>
  <c r="F44" i="32"/>
  <c r="E44" i="32"/>
  <c r="F43" i="32"/>
  <c r="F42" i="32"/>
  <c r="E42" i="32"/>
  <c r="L93" i="37"/>
  <c r="L94" i="37"/>
  <c r="L95" i="37"/>
  <c r="O200" i="60" l="1"/>
  <c r="N201" i="60"/>
  <c r="G89" i="8"/>
  <c r="L83" i="7"/>
  <c r="O201" i="60" l="1"/>
  <c r="N202" i="60"/>
  <c r="J216" i="43"/>
  <c r="L84" i="7"/>
  <c r="E57" i="45"/>
  <c r="E56" i="45"/>
  <c r="E55" i="45"/>
  <c r="E54" i="45"/>
  <c r="E53" i="45"/>
  <c r="F148" i="32"/>
  <c r="G148" i="32"/>
  <c r="H148" i="32"/>
  <c r="I148" i="32"/>
  <c r="J148" i="32"/>
  <c r="F151" i="8"/>
  <c r="O202" i="60" l="1"/>
  <c r="N203" i="60"/>
  <c r="G91" i="8"/>
  <c r="J217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202" i="44"/>
  <c r="I202" i="44"/>
  <c r="H202" i="44"/>
  <c r="G202" i="44"/>
  <c r="F202" i="44"/>
  <c r="E202" i="44"/>
  <c r="J201" i="44"/>
  <c r="I201" i="44"/>
  <c r="H201" i="44"/>
  <c r="G201" i="44"/>
  <c r="F201" i="44"/>
  <c r="E201" i="44"/>
  <c r="J200" i="44"/>
  <c r="I200" i="44"/>
  <c r="H200" i="44"/>
  <c r="G200" i="44"/>
  <c r="F200" i="44"/>
  <c r="E200" i="44"/>
  <c r="J199" i="44"/>
  <c r="I199" i="44"/>
  <c r="H199" i="44"/>
  <c r="G199" i="44"/>
  <c r="F199" i="44"/>
  <c r="E199" i="44"/>
  <c r="J198" i="44"/>
  <c r="I198" i="44"/>
  <c r="H198" i="44"/>
  <c r="G198" i="44"/>
  <c r="F198" i="44"/>
  <c r="E198" i="44"/>
  <c r="G70" i="44"/>
  <c r="F70" i="44"/>
  <c r="G69" i="44"/>
  <c r="F69" i="44"/>
  <c r="E69" i="44"/>
  <c r="G67" i="44"/>
  <c r="F67" i="44"/>
  <c r="E67" i="44"/>
  <c r="L41" i="7"/>
  <c r="K41" i="7"/>
  <c r="L40" i="7"/>
  <c r="K40" i="7"/>
  <c r="J40" i="7"/>
  <c r="I40" i="7"/>
  <c r="G40" i="7"/>
  <c r="F40" i="7"/>
  <c r="E40" i="7"/>
  <c r="F160" i="8"/>
  <c r="E160" i="8"/>
  <c r="E158" i="8"/>
  <c r="O203" i="60" l="1"/>
  <c r="N204" i="60"/>
  <c r="J218" i="43"/>
  <c r="G92" i="8"/>
  <c r="L86" i="7"/>
  <c r="E310" i="8"/>
  <c r="E311" i="8"/>
  <c r="E312" i="8"/>
  <c r="E314" i="8"/>
  <c r="E309" i="8"/>
  <c r="O204" i="60" l="1"/>
  <c r="N205" i="60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78" i="48"/>
  <c r="I177" i="48"/>
  <c r="H177" i="48"/>
  <c r="G177" i="48"/>
  <c r="E177" i="48"/>
  <c r="I176" i="48"/>
  <c r="H176" i="48"/>
  <c r="G176" i="48"/>
  <c r="E176" i="48"/>
  <c r="I175" i="48"/>
  <c r="H175" i="48"/>
  <c r="G175" i="48"/>
  <c r="E175" i="48"/>
  <c r="I174" i="48"/>
  <c r="H174" i="48"/>
  <c r="G174" i="48"/>
  <c r="E174" i="48"/>
  <c r="J147" i="32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O205" i="60" l="1"/>
  <c r="N206" i="60"/>
  <c r="G94" i="8"/>
  <c r="J220" i="43"/>
  <c r="L88" i="7"/>
  <c r="O206" i="60" l="1"/>
  <c r="N207" i="60"/>
  <c r="G95" i="8"/>
  <c r="J221" i="43"/>
  <c r="L89" i="7"/>
  <c r="E307" i="8"/>
  <c r="F153" i="8"/>
  <c r="F155" i="8"/>
  <c r="F310" i="8"/>
  <c r="F308" i="8"/>
  <c r="E308" i="8"/>
  <c r="F311" i="8"/>
  <c r="F309" i="8"/>
  <c r="F307" i="8"/>
  <c r="F312" i="8"/>
  <c r="F314" i="8"/>
  <c r="F31" i="7"/>
  <c r="J152" i="32"/>
  <c r="H152" i="32"/>
  <c r="G152" i="32"/>
  <c r="F152" i="32"/>
  <c r="E152" i="32"/>
  <c r="E57" i="47"/>
  <c r="O207" i="60" l="1"/>
  <c r="N208" i="60"/>
  <c r="J222" i="43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51" i="32"/>
  <c r="I151" i="32"/>
  <c r="H151" i="32"/>
  <c r="G151" i="32"/>
  <c r="F151" i="32"/>
  <c r="E151" i="32"/>
  <c r="J149" i="32"/>
  <c r="I149" i="32"/>
  <c r="H149" i="32"/>
  <c r="G149" i="32"/>
  <c r="F149" i="32"/>
  <c r="E149" i="32"/>
  <c r="F40" i="32"/>
  <c r="E40" i="32"/>
  <c r="F39" i="32"/>
  <c r="E39" i="32"/>
  <c r="F37" i="32"/>
  <c r="E37" i="32"/>
  <c r="O208" i="60" l="1"/>
  <c r="N209" i="60"/>
  <c r="O209" i="60" s="1"/>
  <c r="J223" i="43"/>
  <c r="G97" i="8"/>
  <c r="L91" i="7"/>
  <c r="I48" i="45"/>
  <c r="I47" i="45"/>
  <c r="I46" i="45"/>
  <c r="G98" i="8" l="1"/>
  <c r="J224" i="43"/>
  <c r="I307" i="8"/>
  <c r="I308" i="8" s="1"/>
  <c r="I309" i="8" s="1"/>
  <c r="F306" i="8"/>
  <c r="F305" i="8"/>
  <c r="F294" i="8"/>
  <c r="F290" i="8"/>
  <c r="F289" i="8"/>
  <c r="F288" i="8"/>
  <c r="F287" i="8"/>
  <c r="F286" i="8"/>
  <c r="F284" i="8"/>
  <c r="F283" i="8"/>
  <c r="I282" i="8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I297" i="8" s="1"/>
  <c r="I298" i="8" s="1"/>
  <c r="I299" i="8" s="1"/>
  <c r="I300" i="8" s="1"/>
  <c r="I301" i="8" s="1"/>
  <c r="I302" i="8" s="1"/>
  <c r="I303" i="8" s="1"/>
  <c r="I304" i="8" s="1"/>
  <c r="I305" i="8" s="1"/>
  <c r="F282" i="8"/>
  <c r="F281" i="8"/>
  <c r="F280" i="8"/>
  <c r="F279" i="8"/>
  <c r="F278" i="8"/>
  <c r="F277" i="8"/>
  <c r="D275" i="8"/>
  <c r="D276" i="8" s="1"/>
  <c r="F276" i="8" s="1"/>
  <c r="F274" i="8"/>
  <c r="F273" i="8"/>
  <c r="F272" i="8"/>
  <c r="F271" i="8"/>
  <c r="F270" i="8"/>
  <c r="F269" i="8"/>
  <c r="D263" i="8"/>
  <c r="F263" i="8" s="1"/>
  <c r="F262" i="8"/>
  <c r="F261" i="8"/>
  <c r="D259" i="8"/>
  <c r="D260" i="8" s="1"/>
  <c r="F260" i="8" s="1"/>
  <c r="F258" i="8"/>
  <c r="D256" i="8"/>
  <c r="F255" i="8"/>
  <c r="F254" i="8"/>
  <c r="F253" i="8"/>
  <c r="F252" i="8"/>
  <c r="F251" i="8"/>
  <c r="F250" i="8"/>
  <c r="F249" i="8"/>
  <c r="F248" i="8"/>
  <c r="F247" i="8"/>
  <c r="F246" i="8"/>
  <c r="F245" i="8"/>
  <c r="D244" i="8"/>
  <c r="F244" i="8" s="1"/>
  <c r="F243" i="8"/>
  <c r="D239" i="8"/>
  <c r="D240" i="8" s="1"/>
  <c r="F238" i="8"/>
  <c r="F237" i="8"/>
  <c r="F236" i="8"/>
  <c r="F235" i="8"/>
  <c r="F234" i="8"/>
  <c r="E157" i="8"/>
  <c r="E156" i="8"/>
  <c r="E153" i="8"/>
  <c r="E35" i="7"/>
  <c r="F35" i="7"/>
  <c r="G35" i="7"/>
  <c r="H35" i="7"/>
  <c r="E36" i="7"/>
  <c r="F36" i="7"/>
  <c r="G36" i="7"/>
  <c r="H36" i="7"/>
  <c r="H37" i="7"/>
  <c r="L39" i="7"/>
  <c r="K39" i="7"/>
  <c r="J39" i="7"/>
  <c r="I39" i="7"/>
  <c r="G39" i="7"/>
  <c r="F39" i="7"/>
  <c r="E39" i="7"/>
  <c r="L38" i="7"/>
  <c r="K38" i="7"/>
  <c r="J38" i="7"/>
  <c r="I38" i="7"/>
  <c r="H38" i="7"/>
  <c r="L37" i="7"/>
  <c r="K37" i="7"/>
  <c r="J37" i="7"/>
  <c r="I37" i="7"/>
  <c r="L36" i="7"/>
  <c r="K36" i="7"/>
  <c r="J36" i="7"/>
  <c r="I36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J225" i="43"/>
  <c r="L93" i="7"/>
  <c r="I310" i="8"/>
  <c r="J309" i="8"/>
  <c r="D264" i="8"/>
  <c r="D265" i="8" s="1"/>
  <c r="D266" i="8" s="1"/>
  <c r="F259" i="8"/>
  <c r="F275" i="8"/>
  <c r="D241" i="8"/>
  <c r="F240" i="8"/>
  <c r="F256" i="8"/>
  <c r="F239" i="8"/>
  <c r="F50" i="20"/>
  <c r="E50" i="20"/>
  <c r="F49" i="20"/>
  <c r="I192" i="44"/>
  <c r="G192" i="44"/>
  <c r="E196" i="44"/>
  <c r="J195" i="44"/>
  <c r="I195" i="44"/>
  <c r="H195" i="44"/>
  <c r="G195" i="44"/>
  <c r="F195" i="44"/>
  <c r="E195" i="44"/>
  <c r="J194" i="44"/>
  <c r="I194" i="44"/>
  <c r="H194" i="44"/>
  <c r="G194" i="44"/>
  <c r="F194" i="44"/>
  <c r="E194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73" i="48"/>
  <c r="H173" i="48"/>
  <c r="G173" i="48"/>
  <c r="E173" i="48"/>
  <c r="I171" i="48"/>
  <c r="H171" i="48"/>
  <c r="G171" i="48"/>
  <c r="E171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J228" i="43" s="1"/>
  <c r="J229" i="43" s="1"/>
  <c r="J230" i="43" s="1"/>
  <c r="J231" i="43" s="1"/>
  <c r="J232" i="43" s="1"/>
  <c r="J233" i="43" s="1"/>
  <c r="J234" i="43" s="1"/>
  <c r="J235" i="43" s="1"/>
  <c r="J236" i="43" s="1"/>
  <c r="L94" i="7"/>
  <c r="I311" i="8"/>
  <c r="J310" i="8"/>
  <c r="F265" i="8"/>
  <c r="F264" i="8"/>
  <c r="E47" i="11"/>
  <c r="H47" i="11"/>
  <c r="D267" i="8"/>
  <c r="F266" i="8"/>
  <c r="F241" i="8"/>
  <c r="D242" i="8"/>
  <c r="F47" i="11"/>
  <c r="G47" i="11"/>
  <c r="L95" i="7" l="1"/>
  <c r="I312" i="8"/>
  <c r="J311" i="8"/>
  <c r="F242" i="8"/>
  <c r="F267" i="8"/>
  <c r="D268" i="8"/>
  <c r="F268" i="8" s="1"/>
  <c r="E150" i="8"/>
  <c r="E149" i="8"/>
  <c r="E148" i="8"/>
  <c r="L96" i="7" l="1"/>
  <c r="I313" i="8"/>
  <c r="J312" i="8"/>
  <c r="E135" i="47"/>
  <c r="L97" i="7" l="1"/>
  <c r="L98" i="7" s="1"/>
  <c r="I314" i="8"/>
  <c r="J313" i="8"/>
  <c r="I258" i="8"/>
  <c r="I259" i="8" s="1"/>
  <c r="I260" i="8" s="1"/>
  <c r="I261" i="8" s="1"/>
  <c r="I262" i="8" s="1"/>
  <c r="I263" i="8" s="1"/>
  <c r="I264" i="8" s="1"/>
  <c r="I265" i="8" s="1"/>
  <c r="I266" i="8" s="1"/>
  <c r="I267" i="8" s="1"/>
  <c r="I268" i="8" s="1"/>
  <c r="I269" i="8" s="1"/>
  <c r="I270" i="8" s="1"/>
  <c r="I271" i="8" s="1"/>
  <c r="I272" i="8" s="1"/>
  <c r="I273" i="8" s="1"/>
  <c r="I274" i="8" s="1"/>
  <c r="I275" i="8" s="1"/>
  <c r="I276" i="8" s="1"/>
  <c r="F187" i="44"/>
  <c r="F188" i="44"/>
  <c r="F189" i="44"/>
  <c r="F190" i="44"/>
  <c r="F191" i="44"/>
  <c r="F192" i="44"/>
  <c r="F193" i="44"/>
  <c r="F186" i="44"/>
  <c r="L103" i="7" l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J314" i="8"/>
  <c r="I315" i="8"/>
  <c r="E58" i="56"/>
  <c r="F58" i="56" s="1"/>
  <c r="E56" i="56"/>
  <c r="F56" i="56" s="1"/>
  <c r="I42" i="45"/>
  <c r="I40" i="45"/>
  <c r="J315" i="8" l="1"/>
  <c r="I316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16" i="8" l="1"/>
  <c r="I317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18" i="8" l="1"/>
  <c r="J317" i="8"/>
  <c r="I44" i="45"/>
  <c r="E48" i="45"/>
  <c r="E47" i="45"/>
  <c r="E46" i="45"/>
  <c r="E45" i="45"/>
  <c r="E44" i="45"/>
  <c r="I43" i="45"/>
  <c r="E43" i="45"/>
  <c r="E42" i="45"/>
  <c r="I169" i="48"/>
  <c r="H169" i="48"/>
  <c r="G169" i="48"/>
  <c r="E169" i="48"/>
  <c r="I168" i="48"/>
  <c r="G168" i="48"/>
  <c r="I167" i="48"/>
  <c r="H167" i="48"/>
  <c r="G167" i="48"/>
  <c r="E167" i="48"/>
  <c r="I166" i="48"/>
  <c r="H166" i="48"/>
  <c r="G166" i="48"/>
  <c r="E166" i="48"/>
  <c r="E142" i="47"/>
  <c r="E141" i="47"/>
  <c r="E140" i="47"/>
  <c r="E58" i="47"/>
  <c r="E56" i="47"/>
  <c r="E55" i="47"/>
  <c r="E54" i="47"/>
  <c r="J318" i="8" l="1"/>
  <c r="I319" i="8"/>
  <c r="F60" i="44"/>
  <c r="G60" i="44"/>
  <c r="F54" i="44"/>
  <c r="G54" i="44"/>
  <c r="H143" i="32"/>
  <c r="I143" i="32"/>
  <c r="J143" i="32"/>
  <c r="F147" i="32"/>
  <c r="E147" i="32"/>
  <c r="J146" i="32"/>
  <c r="I146" i="32"/>
  <c r="H146" i="32"/>
  <c r="G146" i="32"/>
  <c r="F146" i="32"/>
  <c r="E146" i="32"/>
  <c r="J145" i="32"/>
  <c r="I145" i="32"/>
  <c r="H145" i="32"/>
  <c r="G145" i="32"/>
  <c r="F145" i="32"/>
  <c r="E145" i="32"/>
  <c r="G143" i="32"/>
  <c r="F143" i="32"/>
  <c r="E143" i="32"/>
  <c r="J142" i="32"/>
  <c r="G142" i="32"/>
  <c r="F142" i="32"/>
  <c r="E142" i="32"/>
  <c r="F35" i="32"/>
  <c r="E35" i="32"/>
  <c r="F34" i="32"/>
  <c r="E34" i="32"/>
  <c r="F33" i="32"/>
  <c r="E33" i="32"/>
  <c r="F32" i="32"/>
  <c r="E32" i="32"/>
  <c r="J193" i="44"/>
  <c r="I193" i="44"/>
  <c r="H193" i="44"/>
  <c r="G193" i="44"/>
  <c r="J192" i="44"/>
  <c r="H192" i="44"/>
  <c r="E192" i="44"/>
  <c r="J191" i="44"/>
  <c r="I191" i="44"/>
  <c r="H191" i="44"/>
  <c r="G191" i="44"/>
  <c r="E191" i="44"/>
  <c r="E190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I320" i="8" l="1"/>
  <c r="J319" i="8"/>
  <c r="J320" i="8" l="1"/>
  <c r="I321" i="8"/>
  <c r="H87" i="37"/>
  <c r="H55" i="43"/>
  <c r="H54" i="43"/>
  <c r="E55" i="43"/>
  <c r="E54" i="43"/>
  <c r="L33" i="7"/>
  <c r="K33" i="7"/>
  <c r="J33" i="7"/>
  <c r="I33" i="7"/>
  <c r="G33" i="7"/>
  <c r="F33" i="7"/>
  <c r="E33" i="7"/>
  <c r="L31" i="7"/>
  <c r="K31" i="7"/>
  <c r="J31" i="7"/>
  <c r="I31" i="7"/>
  <c r="G31" i="7"/>
  <c r="E31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21" i="8" l="1"/>
  <c r="I322" i="8"/>
  <c r="I234" i="8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I254" i="8" s="1"/>
  <c r="I255" i="8" s="1"/>
  <c r="I256" i="8" s="1"/>
  <c r="I257" i="8" s="1"/>
  <c r="J234" i="8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F43" i="37"/>
  <c r="E43" i="37"/>
  <c r="F42" i="37"/>
  <c r="E42" i="37"/>
  <c r="J189" i="44"/>
  <c r="I189" i="44"/>
  <c r="H189" i="44"/>
  <c r="G189" i="44"/>
  <c r="E189" i="44"/>
  <c r="J188" i="44"/>
  <c r="I188" i="44"/>
  <c r="H188" i="44"/>
  <c r="G188" i="44"/>
  <c r="E188" i="44"/>
  <c r="G57" i="44"/>
  <c r="F57" i="44"/>
  <c r="E57" i="44"/>
  <c r="I323" i="8" l="1"/>
  <c r="J322" i="8"/>
  <c r="I165" i="48"/>
  <c r="H165" i="48"/>
  <c r="G165" i="48"/>
  <c r="E165" i="48"/>
  <c r="I164" i="48"/>
  <c r="H164" i="48"/>
  <c r="G164" i="48"/>
  <c r="E164" i="48"/>
  <c r="E25" i="32"/>
  <c r="F25" i="32"/>
  <c r="J323" i="8" l="1"/>
  <c r="I324" i="8"/>
  <c r="M83" i="37"/>
  <c r="E83" i="37"/>
  <c r="N83" i="37" s="1"/>
  <c r="I94" i="43"/>
  <c r="H94" i="43"/>
  <c r="G94" i="43"/>
  <c r="F94" i="43"/>
  <c r="E94" i="43"/>
  <c r="E53" i="43"/>
  <c r="F35" i="37"/>
  <c r="J324" i="8" l="1"/>
  <c r="I325" i="8"/>
  <c r="N10" i="7"/>
  <c r="N11" i="7" s="1"/>
  <c r="N12" i="7" s="1"/>
  <c r="N13" i="7" s="1"/>
  <c r="N14" i="7" s="1"/>
  <c r="N15" i="7" s="1"/>
  <c r="N16" i="7" s="1"/>
  <c r="N17" i="7" s="1"/>
  <c r="N18" i="7" s="1"/>
  <c r="N19" i="7" s="1"/>
  <c r="N20" i="7" s="1"/>
  <c r="I38" i="45"/>
  <c r="I36" i="45"/>
  <c r="I37" i="45"/>
  <c r="I39" i="45"/>
  <c r="I41" i="45"/>
  <c r="K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41" i="32"/>
  <c r="G141" i="32"/>
  <c r="F141" i="32"/>
  <c r="E141" i="32"/>
  <c r="J140" i="32"/>
  <c r="G140" i="32"/>
  <c r="F140" i="32"/>
  <c r="E140" i="32"/>
  <c r="J139" i="32"/>
  <c r="G139" i="32"/>
  <c r="F139" i="32"/>
  <c r="E139" i="32"/>
  <c r="F31" i="32"/>
  <c r="E31" i="32"/>
  <c r="F30" i="32"/>
  <c r="E30" i="32"/>
  <c r="F29" i="32"/>
  <c r="E29" i="32"/>
  <c r="F28" i="32"/>
  <c r="E28" i="32"/>
  <c r="E146" i="8"/>
  <c r="J187" i="44"/>
  <c r="I187" i="44"/>
  <c r="H187" i="44"/>
  <c r="G187" i="44"/>
  <c r="E187" i="44"/>
  <c r="J186" i="44"/>
  <c r="I186" i="44"/>
  <c r="H186" i="44"/>
  <c r="G186" i="44"/>
  <c r="E186" i="44"/>
  <c r="G56" i="44"/>
  <c r="F56" i="44"/>
  <c r="E56" i="44"/>
  <c r="G55" i="44"/>
  <c r="F55" i="44"/>
  <c r="E55" i="44"/>
  <c r="E54" i="44"/>
  <c r="H28" i="7"/>
  <c r="L29" i="7"/>
  <c r="K29" i="7"/>
  <c r="J29" i="7"/>
  <c r="I29" i="7"/>
  <c r="G29" i="7"/>
  <c r="F29" i="7"/>
  <c r="E29" i="7"/>
  <c r="L28" i="7"/>
  <c r="K28" i="7"/>
  <c r="J28" i="7"/>
  <c r="I28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63" i="48"/>
  <c r="G163" i="48"/>
  <c r="E163" i="48"/>
  <c r="I162" i="48"/>
  <c r="H162" i="48"/>
  <c r="G162" i="48"/>
  <c r="E162" i="48"/>
  <c r="I161" i="48"/>
  <c r="H161" i="48"/>
  <c r="G161" i="48"/>
  <c r="E161" i="48"/>
  <c r="E53" i="47"/>
  <c r="E52" i="47"/>
  <c r="E51" i="47"/>
  <c r="J325" i="8" l="1"/>
  <c r="K93" i="43"/>
  <c r="K92" i="43"/>
  <c r="K91" i="43"/>
  <c r="F67" i="43"/>
  <c r="G85" i="43"/>
  <c r="G67" i="43"/>
  <c r="I67" i="43"/>
  <c r="D68" i="43"/>
  <c r="G68" i="43" s="1"/>
  <c r="E67" i="43"/>
  <c r="H85" i="43"/>
  <c r="K94" i="43" l="1"/>
  <c r="K95" i="43"/>
  <c r="H68" i="43"/>
  <c r="I68" i="43"/>
  <c r="D69" i="43"/>
  <c r="G69" i="43" s="1"/>
  <c r="E68" i="43"/>
  <c r="F68" i="43"/>
  <c r="K96" i="43" l="1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K97" i="43" l="1"/>
  <c r="E143" i="8"/>
  <c r="F142" i="8"/>
  <c r="E142" i="8"/>
  <c r="F141" i="8"/>
  <c r="E141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38" i="32"/>
  <c r="G138" i="32"/>
  <c r="F138" i="32"/>
  <c r="E138" i="32"/>
  <c r="F27" i="32"/>
  <c r="E27" i="32"/>
  <c r="F26" i="32"/>
  <c r="E26" i="32"/>
  <c r="K98" i="43" l="1"/>
  <c r="K99" i="43" l="1"/>
  <c r="E50" i="47"/>
  <c r="E49" i="47"/>
  <c r="E48" i="47"/>
  <c r="E47" i="47"/>
  <c r="F24" i="32"/>
  <c r="E24" i="32"/>
  <c r="E137" i="32"/>
  <c r="J137" i="32"/>
  <c r="F137" i="32"/>
  <c r="J136" i="32"/>
  <c r="G136" i="32"/>
  <c r="F136" i="32"/>
  <c r="E136" i="32"/>
  <c r="J135" i="32"/>
  <c r="G135" i="32"/>
  <c r="F135" i="32"/>
  <c r="E135" i="32"/>
  <c r="J185" i="44"/>
  <c r="I185" i="44"/>
  <c r="H185" i="44"/>
  <c r="G185" i="44"/>
  <c r="F185" i="44"/>
  <c r="E185" i="44"/>
  <c r="J184" i="44"/>
  <c r="I184" i="44"/>
  <c r="H184" i="44"/>
  <c r="G184" i="44"/>
  <c r="F184" i="44"/>
  <c r="E184" i="44"/>
  <c r="J183" i="44"/>
  <c r="I183" i="44"/>
  <c r="H183" i="44"/>
  <c r="G183" i="44"/>
  <c r="F183" i="44"/>
  <c r="E183" i="44"/>
  <c r="J182" i="44"/>
  <c r="I182" i="44"/>
  <c r="H182" i="44"/>
  <c r="G182" i="44"/>
  <c r="F182" i="44"/>
  <c r="E182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L25" i="7"/>
  <c r="K25" i="7"/>
  <c r="J25" i="7"/>
  <c r="I25" i="7"/>
  <c r="H25" i="7"/>
  <c r="L24" i="7"/>
  <c r="K24" i="7"/>
  <c r="J24" i="7"/>
  <c r="I24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60" i="48"/>
  <c r="H160" i="48"/>
  <c r="G160" i="48"/>
  <c r="E160" i="48"/>
  <c r="I159" i="48"/>
  <c r="H159" i="48"/>
  <c r="G159" i="48"/>
  <c r="F159" i="48"/>
  <c r="E159" i="48"/>
  <c r="I158" i="48"/>
  <c r="H158" i="48"/>
  <c r="G158" i="48"/>
  <c r="I157" i="48"/>
  <c r="H157" i="48"/>
  <c r="G157" i="48"/>
  <c r="E47" i="43"/>
  <c r="K100" i="43" l="1"/>
  <c r="F19" i="32"/>
  <c r="E19" i="32"/>
  <c r="K101" i="43" l="1"/>
  <c r="E154" i="48"/>
  <c r="F154" i="48"/>
  <c r="G154" i="48"/>
  <c r="H154" i="48"/>
  <c r="I154" i="48"/>
  <c r="K102" i="43" l="1"/>
  <c r="K103" i="43" l="1"/>
  <c r="H27" i="11"/>
  <c r="G27" i="11"/>
  <c r="F27" i="11"/>
  <c r="E27" i="11"/>
  <c r="E17" i="32"/>
  <c r="F17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K104" i="43" l="1"/>
  <c r="I29" i="45"/>
  <c r="K105" i="43" l="1"/>
  <c r="E35" i="45"/>
  <c r="E34" i="45"/>
  <c r="E33" i="45"/>
  <c r="I32" i="45"/>
  <c r="E32" i="45"/>
  <c r="K107" i="43" l="1"/>
  <c r="K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F15" i="5"/>
  <c r="E15" i="5"/>
  <c r="F14" i="5"/>
  <c r="E14" i="5"/>
  <c r="D11" i="5"/>
  <c r="D12" i="5" s="1"/>
  <c r="F10" i="5"/>
  <c r="E10" i="5"/>
  <c r="K108" i="43" l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40" i="8"/>
  <c r="E140" i="8"/>
  <c r="E139" i="8"/>
  <c r="E138" i="8"/>
  <c r="E137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23" i="32"/>
  <c r="E23" i="32"/>
  <c r="F22" i="32"/>
  <c r="E22" i="32"/>
  <c r="F21" i="32"/>
  <c r="E21" i="32"/>
  <c r="F16" i="32"/>
  <c r="F136" i="8"/>
  <c r="E136" i="8"/>
  <c r="E135" i="8"/>
  <c r="F181" i="44"/>
  <c r="E181" i="44"/>
  <c r="G49" i="44"/>
  <c r="F49" i="44"/>
  <c r="E49" i="44"/>
  <c r="E48" i="44"/>
  <c r="G47" i="44"/>
  <c r="F47" i="44"/>
  <c r="E47" i="44"/>
  <c r="L22" i="7"/>
  <c r="K22" i="7"/>
  <c r="J22" i="7"/>
  <c r="I22" i="7"/>
  <c r="L21" i="7"/>
  <c r="K21" i="7"/>
  <c r="J21" i="7"/>
  <c r="I21" i="7"/>
  <c r="L20" i="7"/>
  <c r="K20" i="7"/>
  <c r="J20" i="7"/>
  <c r="I20" i="7"/>
  <c r="H20" i="7"/>
  <c r="L19" i="7"/>
  <c r="K19" i="7"/>
  <c r="J19" i="7"/>
  <c r="I19" i="7"/>
  <c r="L18" i="7"/>
  <c r="K18" i="7"/>
  <c r="J18" i="7"/>
  <c r="I18" i="7"/>
  <c r="H18" i="7"/>
  <c r="K109" i="43" l="1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56" i="48"/>
  <c r="H156" i="48"/>
  <c r="G156" i="48"/>
  <c r="E156" i="48"/>
  <c r="I155" i="48"/>
  <c r="H155" i="48"/>
  <c r="G155" i="48"/>
  <c r="F155" i="48"/>
  <c r="E155" i="48"/>
  <c r="K110" i="43" l="1"/>
  <c r="F27" i="5"/>
  <c r="E27" i="5"/>
  <c r="I9" i="7"/>
  <c r="J9" i="7"/>
  <c r="G37" i="44"/>
  <c r="F13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H17" i="7"/>
  <c r="I17" i="7"/>
  <c r="J17" i="7"/>
  <c r="K17" i="7"/>
  <c r="L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34" i="8"/>
  <c r="E134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20" i="32"/>
  <c r="F20" i="32"/>
  <c r="E15" i="32"/>
  <c r="F15" i="32"/>
  <c r="E14" i="32"/>
  <c r="F14" i="32"/>
  <c r="E16" i="32"/>
  <c r="F18" i="32"/>
  <c r="E18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K111" i="43" l="1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K112" i="43" l="1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50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H10" i="7"/>
  <c r="I10" i="7"/>
  <c r="J10" i="7"/>
  <c r="K10" i="7"/>
  <c r="L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45" i="48"/>
  <c r="F145" i="48"/>
  <c r="G145" i="48"/>
  <c r="H145" i="48"/>
  <c r="I145" i="48"/>
  <c r="G129" i="8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I148" i="8" s="1"/>
  <c r="I149" i="8" s="1"/>
  <c r="I150" i="8" s="1"/>
  <c r="I151" i="8" s="1"/>
  <c r="I152" i="8" s="1"/>
  <c r="I153" i="8" s="1"/>
  <c r="I155" i="8" s="1"/>
  <c r="I156" i="8" s="1"/>
  <c r="I157" i="8" s="1"/>
  <c r="I158" i="8" s="1"/>
  <c r="I159" i="8" s="1"/>
  <c r="I160" i="8" s="1"/>
  <c r="I161" i="8" s="1"/>
  <c r="I162" i="8" s="1"/>
  <c r="I163" i="8" s="1"/>
  <c r="I164" i="8" s="1"/>
  <c r="I165" i="8" s="1"/>
  <c r="I166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K113" i="43" l="1"/>
  <c r="L11" i="7"/>
  <c r="I45" i="51"/>
  <c r="D56" i="51"/>
  <c r="E56" i="51" s="1"/>
  <c r="K45" i="51"/>
  <c r="H46" i="51"/>
  <c r="J46" i="51" s="1"/>
  <c r="E47" i="51"/>
  <c r="D48" i="51"/>
  <c r="E48" i="51" s="1"/>
  <c r="G150" i="48"/>
  <c r="H150" i="48"/>
  <c r="I150" i="48"/>
  <c r="F151" i="48"/>
  <c r="F130" i="8"/>
  <c r="I11" i="7"/>
  <c r="J11" i="7"/>
  <c r="K11" i="7"/>
  <c r="E37" i="43"/>
  <c r="G40" i="44"/>
  <c r="G39" i="44"/>
  <c r="F40" i="44"/>
  <c r="E34" i="51"/>
  <c r="E17" i="51"/>
  <c r="F38" i="44"/>
  <c r="G38" i="44"/>
  <c r="F146" i="48"/>
  <c r="E146" i="48"/>
  <c r="G146" i="48"/>
  <c r="H146" i="48"/>
  <c r="I146" i="48"/>
  <c r="E32" i="43"/>
  <c r="E33" i="43"/>
  <c r="E34" i="43"/>
  <c r="K114" i="43" l="1"/>
  <c r="H12" i="7"/>
  <c r="I12" i="7"/>
  <c r="J12" i="7"/>
  <c r="K12" i="7"/>
  <c r="L12" i="7"/>
  <c r="K46" i="51"/>
  <c r="H47" i="51"/>
  <c r="J47" i="51" s="1"/>
  <c r="I46" i="51"/>
  <c r="G151" i="48"/>
  <c r="I151" i="48"/>
  <c r="E151" i="48"/>
  <c r="H151" i="48"/>
  <c r="E131" i="8"/>
  <c r="F131" i="8"/>
  <c r="F132" i="8"/>
  <c r="E19" i="51"/>
  <c r="E18" i="51"/>
  <c r="H147" i="48"/>
  <c r="F147" i="48"/>
  <c r="G147" i="48"/>
  <c r="I147" i="48"/>
  <c r="E147" i="48"/>
  <c r="K115" i="43" l="1"/>
  <c r="K13" i="7"/>
  <c r="H13" i="7"/>
  <c r="J13" i="7"/>
  <c r="I13" i="7"/>
  <c r="L13" i="7"/>
  <c r="H48" i="51"/>
  <c r="J48" i="51" s="1"/>
  <c r="I47" i="51"/>
  <c r="K47" i="51"/>
  <c r="E152" i="48"/>
  <c r="G152" i="48"/>
  <c r="H152" i="48"/>
  <c r="F133" i="8"/>
  <c r="E133" i="8"/>
  <c r="G153" i="48"/>
  <c r="H153" i="48"/>
  <c r="I153" i="48"/>
  <c r="E12" i="32"/>
  <c r="F148" i="48"/>
  <c r="I148" i="48"/>
  <c r="G148" i="48"/>
  <c r="H148" i="48"/>
  <c r="F11" i="32"/>
  <c r="E11" i="32"/>
  <c r="E10" i="32"/>
  <c r="K116" i="43" l="1"/>
  <c r="I14" i="7"/>
  <c r="H14" i="7"/>
  <c r="J14" i="7"/>
  <c r="L14" i="7"/>
  <c r="K14" i="7"/>
  <c r="H49" i="51"/>
  <c r="J49" i="51" s="1"/>
  <c r="K48" i="51"/>
  <c r="I48" i="51"/>
  <c r="E39" i="47"/>
  <c r="F149" i="48"/>
  <c r="I149" i="48"/>
  <c r="E149" i="48"/>
  <c r="G149" i="48"/>
  <c r="H149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K117" i="43" l="1"/>
  <c r="I15" i="7"/>
  <c r="K15" i="7"/>
  <c r="H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K118" i="43" l="1"/>
  <c r="D29" i="51"/>
  <c r="E29" i="51" s="1"/>
  <c r="K50" i="51"/>
  <c r="I50" i="51"/>
  <c r="H51" i="51"/>
  <c r="J51" i="51" s="1"/>
  <c r="E21" i="20"/>
  <c r="E20" i="20"/>
  <c r="E19" i="20"/>
  <c r="D30" i="51" l="1"/>
  <c r="E30" i="51" s="1"/>
  <c r="K119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K120" i="43" l="1"/>
  <c r="E42" i="47"/>
  <c r="E22" i="20"/>
  <c r="I14" i="45"/>
  <c r="E15" i="45"/>
  <c r="I15" i="45"/>
  <c r="E14" i="45"/>
  <c r="K121" i="43" l="1"/>
  <c r="E43" i="47"/>
  <c r="F24" i="20"/>
  <c r="E23" i="20"/>
  <c r="I16" i="45"/>
  <c r="E16" i="45"/>
  <c r="E44" i="47" l="1"/>
  <c r="E17" i="45"/>
  <c r="I17" i="45"/>
  <c r="E45" i="47" l="1"/>
  <c r="I18" i="45"/>
  <c r="E18" i="45"/>
  <c r="D120" i="38"/>
  <c r="G120" i="38" s="1"/>
  <c r="I19" i="45" l="1"/>
  <c r="E121" i="38"/>
  <c r="E120" i="38"/>
  <c r="F120" i="38"/>
  <c r="G122" i="38" l="1"/>
  <c r="F122" i="38"/>
  <c r="E122" i="38"/>
  <c r="H22" i="14" l="1"/>
  <c r="E21" i="43" l="1"/>
  <c r="E20" i="43"/>
  <c r="E19" i="43"/>
  <c r="E18" i="43"/>
  <c r="E23" i="43" l="1"/>
  <c r="E24" i="43" s="1"/>
  <c r="E26" i="43" s="1"/>
  <c r="E28" i="43" s="1"/>
  <c r="D23" i="43" l="1"/>
  <c r="D24" i="43" s="1"/>
  <c r="F10" i="20" l="1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P80" i="37" l="1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P81" i="37" l="1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P82" i="37" l="1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P83" i="37" l="1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P84" i="37" l="1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P85" i="37" l="1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Q85" i="37" l="1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P87" i="37" l="1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Q88" i="37" l="1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P90" i="37" l="1"/>
  <c r="Q89" i="37"/>
  <c r="F34" i="14"/>
  <c r="H34" i="14"/>
  <c r="G34" i="14"/>
  <c r="E34" i="14"/>
  <c r="F110" i="38"/>
  <c r="G110" i="38"/>
  <c r="E100" i="47"/>
  <c r="D101" i="47"/>
  <c r="D111" i="38"/>
  <c r="P91" i="37" l="1"/>
  <c r="Q90" i="37"/>
  <c r="F35" i="14"/>
  <c r="E35" i="14"/>
  <c r="G35" i="14"/>
  <c r="H35" i="14"/>
  <c r="E111" i="38"/>
  <c r="F111" i="38"/>
  <c r="G111" i="38"/>
  <c r="D102" i="47"/>
  <c r="E101" i="47"/>
  <c r="Q91" i="37" l="1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Q92" i="37" l="1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P94" i="37" l="1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Q94" i="37" l="1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Q95" i="37" l="1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P97" i="37" l="1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81" i="44"/>
  <c r="L182" i="44" s="1"/>
  <c r="L183" i="44" s="1"/>
  <c r="L184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85" i="44"/>
  <c r="L186" i="44" s="1"/>
  <c r="L187" i="44" s="1"/>
  <c r="L188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89" i="44"/>
  <c r="L190" i="44" s="1"/>
  <c r="L191" i="44" s="1"/>
  <c r="L192" i="44" s="1"/>
  <c r="L193" i="44" s="1"/>
  <c r="L194" i="44" s="1"/>
  <c r="L195" i="44" s="1"/>
  <c r="L196" i="44" s="1"/>
  <c r="L197" i="44" s="1"/>
  <c r="L198" i="44" s="1"/>
  <c r="L199" i="44" s="1"/>
  <c r="L200" i="44" s="1"/>
  <c r="L201" i="44" s="1"/>
  <c r="L202" i="44" s="1"/>
  <c r="L203" i="44" s="1"/>
  <c r="L204" i="44" s="1"/>
  <c r="L205" i="44" s="1"/>
  <c r="L206" i="44" s="1"/>
  <c r="L209" i="44" s="1"/>
  <c r="L210" i="44" s="1"/>
  <c r="L211" i="44" s="1"/>
  <c r="L212" i="44" s="1"/>
  <c r="L214" i="44" s="1"/>
  <c r="L215" i="44" s="1"/>
  <c r="L216" i="44" s="1"/>
  <c r="L217" i="44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E109" i="13"/>
  <c r="H31" i="51" l="1"/>
  <c r="F110" i="13"/>
  <c r="E110" i="13"/>
  <c r="H110" i="13"/>
  <c r="H112" i="13" l="1"/>
  <c r="D113" i="13"/>
  <c r="E112" i="13"/>
  <c r="F112" i="13"/>
  <c r="H111" i="13"/>
  <c r="E111" i="13"/>
  <c r="F111" i="13"/>
  <c r="H113" i="13" l="1"/>
  <c r="E113" i="13"/>
  <c r="F113" i="13"/>
  <c r="H115" i="13" l="1"/>
  <c r="E115" i="13"/>
  <c r="F115" i="13"/>
  <c r="F114" i="13"/>
  <c r="E114" i="13"/>
  <c r="H114" i="13"/>
  <c r="H116" i="13" l="1"/>
  <c r="F116" i="13"/>
  <c r="E116" i="13"/>
  <c r="H10" i="10" l="1"/>
  <c r="E7" i="43"/>
  <c r="H117" i="13"/>
  <c r="E117" i="13"/>
  <c r="F117" i="13"/>
  <c r="H38" i="51" l="1"/>
  <c r="H11" i="10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F120" i="13"/>
  <c r="D121" i="13"/>
  <c r="E120" i="13"/>
  <c r="H120" i="13"/>
  <c r="E9" i="43"/>
  <c r="H13" i="10" l="1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0" i="32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G43" i="43" l="1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E82" i="55"/>
  <c r="H82" i="55"/>
  <c r="H87" i="55"/>
  <c r="G87" i="55"/>
  <c r="D88" i="55"/>
  <c r="F87" i="55"/>
  <c r="E87" i="55"/>
  <c r="G9" i="55"/>
  <c r="F9" i="55"/>
  <c r="H9" i="55"/>
  <c r="H49" i="37" l="1"/>
  <c r="I48" i="37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24" i="8"/>
  <c r="H92" i="55"/>
  <c r="G92" i="55"/>
  <c r="D93" i="55"/>
  <c r="F92" i="55"/>
  <c r="E92" i="55"/>
  <c r="I53" i="37" l="1"/>
  <c r="H54" i="37"/>
  <c r="E126" i="8"/>
  <c r="F126" i="8"/>
  <c r="F125" i="8"/>
  <c r="E125" i="8"/>
  <c r="F10" i="37"/>
  <c r="H93" i="55"/>
  <c r="G93" i="55"/>
  <c r="D94" i="55"/>
  <c r="D95" i="55" s="1"/>
  <c r="E93" i="55"/>
  <c r="F93" i="55"/>
  <c r="H55" i="37" l="1"/>
  <c r="I54" i="37"/>
  <c r="F127" i="8"/>
  <c r="E127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28" i="8"/>
  <c r="F128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M10" i="7" l="1"/>
  <c r="M11" i="7" s="1"/>
  <c r="M12" i="7" s="1"/>
  <c r="M13" i="7" s="1"/>
  <c r="M14" i="7" s="1"/>
  <c r="M15" i="7" s="1"/>
  <c r="M16" i="7" s="1"/>
  <c r="M17" i="7" s="1"/>
  <c r="M18" i="7" s="1"/>
  <c r="M19" i="7" s="1"/>
  <c r="M20" i="7" s="1"/>
  <c r="M21" i="7" s="1"/>
  <c r="M22" i="7" l="1"/>
  <c r="N22" i="7" s="1"/>
  <c r="N21" i="7"/>
  <c r="E67" i="13"/>
  <c r="M23" i="7" l="1"/>
  <c r="M24" i="7" s="1"/>
  <c r="E174" i="4"/>
  <c r="N23" i="7" l="1"/>
  <c r="M25" i="7"/>
  <c r="N24" i="7"/>
  <c r="D62" i="39"/>
  <c r="F62" i="39" s="1"/>
  <c r="M26" i="7" l="1"/>
  <c r="N25" i="7"/>
  <c r="D63" i="39"/>
  <c r="E62" i="39"/>
  <c r="E61" i="39"/>
  <c r="F61" i="39"/>
  <c r="E60" i="39"/>
  <c r="F60" i="39"/>
  <c r="M27" i="7" l="1"/>
  <c r="N26" i="7"/>
  <c r="E63" i="39"/>
  <c r="F63" i="39"/>
  <c r="D64" i="39"/>
  <c r="M28" i="7" l="1"/>
  <c r="N27" i="7"/>
  <c r="E64" i="39"/>
  <c r="D65" i="39"/>
  <c r="F64" i="39"/>
  <c r="N28" i="7" l="1"/>
  <c r="M29" i="7"/>
  <c r="E65" i="39"/>
  <c r="D66" i="39"/>
  <c r="F65" i="39"/>
  <c r="N29" i="7" l="1"/>
  <c r="M30" i="7"/>
  <c r="D67" i="39"/>
  <c r="F66" i="39"/>
  <c r="E66" i="39"/>
  <c r="M31" i="7" l="1"/>
  <c r="N30" i="7"/>
  <c r="F67" i="39"/>
  <c r="E67" i="39"/>
  <c r="D68" i="39"/>
  <c r="M32" i="7" l="1"/>
  <c r="N31" i="7"/>
  <c r="E68" i="39"/>
  <c r="D69" i="39"/>
  <c r="F68" i="39"/>
  <c r="M33" i="7" l="1"/>
  <c r="N32" i="7"/>
  <c r="E69" i="39"/>
  <c r="D70" i="39"/>
  <c r="F69" i="39"/>
  <c r="N33" i="7" l="1"/>
  <c r="M34" i="7"/>
  <c r="E70" i="39"/>
  <c r="D71" i="39"/>
  <c r="F70" i="39"/>
  <c r="N34" i="7" l="1"/>
  <c r="M35" i="7"/>
  <c r="D72" i="39"/>
  <c r="E71" i="39"/>
  <c r="F71" i="39"/>
  <c r="D44" i="38"/>
  <c r="G44" i="38" s="1"/>
  <c r="G43" i="38"/>
  <c r="F43" i="38"/>
  <c r="E43" i="38"/>
  <c r="M36" i="7" l="1"/>
  <c r="N35" i="7"/>
  <c r="E72" i="39"/>
  <c r="D73" i="39"/>
  <c r="D74" i="39" s="1"/>
  <c r="F72" i="39"/>
  <c r="E44" i="38"/>
  <c r="D45" i="38"/>
  <c r="G45" i="38" s="1"/>
  <c r="F44" i="38"/>
  <c r="M37" i="7" l="1"/>
  <c r="N36" i="7"/>
  <c r="E45" i="38"/>
  <c r="E74" i="39"/>
  <c r="D75" i="39"/>
  <c r="F74" i="39"/>
  <c r="E73" i="39"/>
  <c r="F73" i="39"/>
  <c r="F45" i="38"/>
  <c r="D46" i="38"/>
  <c r="N37" i="7" l="1"/>
  <c r="M38" i="7"/>
  <c r="E75" i="39"/>
  <c r="F75" i="39"/>
  <c r="G46" i="38"/>
  <c r="D47" i="38"/>
  <c r="E46" i="38"/>
  <c r="F46" i="38"/>
  <c r="M39" i="7" l="1"/>
  <c r="N38" i="7"/>
  <c r="F76" i="39"/>
  <c r="D78" i="39"/>
  <c r="E76" i="39"/>
  <c r="G47" i="38"/>
  <c r="D48" i="38"/>
  <c r="F47" i="38"/>
  <c r="E47" i="38"/>
  <c r="F58" i="21"/>
  <c r="M58" i="21" s="1"/>
  <c r="N39" i="7" l="1"/>
  <c r="M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M41" i="7" l="1"/>
  <c r="N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M42" i="7" l="1"/>
  <c r="N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N42" i="7" l="1"/>
  <c r="M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N43" i="7" l="1"/>
  <c r="M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4" i="7" l="1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M45" i="7" l="1"/>
  <c r="F90" i="39"/>
  <c r="D91" i="39"/>
  <c r="D92" i="39" s="1"/>
  <c r="E90" i="39"/>
  <c r="E89" i="39"/>
  <c r="F89" i="39"/>
  <c r="E56" i="38"/>
  <c r="F56" i="38"/>
  <c r="G56" i="38"/>
  <c r="M46" i="7" l="1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M47" i="7" l="1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M48" i="7" l="1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M49" i="7" l="1"/>
  <c r="F96" i="39"/>
  <c r="D97" i="39"/>
  <c r="E96" i="39"/>
  <c r="D61" i="38"/>
  <c r="G60" i="38"/>
  <c r="E60" i="38"/>
  <c r="F60" i="38"/>
  <c r="E73" i="13"/>
  <c r="D74" i="13"/>
  <c r="H73" i="13"/>
  <c r="F73" i="13"/>
  <c r="M50" i="7" l="1"/>
  <c r="F97" i="39"/>
  <c r="D98" i="39"/>
  <c r="E97" i="39"/>
  <c r="G61" i="38"/>
  <c r="E61" i="38"/>
  <c r="F61" i="38"/>
  <c r="M51" i="7" l="1"/>
  <c r="F98" i="39"/>
  <c r="D99" i="39"/>
  <c r="E98" i="39"/>
  <c r="D63" i="38"/>
  <c r="G62" i="38"/>
  <c r="E62" i="38"/>
  <c r="F62" i="38"/>
  <c r="F75" i="13"/>
  <c r="H75" i="13"/>
  <c r="E75" i="13"/>
  <c r="M52" i="7" l="1"/>
  <c r="F99" i="39"/>
  <c r="D100" i="39"/>
  <c r="E99" i="39"/>
  <c r="E63" i="38"/>
  <c r="F63" i="38"/>
  <c r="G63" i="38"/>
  <c r="H76" i="13"/>
  <c r="E76" i="13"/>
  <c r="F76" i="13"/>
  <c r="M53" i="7" l="1"/>
  <c r="F100" i="39"/>
  <c r="D101" i="39"/>
  <c r="E100" i="39"/>
  <c r="E64" i="38"/>
  <c r="F64" i="38"/>
  <c r="D65" i="38"/>
  <c r="G64" i="38"/>
  <c r="M54" i="7" l="1"/>
  <c r="F101" i="39"/>
  <c r="D102" i="39"/>
  <c r="E101" i="39"/>
  <c r="G65" i="38"/>
  <c r="E65" i="38"/>
  <c r="F65" i="38"/>
  <c r="M57" i="7" l="1"/>
  <c r="M56" i="7"/>
  <c r="M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35" i="32" l="1"/>
  <c r="L136" i="32" s="1"/>
  <c r="L137" i="32" s="1"/>
  <c r="L138" i="32" s="1"/>
  <c r="L139" i="32" s="1"/>
  <c r="L140" i="32" s="1"/>
  <c r="L141" i="32" s="1"/>
  <c r="L142" i="32" s="1"/>
  <c r="L143" i="32" s="1"/>
  <c r="L144" i="32" s="1"/>
  <c r="L145" i="32" s="1"/>
  <c r="L146" i="32" s="1"/>
  <c r="L147" i="32" s="1"/>
  <c r="L148" i="32" s="1"/>
  <c r="L149" i="32" s="1"/>
  <c r="L150" i="32" s="1"/>
  <c r="L151" i="32" s="1"/>
  <c r="L152" i="32" s="1"/>
  <c r="L153" i="32" s="1"/>
  <c r="L154" i="32" s="1"/>
  <c r="L155" i="32" s="1"/>
  <c r="L157" i="32" s="1"/>
  <c r="L158" i="32" s="1"/>
  <c r="L159" i="32" s="1"/>
  <c r="L160" i="32" s="1"/>
  <c r="K161" i="32" s="1"/>
  <c r="K162" i="32" s="1"/>
  <c r="K163" i="32" s="1"/>
  <c r="K164" i="32" s="1"/>
  <c r="K165" i="32" s="1"/>
  <c r="K166" i="32" s="1"/>
  <c r="K167" i="32" s="1"/>
  <c r="K168" i="32" s="1"/>
  <c r="K169" i="32" s="1"/>
  <c r="K170" i="32" s="1"/>
  <c r="K171" i="32" s="1"/>
  <c r="K174" i="32" s="1"/>
  <c r="K175" i="32" s="1"/>
  <c r="K176" i="32" s="1"/>
  <c r="K177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281" authorId="0" shapeId="0" xr:uid="{9E2BD75C-15A3-4603-9419-EAF32B3689FE}">
      <text>
        <r>
          <rPr>
            <sz val="10"/>
            <rFont val="Arial"/>
            <family val="2"/>
          </rPr>
          <t xml:space="preserve">Zoey Ong (MSC Singapore):
undergo a one-time terminal change at Haiphong Port
TIL International Company Limited
</t>
        </r>
      </text>
    </comment>
    <comment ref="G283" authorId="0" shapeId="0" xr:uid="{E9926F7E-8660-4637-9559-A3C16A37F39A}">
      <text>
        <r>
          <rPr>
            <sz val="10"/>
            <rFont val="Arial"/>
            <family val="2"/>
          </rPr>
          <t xml:space="preserve">Zoey Ong (MSC Singapore):
Cargo operations + layby berth 7 days at KRPUS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39" authorId="0" shapeId="0" xr:uid="{6C459138-F807-4E2E-B422-C91F1756FDF6}">
      <text>
        <r>
          <rPr>
            <sz val="10"/>
            <rFont val="Arial"/>
            <family val="2"/>
          </rPr>
          <t xml:space="preserve">Zoey Ong (MSC Singapore):
SGSIN: 24/12 HW549A-HW549A 
IDJKT: Omitted
IDPNJ: Omitted
IDJKT: 29/12  HW549A -HW552R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00" authorId="0" shapeId="0" xr:uid="{950CD7FC-7D60-44A5-9429-057E6ABDE59E}">
      <text>
        <r>
          <rPr>
            <sz val="10"/>
            <rFont val="Arial"/>
            <family val="2"/>
          </rPr>
          <t>Zoey Ong (MSC Singapore):
SIN &gt; MYTPP &gt; MYPKG
ADVICE OMIT ON 12/12
RESUME MYPKG ON 19/12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sharedStrings.xml><?xml version="1.0" encoding="utf-8"?>
<sst xmlns="http://schemas.openxmlformats.org/spreadsheetml/2006/main" count="21900" uniqueCount="6640">
  <si>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</si>
  <si>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</si>
  <si>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SAOLA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</si>
  <si>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</si>
  <si>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</si>
  <si>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</si>
  <si>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</si>
  <si>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</si>
  <si>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</si>
  <si>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</si>
  <si>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</si>
  <si>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FIREHORSE</t>
  </si>
  <si>
    <t>SHAPLA</t>
  </si>
  <si>
    <t>MALACCA</t>
  </si>
  <si>
    <t>THAI EXPRESS</t>
  </si>
  <si>
    <t>GOLDEN HORN</t>
  </si>
  <si>
    <t>JADE EAST</t>
  </si>
  <si>
    <t>TIGER EAST</t>
  </si>
  <si>
    <t>SENTOSA</t>
  </si>
  <si>
    <t>KOUPREY</t>
  </si>
  <si>
    <t>SEAHORSE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</si>
  <si>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</si>
  <si>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</si>
  <si>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</si>
  <si>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</si>
  <si>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</si>
  <si>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</si>
  <si>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</si>
  <si>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</si>
  <si>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</si>
  <si>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</si>
  <si>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</si>
  <si>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</si>
  <si>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5 DAYS</t>
  </si>
  <si>
    <t>THAILAND</t>
  </si>
  <si>
    <t>BANGKOK PORT, KHLONG TOEI (PAT)</t>
  </si>
  <si>
    <t>BY BARGE/TRUCK FROM LAEM CHABANG (1 DAY - EXCLUDE WAITING TIME)</t>
  </si>
  <si>
    <t>THSBP</t>
  </si>
  <si>
    <t>SAHATHAI TERMINAL</t>
  </si>
  <si>
    <t xml:space="preserve">BANGKOK </t>
  </si>
  <si>
    <t>THBMT</t>
  </si>
  <si>
    <t>BANGKOK MODERN TERMINAL</t>
  </si>
  <si>
    <t>BY BARGE FROM LAEM CHABANG (1 DAY - EXCLUDE WAITING TIME)</t>
  </si>
  <si>
    <t>THSCT</t>
  </si>
  <si>
    <t>SIAM CONTAIER TERMINAL</t>
  </si>
  <si>
    <t>BY TRUCK FROM LAEM CHABANG (1 DAY - EXCLUDE WAITING TIME)</t>
  </si>
  <si>
    <t>BELAWAN</t>
  </si>
  <si>
    <t>IDBLW</t>
  </si>
  <si>
    <t>4 DAYS</t>
  </si>
  <si>
    <t>INDONESIA</t>
  </si>
  <si>
    <t>BELAWAN CONTAINER NEW TERMINAL - TERMINAL A</t>
  </si>
  <si>
    <t>NEW ORIGAMI</t>
  </si>
  <si>
    <t>BUSAN</t>
  </si>
  <si>
    <t>KRPUS</t>
  </si>
  <si>
    <t>11 DAYS</t>
  </si>
  <si>
    <t>KOREA</t>
  </si>
  <si>
    <t>PUSAN NEWPORT COMPANY LIMITED</t>
  </si>
  <si>
    <t>13 DAYS</t>
  </si>
  <si>
    <t>PUSAN NEW PORT INTERNATIONAL TERMINAL (PNIT)</t>
  </si>
  <si>
    <t>16 DAYS</t>
  </si>
  <si>
    <t>CHATTOGRAM</t>
  </si>
  <si>
    <t>BDCGP</t>
  </si>
  <si>
    <t>35 DAYS</t>
  </si>
  <si>
    <t>BANGLADESH</t>
  </si>
  <si>
    <t>CHITTAGONG CONTAINER TERMINAL</t>
  </si>
  <si>
    <t>7 DAYS</t>
  </si>
  <si>
    <t>DALIAN</t>
  </si>
  <si>
    <t>CNDLC</t>
  </si>
  <si>
    <t>18 DAYS</t>
  </si>
  <si>
    <t>CHINA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</si>
  <si>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</si>
  <si>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</si>
  <si>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</si>
  <si>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</si>
  <si>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</si>
  <si>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</si>
  <si>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</si>
  <si>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DONG NAI</t>
  </si>
  <si>
    <t>10 DAYS</t>
  </si>
  <si>
    <t>PHILPPINES</t>
  </si>
  <si>
    <t>KTC CONTAINER TERMINAL CORPORATION</t>
  </si>
  <si>
    <t>COMMERCIAL FEEDER FROM VNDNA</t>
  </si>
  <si>
    <t>PASIR GUDANG</t>
  </si>
  <si>
    <t>MYPGU</t>
  </si>
  <si>
    <t>JOHOR PORT CONTAINER TERMINAL</t>
  </si>
  <si>
    <t>FUZHOU</t>
  </si>
  <si>
    <t>CNFOC</t>
  </si>
  <si>
    <t>14 DAYS</t>
  </si>
  <si>
    <t>FUZHOU INTERNATIONAL CONTAINER TERMINAL</t>
  </si>
  <si>
    <t>HAIPHONG</t>
  </si>
  <si>
    <t>VNHPH</t>
  </si>
  <si>
    <t>VIETNAM</t>
  </si>
  <si>
    <t>HAIPHONG PORT TIL INTERNATIONAL TERMINAL COMPANY LIMITED</t>
  </si>
  <si>
    <t>HONG KONG</t>
  </si>
  <si>
    <t>HKHKG</t>
  </si>
  <si>
    <t>MODERN TERMINALS LIMITED (MSC CODE: HKMTL)</t>
  </si>
  <si>
    <t>HUANGPU</t>
  </si>
  <si>
    <t>CNSHK</t>
  </si>
  <si>
    <t>SHEKOU</t>
  </si>
  <si>
    <t>8 DAYS</t>
  </si>
  <si>
    <t>CHIWAN CONTAINER TERMINAL (CCT)</t>
  </si>
  <si>
    <t>BY BARGE FROM SHEKOU (1 DAY - EXCLUDE WAITING TIME)</t>
  </si>
  <si>
    <t>HUANGSHI</t>
  </si>
  <si>
    <t>CNSHA</t>
  </si>
  <si>
    <t>SHANGHAI</t>
  </si>
  <si>
    <t>26 DAYS</t>
  </si>
  <si>
    <t>WAI GAO QIAO PHASE 4 - SHANGHAI EAST CONTAINER TERMINAL</t>
  </si>
  <si>
    <t>BY BARGE FROM SHANGHAI (7 DAYS - EXCLUDE WAITING TIME)</t>
  </si>
  <si>
    <t>JAKARTA</t>
  </si>
  <si>
    <t>IDJKT</t>
  </si>
  <si>
    <t>2 DAYS</t>
  </si>
  <si>
    <t>NPCT1 - PT NEW PRIOK CONTAINER TERMINAL1</t>
  </si>
  <si>
    <t>JIAO XIN</t>
  </si>
  <si>
    <t>KEELUNG</t>
  </si>
  <si>
    <t>TWKEL</t>
  </si>
  <si>
    <t>NINGBO</t>
  </si>
  <si>
    <t>TAIWAN</t>
  </si>
  <si>
    <t>GANGJI TERMINAL (PHASE IV)</t>
  </si>
  <si>
    <t>COMMERCIAL FEEDER FROM CNNGB</t>
  </si>
  <si>
    <t>THLCH</t>
  </si>
  <si>
    <t>HUTCHISON LAEMCHABANG TERMINAL LIMITED</t>
  </si>
  <si>
    <t>LAT KRABANG</t>
  </si>
  <si>
    <t>BY RAIL/TRUCK FROM LAEM CHABANG (1 DAY - EXCLUDE WAITING TIME)</t>
  </si>
  <si>
    <t>MACAU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</si>
  <si>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</si>
  <si>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</si>
  <si>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</si>
  <si>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</si>
  <si>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</si>
  <si>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</si>
  <si>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</si>
  <si>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</si>
  <si>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</si>
  <si>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</si>
  <si>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</si>
  <si>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6 DAYS</t>
  </si>
  <si>
    <t>NANSHA INTERNATIONAL CONTAINER</t>
  </si>
  <si>
    <t>NAOETSU</t>
  </si>
  <si>
    <t>JPNAO</t>
  </si>
  <si>
    <t>COMMERCIAL FEEDER FROM KRPUS</t>
  </si>
  <si>
    <t>CNNGB</t>
  </si>
  <si>
    <t>GANGJI TERMINAL - BEILUN THIRD CONTAINER TERMINALS (PHASE IV)</t>
  </si>
  <si>
    <t>21 DAYS</t>
  </si>
  <si>
    <t>OSAKA</t>
  </si>
  <si>
    <t>JPOSA</t>
  </si>
  <si>
    <t>PANJANG</t>
  </si>
  <si>
    <t>IDPNJ</t>
  </si>
  <si>
    <t>TERMINAL PETIKEMAS PANJANG</t>
  </si>
  <si>
    <t>QINGDAO</t>
  </si>
  <si>
    <t>CNTAO</t>
  </si>
  <si>
    <t>QINGDAO QIANWAN CONTAINER TERMINAL</t>
  </si>
  <si>
    <t>23 DAYS</t>
  </si>
  <si>
    <t>QINZHOU</t>
  </si>
  <si>
    <t>CNQZH</t>
  </si>
  <si>
    <t>QINZHOU PORT (GROUP) CO., LTD.</t>
  </si>
  <si>
    <t>SATSUMASENDAI</t>
  </si>
  <si>
    <t>JPSTS</t>
  </si>
  <si>
    <t>SEMARANG</t>
  </si>
  <si>
    <t>IDSRG</t>
  </si>
  <si>
    <t>TERMINAL PETIKEMAS SEMARANG</t>
  </si>
  <si>
    <t>19 DAYS</t>
  </si>
  <si>
    <t>MSDS INGREDIENT COMPOSITION MUST MEET 100%</t>
  </si>
  <si>
    <t>SHANTOU</t>
  </si>
  <si>
    <t>CNSWA</t>
  </si>
  <si>
    <t>15 DAYS</t>
  </si>
  <si>
    <t>SHANTOU CMPORT GROUP CO., LTD. HUAGANG CONTAINER BRANCH</t>
  </si>
  <si>
    <t>SUBIC BAY</t>
  </si>
  <si>
    <t>PHSFS</t>
  </si>
  <si>
    <t>SUBIC BAY INTERNATIONAL TERMINAL CORP. (SBITC)</t>
  </si>
  <si>
    <t>SURABAYA</t>
  </si>
  <si>
    <t>IDSUB</t>
  </si>
  <si>
    <t>TERMINAL PETIKEMAS SURABAYA</t>
  </si>
  <si>
    <t>TAOYUAN</t>
  </si>
  <si>
    <t>TWKHH</t>
  </si>
  <si>
    <t>KAOHSIUNG</t>
  </si>
  <si>
    <t>KAOHSIUNG HMM PACIFIC TERMINAL</t>
  </si>
  <si>
    <t>BY TRUCK FROM KAOHSIUNG (1 DAY - EXCLUDE WAITING TIME)</t>
  </si>
  <si>
    <t>TIANJINXINGANG</t>
  </si>
  <si>
    <t>CNTXG</t>
  </si>
  <si>
    <t>20 DAYS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</si>
  <si>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</si>
  <si>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</si>
  <si>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</si>
  <si>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</si>
  <si>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</si>
  <si>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</si>
  <si>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17 DAYS</t>
  </si>
  <si>
    <t>RUSSIA</t>
  </si>
  <si>
    <t>VLADIVOSTOK SEA CONTAINER TERMINAL LLC (FISHERY PORT)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</si>
  <si>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</si>
  <si>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</si>
  <si>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</si>
  <si>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</si>
  <si>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</si>
  <si>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</si>
  <si>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</si>
  <si>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</si>
  <si>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</si>
  <si>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</si>
  <si>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</si>
  <si>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</si>
  <si>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</si>
  <si>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VNDNA</t>
  </si>
  <si>
    <t>3 DAYS</t>
  </si>
  <si>
    <t>PHUOC AN PORT</t>
  </si>
  <si>
    <t>9 DAYS</t>
  </si>
  <si>
    <t>INCHEON</t>
  </si>
  <si>
    <t>KRINC</t>
  </si>
  <si>
    <t>INCHEON CONTAINER TERMINAL (ICT)</t>
  </si>
  <si>
    <t>TIANJIN PORT EUROASIA INTERNATIONAL CONTAINER TERMINAL (TECT)</t>
  </si>
  <si>
    <t>XIAMEN</t>
  </si>
  <si>
    <t>CNXMN</t>
  </si>
  <si>
    <t xml:space="preserve">XIAMEN HAITONG CONTAINER TERMINAL </t>
  </si>
  <si>
    <t>TAICHUNG</t>
  </si>
  <si>
    <t>TWTXG</t>
  </si>
  <si>
    <t>MODERN TERMINALS LIMITED (HKMTL)</t>
  </si>
  <si>
    <t xml:space="preserve">NANSHA INTERNATIONAL CONTAINER TERMINAL (CNNSABA)  </t>
  </si>
  <si>
    <t>SHANGHAI YANGSHAN SHANGDONG TERMINAL</t>
  </si>
  <si>
    <t>KUALA TANJUNG</t>
  </si>
  <si>
    <t>IDKTJ</t>
  </si>
  <si>
    <t>1 DAYS</t>
  </si>
  <si>
    <t>PT PRIMA MULTITERMINAL</t>
  </si>
  <si>
    <t>KAMPONG SAOM</t>
  </si>
  <si>
    <t>KHKOS</t>
  </si>
  <si>
    <t>CAMBODIA</t>
  </si>
  <si>
    <t>SIHANOUKVILLE PORT</t>
  </si>
  <si>
    <t xml:space="preserve">XIAMEN HAIRUN CONTAINER TERMINAL  </t>
  </si>
  <si>
    <t>BATANGAS</t>
  </si>
  <si>
    <t>PHBTG</t>
  </si>
  <si>
    <t xml:space="preserve"> 5 DAYS</t>
  </si>
  <si>
    <t>BATANGAS CONTAINER TERMINAL (BCT)</t>
  </si>
  <si>
    <t>JICT3 - TERMINAL PETIKEMAS KOJA</t>
  </si>
  <si>
    <t>HMM PACIFIC TERMINAL</t>
  </si>
  <si>
    <t>PORT KLANG (PELABUHAN KLANG)</t>
  </si>
  <si>
    <t>MYPKG</t>
  </si>
  <si>
    <t>WESTPORTS MALAYSIA SDN BHD</t>
  </si>
  <si>
    <t>KLN SEAPORT LIMITED</t>
  </si>
  <si>
    <t>SHANGHAI INTERNATIONAL PORT CO.LTD ZHENDONG CONTAINER TERMINAL BRANCH</t>
  </si>
  <si>
    <t>PATIMBAN</t>
  </si>
  <si>
    <t>IDPMB</t>
  </si>
  <si>
    <t>PATIMBAN GLOBAL GATEWAY TERMINAL</t>
  </si>
  <si>
    <t>HO CHI MINH</t>
  </si>
  <si>
    <t>SP-ITC INTERNATIONAL CONTAINER TERMINAL</t>
  </si>
  <si>
    <t>BY BARGE FROM DONG NAI (1 DAY - EXCLUDE WAITING TIME)</t>
  </si>
  <si>
    <t>HOME</t>
  </si>
  <si>
    <t>BAYAN KO</t>
  </si>
  <si>
    <t xml:space="preserve">***Changes of new PF:
1. Remove of Singapore (SGSIN) </t>
  </si>
  <si>
    <t>LAST VOYAGE EX SIN HK609R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</si>
  <si>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</si>
  <si>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</si>
  <si>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</si>
  <si>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</si>
  <si>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</si>
  <si>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</si>
  <si>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</si>
  <si>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</si>
  <si>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</si>
  <si>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</si>
  <si>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</si>
  <si>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</si>
  <si>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</si>
  <si>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</si>
  <si>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</si>
  <si>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</si>
  <si>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</si>
  <si>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</si>
  <si>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</si>
  <si>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</si>
  <si>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</si>
  <si>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</si>
  <si>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</si>
  <si>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</si>
  <si>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</si>
  <si>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</si>
  <si>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</si>
  <si>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</si>
  <si>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</si>
  <si>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</si>
  <si>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</si>
  <si>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</si>
  <si>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</si>
  <si>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</si>
  <si>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</si>
  <si>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</si>
  <si>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</si>
  <si>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</si>
  <si>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</si>
  <si>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</si>
  <si>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</si>
  <si>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</si>
  <si>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</si>
  <si>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</si>
  <si>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</si>
  <si>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</si>
  <si>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</si>
  <si>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</si>
  <si>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</si>
  <si>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</si>
  <si>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</si>
  <si>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</si>
  <si>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</si>
  <si>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</si>
  <si>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</si>
  <si>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</si>
  <si>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</si>
  <si>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</si>
  <si>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</si>
  <si>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</si>
  <si>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</si>
  <si>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</si>
  <si>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</si>
  <si>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</si>
  <si>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</si>
  <si>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</si>
  <si>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</si>
  <si>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</si>
  <si>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</si>
  <si>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</si>
  <si>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</si>
  <si>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</si>
  <si>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</si>
  <si>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</si>
  <si>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</si>
  <si>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</si>
  <si>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</si>
  <si>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</si>
  <si>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</si>
  <si>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</si>
  <si>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</si>
  <si>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</si>
  <si>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</si>
  <si>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</si>
  <si>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</si>
  <si>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</si>
  <si>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</si>
  <si>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</si>
  <si>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</si>
  <si>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</si>
  <si>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</si>
  <si>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</si>
  <si>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</si>
  <si>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</si>
  <si>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</si>
  <si>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</si>
  <si>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</si>
  <si>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</si>
  <si>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</si>
  <si>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</si>
  <si>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</si>
  <si>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</si>
  <si>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</si>
  <si>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</si>
  <si>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</si>
  <si>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</si>
  <si>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</si>
  <si>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</si>
  <si>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</si>
  <si>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</si>
  <si>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</si>
  <si>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</si>
  <si>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</si>
  <si>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</si>
  <si>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</si>
  <si>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</si>
  <si>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</si>
  <si>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</si>
  <si>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</si>
  <si>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</si>
  <si>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</si>
  <si>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</si>
  <si>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</si>
  <si>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</si>
  <si>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</si>
  <si>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</si>
  <si>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</si>
  <si>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</si>
  <si>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</si>
  <si>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</si>
  <si>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</si>
  <si>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</si>
  <si>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</si>
  <si>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</si>
  <si>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</si>
  <si>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</si>
  <si>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</si>
  <si>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</si>
  <si>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</si>
  <si>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</si>
  <si>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</si>
  <si>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24 DAYS</t>
  </si>
  <si>
    <t>25 DAYS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</si>
  <si>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</si>
  <si>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</si>
  <si>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</si>
  <si>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</si>
  <si>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</si>
  <si>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</si>
  <si>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</si>
  <si>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</si>
  <si>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</si>
  <si>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</si>
  <si>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</si>
  <si>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</si>
  <si>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</si>
  <si>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</si>
  <si>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</si>
  <si>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</si>
  <si>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</si>
  <si>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</si>
  <si>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</si>
  <si>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</si>
  <si>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</si>
  <si>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</si>
  <si>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</si>
  <si>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</si>
  <si>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</si>
  <si>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</si>
  <si>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</si>
  <si>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</si>
  <si>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</si>
  <si>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</si>
  <si>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</si>
  <si>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</si>
  <si>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</si>
  <si>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</si>
  <si>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</si>
  <si>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</si>
  <si>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</si>
  <si>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</si>
  <si>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</si>
  <si>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</si>
  <si>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</si>
  <si>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</si>
  <si>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</si>
  <si>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</si>
  <si>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</si>
  <si>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</si>
  <si>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MSC TURIN III</t>
  </si>
  <si>
    <t>HK549R</t>
  </si>
  <si>
    <t xml:space="preserve"> MSC HAILEY ANN III</t>
  </si>
  <si>
    <t>HK550R</t>
  </si>
  <si>
    <t>HK551R</t>
  </si>
  <si>
    <t>MSC TARA III / MSC TRADER II</t>
  </si>
  <si>
    <t>HK552R</t>
  </si>
  <si>
    <t xml:space="preserve"> MSC TRADER II / MSC OCEAN II</t>
  </si>
  <si>
    <t>HK601R</t>
  </si>
  <si>
    <t>HK602R</t>
  </si>
  <si>
    <t xml:space="preserve"> MSC PALATIUM III / MSC TURIN III</t>
  </si>
  <si>
    <t>HK603R</t>
  </si>
  <si>
    <t>HK604R</t>
  </si>
  <si>
    <t xml:space="preserve"> MSC TRADER II</t>
  </si>
  <si>
    <t>HK605R</t>
  </si>
  <si>
    <t xml:space="preserve"> MSC TRADER II /  MSC OCEAN II</t>
  </si>
  <si>
    <t>HK606R</t>
  </si>
  <si>
    <t xml:space="preserve"> MSC TURIN III</t>
  </si>
  <si>
    <t>HK607R</t>
  </si>
  <si>
    <t xml:space="preserve"> MSC INDEPENDENT III / SEA STAR 1</t>
  </si>
  <si>
    <t>HK608R</t>
  </si>
  <si>
    <t>HK609R</t>
  </si>
  <si>
    <t>HK610R</t>
  </si>
  <si>
    <t>HK611R</t>
  </si>
  <si>
    <t>HK612R</t>
  </si>
  <si>
    <t>TBN</t>
  </si>
  <si>
    <t>HK613R</t>
  </si>
  <si>
    <t>HK614R</t>
  </si>
  <si>
    <t xml:space="preserve"> MSC IDA II</t>
  </si>
  <si>
    <t>HK615R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</si>
  <si>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</si>
  <si>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</si>
  <si>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</si>
  <si>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</si>
  <si>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</si>
  <si>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</si>
  <si>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</si>
  <si>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</si>
  <si>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</si>
  <si>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</si>
  <si>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</si>
  <si>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</si>
  <si>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</si>
  <si>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</si>
  <si>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</si>
  <si>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</si>
  <si>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</si>
  <si>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</si>
  <si>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</si>
  <si>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</si>
  <si>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</si>
  <si>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</si>
  <si>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</si>
  <si>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</si>
  <si>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</si>
  <si>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</si>
  <si>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</si>
  <si>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</si>
  <si>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</si>
  <si>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</si>
  <si>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</si>
  <si>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</si>
  <si>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</si>
  <si>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</si>
  <si>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</si>
  <si>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</si>
  <si>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</si>
  <si>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</si>
  <si>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</si>
  <si>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</si>
  <si>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</si>
  <si>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</si>
  <si>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</si>
  <si>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</si>
  <si>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</si>
  <si>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</si>
  <si>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</si>
  <si>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</si>
  <si>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</si>
  <si>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</si>
  <si>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</si>
  <si>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</si>
  <si>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</si>
  <si>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</si>
  <si>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ZOEY ONG</t>
  </si>
  <si>
    <t>6011 2390</t>
  </si>
  <si>
    <t>zoey.ong@msc.com</t>
  </si>
  <si>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</si>
  <si>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</si>
  <si>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</si>
  <si>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</si>
  <si>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</si>
  <si>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</si>
  <si>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</si>
  <si>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</si>
  <si>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</si>
  <si>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</si>
  <si>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</si>
  <si>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</si>
  <si>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</si>
  <si>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</si>
  <si>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</si>
  <si>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</si>
  <si>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</si>
  <si>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</si>
  <si>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</si>
  <si>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</si>
  <si>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</si>
  <si>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</si>
  <si>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</si>
  <si>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</si>
  <si>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</si>
  <si>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</si>
  <si>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</si>
  <si>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</si>
  <si>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</si>
  <si>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</si>
  <si>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</si>
  <si>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</si>
  <si>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</si>
  <si>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</si>
  <si>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</si>
  <si>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</si>
  <si>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</si>
  <si>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</si>
  <si>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</si>
  <si>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</si>
  <si>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</si>
  <si>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</si>
  <si>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</si>
  <si>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</si>
  <si>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</si>
  <si>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</si>
  <si>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</si>
  <si>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</si>
  <si>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</si>
  <si>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</si>
  <si>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</si>
  <si>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</si>
  <si>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</si>
  <si>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</si>
  <si>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</si>
  <si>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</si>
  <si>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</si>
  <si>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</si>
  <si>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</si>
  <si>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</si>
  <si>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</si>
  <si>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</si>
  <si>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</si>
  <si>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</si>
  <si>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</si>
  <si>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</si>
  <si>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</si>
  <si>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</si>
  <si>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</si>
  <si>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</si>
  <si>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</si>
  <si>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</si>
  <si>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</si>
  <si>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</si>
  <si>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</si>
  <si>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</si>
  <si>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</si>
  <si>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</si>
  <si>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</si>
  <si>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</si>
  <si>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</si>
  <si>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</si>
  <si>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</si>
  <si>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</si>
  <si>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</si>
  <si>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</si>
  <si>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</si>
  <si>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</si>
  <si>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</si>
  <si>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</si>
  <si>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</si>
  <si>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</si>
  <si>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</si>
  <si>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</si>
  <si>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</si>
  <si>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</si>
  <si>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</si>
  <si>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</si>
  <si>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</si>
  <si>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</si>
  <si>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</si>
  <si>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</si>
  <si>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</si>
  <si>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</si>
  <si>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</si>
  <si>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</si>
  <si>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</si>
  <si>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</si>
  <si>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</si>
  <si>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</si>
  <si>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</si>
  <si>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</si>
  <si>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</si>
  <si>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</si>
  <si>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</si>
  <si>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</si>
  <si>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</si>
  <si>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</si>
  <si>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</si>
  <si>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</si>
  <si>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</si>
  <si>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</si>
  <si>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</si>
  <si>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</si>
  <si>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</si>
  <si>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</si>
  <si>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</si>
  <si>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</si>
  <si>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</si>
  <si>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</si>
  <si>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</si>
  <si>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</si>
  <si>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</si>
  <si>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</si>
  <si>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</si>
  <si>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</si>
  <si>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</si>
  <si>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</si>
  <si>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</si>
  <si>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</si>
  <si>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</si>
  <si>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</si>
  <si>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</si>
  <si>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</si>
  <si>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</si>
  <si>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</si>
  <si>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</si>
  <si>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</si>
  <si>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</si>
  <si>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</si>
  <si>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</si>
  <si>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</si>
  <si>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</si>
  <si>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</si>
  <si>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</si>
  <si>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</si>
  <si>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</si>
  <si>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</si>
  <si>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</si>
  <si>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</si>
  <si>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</si>
  <si>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</si>
  <si>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</si>
  <si>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</si>
  <si>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</si>
  <si>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</si>
  <si>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</si>
  <si>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</si>
  <si>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</si>
  <si>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</si>
  <si>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</si>
  <si>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</si>
  <si>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</si>
  <si>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</si>
  <si>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</si>
  <si>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</si>
  <si>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</si>
  <si>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</si>
  <si>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</si>
  <si>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</si>
  <si>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</si>
  <si>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</si>
  <si>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</si>
  <si>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</si>
  <si>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</si>
  <si>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</si>
  <si>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</si>
  <si>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</si>
  <si>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</si>
  <si>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</si>
  <si>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</si>
  <si>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</si>
  <si>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TANJUNG PELEPAS</t>
  </si>
  <si>
    <t>1 DAY</t>
  </si>
  <si>
    <t>28 DAYS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</si>
  <si>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</si>
  <si>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</si>
  <si>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</si>
  <si>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</si>
  <si>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</si>
  <si>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</si>
  <si>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</si>
  <si>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</si>
  <si>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</si>
  <si>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</si>
  <si>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</si>
  <si>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</si>
  <si>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</si>
  <si>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</si>
  <si>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</si>
  <si>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</si>
  <si>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</si>
  <si>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</si>
  <si>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</si>
  <si>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</si>
  <si>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</si>
  <si>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</si>
  <si>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</si>
  <si>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</si>
  <si>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</si>
  <si>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</si>
  <si>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</si>
  <si>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</si>
  <si>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</si>
  <si>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</si>
  <si>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</si>
  <si>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</si>
  <si>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</si>
  <si>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</si>
  <si>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</si>
  <si>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</si>
  <si>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</si>
  <si>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</si>
  <si>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</si>
  <si>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</si>
  <si>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</si>
  <si>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</si>
  <si>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</si>
  <si>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</si>
  <si>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</si>
  <si>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</si>
  <si>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</si>
  <si>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</si>
  <si>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</si>
  <si>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</si>
  <si>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</si>
  <si>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</si>
  <si>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</si>
  <si>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</si>
  <si>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</si>
  <si>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</si>
  <si>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</si>
  <si>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</si>
  <si>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</si>
  <si>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</si>
  <si>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</si>
  <si>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</si>
  <si>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</si>
  <si>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</si>
  <si>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</si>
  <si>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</si>
  <si>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</si>
  <si>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</si>
  <si>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</si>
  <si>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</si>
  <si>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</si>
  <si>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</si>
  <si>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</si>
  <si>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</si>
  <si>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</si>
  <si>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</si>
  <si>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</si>
  <si>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</si>
  <si>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</si>
  <si>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</si>
  <si>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</si>
  <si>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</si>
  <si>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</si>
  <si>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</si>
  <si>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</si>
  <si>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</si>
  <si>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</si>
  <si>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</si>
  <si>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</si>
  <si>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</si>
  <si>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</si>
  <si>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</si>
  <si>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</si>
  <si>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</si>
  <si>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</si>
  <si>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</si>
  <si>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</si>
  <si>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</si>
  <si>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</si>
  <si>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</si>
  <si>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</si>
  <si>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</si>
  <si>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</si>
  <si>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</si>
  <si>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</si>
  <si>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</si>
  <si>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</si>
  <si>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</si>
  <si>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</si>
  <si>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</si>
  <si>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</si>
  <si>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</si>
  <si>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</si>
  <si>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</si>
  <si>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</si>
  <si>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</si>
  <si>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</si>
  <si>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</si>
  <si>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</si>
  <si>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</si>
  <si>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</si>
  <si>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</si>
  <si>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</si>
  <si>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</si>
  <si>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</si>
  <si>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</si>
  <si>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</si>
  <si>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</si>
  <si>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</si>
  <si>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</si>
  <si>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</si>
  <si>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</si>
  <si>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</si>
  <si>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</si>
  <si>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</si>
  <si>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</si>
  <si>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</si>
  <si>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</si>
  <si>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</si>
  <si>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</si>
  <si>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</si>
  <si>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</si>
  <si>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SX605R</t>
  </si>
  <si>
    <t>MSC AEBIN / MSC JENNA</t>
  </si>
  <si>
    <t>SX606R</t>
  </si>
  <si>
    <t>SX607R</t>
  </si>
  <si>
    <t>induce NANSHA</t>
  </si>
  <si>
    <t>SX608R</t>
  </si>
  <si>
    <t>SX609R</t>
  </si>
  <si>
    <t>SX610R</t>
  </si>
  <si>
    <t>SX611R</t>
  </si>
  <si>
    <t>SX612R</t>
  </si>
  <si>
    <t>MSC JENNA / AS SICILIA</t>
  </si>
  <si>
    <t>MSC EYRA II</t>
  </si>
  <si>
    <t>SX613R</t>
  </si>
  <si>
    <t xml:space="preserve"> MSC SUJIN</t>
  </si>
  <si>
    <t>SX614R</t>
  </si>
  <si>
    <t>SX615B</t>
  </si>
  <si>
    <t>SX616R</t>
  </si>
  <si>
    <t>SX617R</t>
  </si>
  <si>
    <t>SX618R</t>
  </si>
  <si>
    <t xml:space="preserve">MSC EYRA II </t>
  </si>
  <si>
    <t>SX619R</t>
  </si>
  <si>
    <t xml:space="preserve"> MSC AEBIN </t>
  </si>
  <si>
    <t>SX620R</t>
  </si>
  <si>
    <t xml:space="preserve"> MSC KAVYA II</t>
  </si>
  <si>
    <t>SX621R</t>
  </si>
  <si>
    <t xml:space="preserve"> MSC SIJING</t>
  </si>
  <si>
    <t>SX622R</t>
  </si>
  <si>
    <t xml:space="preserve"> MSC GIANNINA II</t>
  </si>
  <si>
    <t>SX623R</t>
  </si>
  <si>
    <t xml:space="preserve"> MSC EMILY II</t>
  </si>
  <si>
    <t xml:space="preserve">MSC AEBIN </t>
  </si>
  <si>
    <t>SX624R</t>
  </si>
  <si>
    <t xml:space="preserve"> MSC EYRA II / MSC AEBIN</t>
  </si>
  <si>
    <t>SX625R</t>
  </si>
  <si>
    <t xml:space="preserve"> MSC POLO II </t>
  </si>
  <si>
    <t>SX626R</t>
  </si>
  <si>
    <t>SX627R</t>
  </si>
  <si>
    <t>SX628R</t>
  </si>
  <si>
    <t>SX629R</t>
  </si>
  <si>
    <t xml:space="preserve"> MSC AEBIN</t>
  </si>
  <si>
    <t>SX630R</t>
  </si>
  <si>
    <t>SX631R</t>
  </si>
  <si>
    <t xml:space="preserve"> MSC SOMIN</t>
  </si>
  <si>
    <t>SX632R</t>
  </si>
  <si>
    <t>SX633R</t>
  </si>
  <si>
    <t>SX634R</t>
  </si>
  <si>
    <t>SX635R</t>
  </si>
  <si>
    <t>SX636R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</si>
  <si>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</si>
  <si>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</si>
  <si>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</si>
  <si>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</si>
  <si>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</si>
  <si>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</si>
  <si>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</si>
  <si>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</si>
  <si>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</si>
  <si>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</si>
  <si>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</si>
  <si>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</si>
  <si>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</si>
  <si>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</si>
  <si>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</si>
  <si>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</si>
  <si>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</si>
  <si>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</si>
  <si>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</si>
  <si>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</si>
  <si>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</si>
  <si>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</si>
  <si>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</si>
  <si>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</si>
  <si>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</si>
  <si>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</si>
  <si>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</si>
  <si>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</si>
  <si>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</si>
  <si>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</si>
  <si>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</si>
  <si>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</si>
  <si>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</si>
  <si>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</si>
  <si>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</si>
  <si>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</si>
  <si>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</si>
  <si>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</si>
  <si>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</si>
  <si>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</si>
  <si>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</si>
  <si>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</si>
  <si>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</si>
  <si>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</si>
  <si>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</si>
  <si>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</si>
  <si>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</si>
  <si>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</si>
  <si>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</si>
  <si>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</si>
  <si>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</si>
  <si>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</si>
  <si>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</si>
  <si>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</si>
  <si>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</si>
  <si>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</si>
  <si>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</si>
  <si>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</si>
  <si>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</si>
  <si>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</si>
  <si>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</si>
  <si>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</si>
  <si>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</si>
  <si>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</si>
  <si>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</si>
  <si>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</si>
  <si>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</si>
  <si>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</si>
  <si>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</si>
  <si>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</si>
  <si>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</si>
  <si>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</si>
  <si>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</si>
  <si>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</si>
  <si>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</si>
  <si>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</si>
  <si>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</si>
  <si>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</si>
  <si>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</si>
  <si>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</si>
  <si>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</si>
  <si>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</si>
  <si>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</si>
  <si>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</si>
  <si>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</si>
  <si>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</si>
  <si>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</si>
  <si>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</si>
  <si>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</si>
  <si>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</si>
  <si>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</si>
  <si>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</si>
  <si>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</si>
  <si>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</si>
  <si>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</si>
  <si>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</si>
  <si>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</si>
  <si>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</si>
  <si>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</si>
  <si>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</si>
  <si>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</si>
  <si>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</si>
  <si>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</si>
  <si>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</si>
  <si>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</si>
  <si>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</si>
  <si>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</si>
  <si>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</si>
  <si>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</si>
  <si>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</si>
  <si>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</si>
  <si>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</si>
  <si>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</si>
  <si>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</si>
  <si>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</si>
  <si>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</si>
  <si>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</si>
  <si>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</si>
  <si>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</si>
  <si>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</si>
  <si>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</si>
  <si>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</si>
  <si>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</si>
  <si>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</si>
  <si>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</si>
  <si>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</si>
  <si>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</si>
  <si>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</si>
  <si>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</si>
  <si>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</si>
  <si>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</si>
  <si>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</si>
  <si>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</si>
  <si>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</si>
  <si>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</si>
  <si>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</si>
  <si>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</si>
  <si>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</si>
  <si>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</si>
  <si>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</si>
  <si>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</si>
  <si>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</si>
  <si>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</si>
  <si>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</si>
  <si>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</si>
  <si>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</si>
  <si>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</si>
  <si>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</si>
  <si>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</si>
  <si>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</si>
  <si>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</si>
  <si>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</si>
  <si>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</si>
  <si>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</si>
  <si>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</si>
  <si>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</si>
  <si>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</si>
  <si>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</si>
  <si>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</si>
  <si>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</si>
  <si>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</si>
  <si>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</si>
  <si>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</si>
  <si>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</si>
  <si>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</si>
  <si>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</si>
  <si>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</si>
  <si>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</si>
  <si>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</si>
  <si>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</si>
  <si>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</si>
  <si>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</si>
  <si>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</si>
  <si>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</si>
  <si>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</si>
  <si>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</si>
  <si>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</si>
  <si>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</si>
  <si>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</si>
  <si>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</si>
  <si>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</si>
  <si>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</si>
  <si>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</si>
  <si>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</si>
  <si>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</si>
  <si>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</si>
  <si>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 xml:space="preserve"> 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</si>
  <si>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</si>
  <si>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</si>
  <si>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</si>
  <si>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</si>
  <si>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</si>
  <si>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</si>
  <si>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</si>
  <si>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</si>
  <si>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</si>
  <si>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</si>
  <si>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</si>
  <si>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</si>
  <si>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</si>
  <si>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</si>
  <si>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</si>
  <si>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</si>
  <si>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</si>
  <si>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</si>
  <si>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</si>
  <si>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</si>
  <si>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</si>
  <si>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</si>
  <si>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</si>
  <si>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</si>
  <si>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</si>
  <si>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</si>
  <si>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</si>
  <si>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</si>
  <si>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</si>
  <si>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</si>
  <si>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</si>
  <si>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</si>
  <si>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</si>
  <si>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</si>
  <si>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</si>
  <si>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</si>
  <si>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</si>
  <si>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</si>
  <si>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</si>
  <si>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TRADER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</si>
  <si>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</si>
  <si>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</si>
  <si>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</si>
  <si>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</si>
  <si>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</si>
  <si>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</si>
  <si>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</si>
  <si>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</si>
  <si>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 xml:space="preserve"> MSC QINGDAO F</t>
  </si>
  <si>
    <t>SB603A</t>
  </si>
  <si>
    <t>SB604A</t>
  </si>
  <si>
    <t>SB605A</t>
  </si>
  <si>
    <t>SB606A</t>
  </si>
  <si>
    <t xml:space="preserve"> MSC QINGDAO F / TRADER</t>
  </si>
  <si>
    <t>SB607A</t>
  </si>
  <si>
    <t>SB608A</t>
  </si>
  <si>
    <t>SB609A</t>
  </si>
  <si>
    <t>SB610A</t>
  </si>
  <si>
    <t>SB611A</t>
  </si>
  <si>
    <t>SB612A</t>
  </si>
  <si>
    <t>SB613A</t>
  </si>
  <si>
    <t>SB614A</t>
  </si>
  <si>
    <t xml:space="preserve"> MSC QINGDAO F /  MSC SUPARNA F</t>
  </si>
  <si>
    <t>SB615A</t>
  </si>
  <si>
    <t xml:space="preserve"> TRADER</t>
  </si>
  <si>
    <t>SB616A</t>
  </si>
  <si>
    <t xml:space="preserve"> MSC SUPARNA F /  MSC QINGDAO F</t>
  </si>
  <si>
    <t>SB617A</t>
  </si>
  <si>
    <t>MSC SUPARNA F / MSC FORTUNE F</t>
  </si>
  <si>
    <t>SB618A</t>
  </si>
  <si>
    <t>SB619A</t>
  </si>
  <si>
    <t>SB620A</t>
  </si>
  <si>
    <t xml:space="preserve"> MSC FORTUNE F</t>
  </si>
  <si>
    <t>SB621A</t>
  </si>
  <si>
    <t xml:space="preserve"> TRADER / MSC FORTUNE F</t>
  </si>
  <si>
    <t>MSC ACE II</t>
  </si>
  <si>
    <t>SB622A</t>
  </si>
  <si>
    <t>SB623A</t>
  </si>
  <si>
    <t xml:space="preserve"> MSC FORTUNE F / MSC OCEAN II</t>
  </si>
  <si>
    <t>SB624A</t>
  </si>
  <si>
    <t>SB625A</t>
  </si>
  <si>
    <t>SB626A</t>
  </si>
  <si>
    <t xml:space="preserve"> MSC OCEAN II</t>
  </si>
  <si>
    <t>SB627A</t>
  </si>
  <si>
    <t>SB628A</t>
  </si>
  <si>
    <t>SB629A</t>
  </si>
  <si>
    <t>SB630A</t>
  </si>
  <si>
    <t xml:space="preserve"> MSC ACE II</t>
  </si>
  <si>
    <t>SB631A</t>
  </si>
  <si>
    <t>SB632A</t>
  </si>
  <si>
    <t>SB633A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</si>
  <si>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</si>
  <si>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</si>
  <si>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</si>
  <si>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</si>
  <si>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</si>
  <si>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</si>
  <si>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</si>
  <si>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</si>
  <si>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</si>
  <si>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</si>
  <si>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</si>
  <si>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</si>
  <si>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</si>
  <si>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</si>
  <si>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</si>
  <si>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</si>
  <si>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</si>
  <si>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</si>
  <si>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</si>
  <si>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</si>
  <si>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</si>
  <si>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</si>
  <si>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</si>
  <si>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</si>
  <si>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</si>
  <si>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</si>
  <si>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</si>
  <si>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</si>
  <si>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</si>
  <si>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</si>
  <si>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</si>
  <si>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</si>
  <si>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</si>
  <si>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</si>
  <si>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</si>
  <si>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</si>
  <si>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</si>
  <si>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 xml:space="preserve"> MSC KANU F / TRADER</t>
  </si>
  <si>
    <t>SB602R</t>
  </si>
  <si>
    <t>MSC ANDREA F / MSC QINGDAO F</t>
  </si>
  <si>
    <t>SB603R</t>
  </si>
  <si>
    <t>SB604R</t>
  </si>
  <si>
    <t>SB605R</t>
  </si>
  <si>
    <t>SB606B</t>
  </si>
  <si>
    <t>SB607R</t>
  </si>
  <si>
    <t>SB608R</t>
  </si>
  <si>
    <t>SB609R</t>
  </si>
  <si>
    <t>SB610R</t>
  </si>
  <si>
    <t xml:space="preserve"> TRADER /  MSC QINGDAO F</t>
  </si>
  <si>
    <t>SB611R</t>
  </si>
  <si>
    <t>SB612R</t>
  </si>
  <si>
    <t>SB613R</t>
  </si>
  <si>
    <t>SB614R</t>
  </si>
  <si>
    <t>SB615R</t>
  </si>
  <si>
    <t>SB616R</t>
  </si>
  <si>
    <t xml:space="preserve"> MSC SUPARNA F / MSC FORTUNE F</t>
  </si>
  <si>
    <t>SB617R</t>
  </si>
  <si>
    <t xml:space="preserve"> TRADER / MSC OCEAN II</t>
  </si>
  <si>
    <t>SB618R</t>
  </si>
  <si>
    <t xml:space="preserve"> MSC QINGDAO F / MSC OCEAN II</t>
  </si>
  <si>
    <t>SB619B</t>
  </si>
  <si>
    <t xml:space="preserve">  MSC FORTUNE F / MSC OCEAN II</t>
  </si>
  <si>
    <t>SB620B</t>
  </si>
  <si>
    <t>SB621R</t>
  </si>
  <si>
    <t>SB622R</t>
  </si>
  <si>
    <t>SB623R</t>
  </si>
  <si>
    <t>SB624R</t>
  </si>
  <si>
    <t>SB625R</t>
  </si>
  <si>
    <t>SB626R</t>
  </si>
  <si>
    <t>SB627R</t>
  </si>
  <si>
    <t>SB628R</t>
  </si>
  <si>
    <t>SB629R</t>
  </si>
  <si>
    <t>SB630R</t>
  </si>
  <si>
    <t>SB631R</t>
  </si>
  <si>
    <t>SB632R</t>
  </si>
  <si>
    <t>SB633R</t>
  </si>
  <si>
    <t>SB634R</t>
  </si>
  <si>
    <t>SB635R</t>
  </si>
  <si>
    <t xml:space="preserve">ZOEY ONG </t>
  </si>
  <si>
    <t>'R'' VOYAGE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</si>
  <si>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</si>
  <si>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</si>
  <si>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</si>
  <si>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</si>
  <si>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</si>
  <si>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</si>
  <si>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</si>
  <si>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</si>
  <si>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</si>
  <si>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</si>
  <si>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</si>
  <si>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</si>
  <si>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</si>
  <si>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</si>
  <si>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</si>
  <si>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</si>
  <si>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</si>
  <si>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</si>
  <si>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</si>
  <si>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</si>
  <si>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</si>
  <si>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</si>
  <si>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</si>
  <si>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</si>
  <si>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</si>
  <si>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</si>
  <si>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</si>
  <si>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</si>
  <si>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HE602A</t>
  </si>
  <si>
    <t>HE603A</t>
  </si>
  <si>
    <t>HE604A</t>
  </si>
  <si>
    <t>HE605A</t>
  </si>
  <si>
    <t>HE606A</t>
  </si>
  <si>
    <t>HE607A</t>
  </si>
  <si>
    <t>HE608A</t>
  </si>
  <si>
    <t>HE608R</t>
  </si>
  <si>
    <t>HE609R</t>
  </si>
  <si>
    <t>HE610R</t>
  </si>
  <si>
    <t>HE611R</t>
  </si>
  <si>
    <t>HE612R</t>
  </si>
  <si>
    <t>HE613R</t>
  </si>
  <si>
    <t>HE614R</t>
  </si>
  <si>
    <t>HE615R</t>
  </si>
  <si>
    <t>HE616R</t>
  </si>
  <si>
    <t xml:space="preserve">BLANK SAILING </t>
  </si>
  <si>
    <t>HE617R</t>
  </si>
  <si>
    <t>HE618R</t>
  </si>
  <si>
    <t xml:space="preserve">MSC ZAINA III / MSC SHIVALIKA III </t>
  </si>
  <si>
    <t>HE619R</t>
  </si>
  <si>
    <t xml:space="preserve">MSC OCEAN II </t>
  </si>
  <si>
    <t>HE620R</t>
  </si>
  <si>
    <t>MSC ZAINA III / MSC SHIVALIKA III / MSC OCEAN II</t>
  </si>
  <si>
    <t>HE621R</t>
  </si>
  <si>
    <t>HE622R</t>
  </si>
  <si>
    <t>HE623R</t>
  </si>
  <si>
    <t>HE624R</t>
  </si>
  <si>
    <t>HE625R</t>
  </si>
  <si>
    <t>HE626R</t>
  </si>
  <si>
    <t>HE627R</t>
  </si>
  <si>
    <t>HE628R</t>
  </si>
  <si>
    <t>HE629R</t>
  </si>
  <si>
    <t>HE630R</t>
  </si>
  <si>
    <t>HE631R</t>
  </si>
  <si>
    <t>HE632R</t>
  </si>
  <si>
    <t>HE633R</t>
  </si>
  <si>
    <t>HE609B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</si>
  <si>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</si>
  <si>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</si>
  <si>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</si>
  <si>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</si>
  <si>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</si>
  <si>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</si>
  <si>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</si>
  <si>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</si>
  <si>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</si>
  <si>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</si>
  <si>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</si>
  <si>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</si>
  <si>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</si>
  <si>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</si>
  <si>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</si>
  <si>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</si>
  <si>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</si>
  <si>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</si>
  <si>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</si>
  <si>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</si>
  <si>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</si>
  <si>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</si>
  <si>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</si>
  <si>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</si>
  <si>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</si>
  <si>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</si>
  <si>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</si>
  <si>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</si>
  <si>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</si>
  <si>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</si>
  <si>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</si>
  <si>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</si>
  <si>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</si>
  <si>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</si>
  <si>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</si>
  <si>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</si>
  <si>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</si>
  <si>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</si>
  <si>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</si>
  <si>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</si>
  <si>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</si>
  <si>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</si>
  <si>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</si>
  <si>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</si>
  <si>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</si>
  <si>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</si>
  <si>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</si>
  <si>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</si>
  <si>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</si>
  <si>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</si>
  <si>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</si>
  <si>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</si>
  <si>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</si>
  <si>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</si>
  <si>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</si>
  <si>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</si>
  <si>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</si>
  <si>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</si>
  <si>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</si>
  <si>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</si>
  <si>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</si>
  <si>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</si>
  <si>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</si>
  <si>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</si>
  <si>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</si>
  <si>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</si>
  <si>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</si>
  <si>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</si>
  <si>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</si>
  <si>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</si>
  <si>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</si>
  <si>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</si>
  <si>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</si>
  <si>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</si>
  <si>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</si>
  <si>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</si>
  <si>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</si>
  <si>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</si>
  <si>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</si>
  <si>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</si>
  <si>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</si>
  <si>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</si>
  <si>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</si>
  <si>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</si>
  <si>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</si>
  <si>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</si>
  <si>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</si>
  <si>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</si>
  <si>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</si>
  <si>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</si>
  <si>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</si>
  <si>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</si>
  <si>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</si>
  <si>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</si>
  <si>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</si>
  <si>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</si>
  <si>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</si>
  <si>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</si>
  <si>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</si>
  <si>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</si>
  <si>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</si>
  <si>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</si>
  <si>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</si>
  <si>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</si>
  <si>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</si>
  <si>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</si>
  <si>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</si>
  <si>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</si>
  <si>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</si>
  <si>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</si>
  <si>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</si>
  <si>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</si>
  <si>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</si>
  <si>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</si>
  <si>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</si>
  <si>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</si>
  <si>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</si>
  <si>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</si>
  <si>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</si>
  <si>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</si>
  <si>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</si>
  <si>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</si>
  <si>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</si>
  <si>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</si>
  <si>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</si>
  <si>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</si>
  <si>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</si>
  <si>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</si>
  <si>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</si>
  <si>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</si>
  <si>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</si>
  <si>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</si>
  <si>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</si>
  <si>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</si>
  <si>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</si>
  <si>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</si>
  <si>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</si>
  <si>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</si>
  <si>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</si>
  <si>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</si>
  <si>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</si>
  <si>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</si>
  <si>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</si>
  <si>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</si>
  <si>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</si>
  <si>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</si>
  <si>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</si>
  <si>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</si>
  <si>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</si>
  <si>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</si>
  <si>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</si>
  <si>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</si>
  <si>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</si>
  <si>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</si>
  <si>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</si>
  <si>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</si>
  <si>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</si>
  <si>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</si>
  <si>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</si>
  <si>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</si>
  <si>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</si>
  <si>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</si>
  <si>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</si>
  <si>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</si>
  <si>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</si>
  <si>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</si>
  <si>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</si>
  <si>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</si>
  <si>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</si>
  <si>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</si>
  <si>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</si>
  <si>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</si>
  <si>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</si>
  <si>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</si>
  <si>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</si>
  <si>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</si>
  <si>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</si>
  <si>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</si>
  <si>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</si>
  <si>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</si>
  <si>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</si>
  <si>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</si>
  <si>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</si>
  <si>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</si>
  <si>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</si>
  <si>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</si>
  <si>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</si>
  <si>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</si>
  <si>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</si>
  <si>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</si>
  <si>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</si>
  <si>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</si>
  <si>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</si>
  <si>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</si>
  <si>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</si>
  <si>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</si>
  <si>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</si>
  <si>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</si>
  <si>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</si>
  <si>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</si>
  <si>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</si>
  <si>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</si>
  <si>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</si>
  <si>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</si>
  <si>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</si>
  <si>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</si>
  <si>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</si>
  <si>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</si>
  <si>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</si>
  <si>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</si>
  <si>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</si>
  <si>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</si>
  <si>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</si>
  <si>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</si>
  <si>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</si>
  <si>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</si>
  <si>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</si>
  <si>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</si>
  <si>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</si>
  <si>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</si>
  <si>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</si>
  <si>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</si>
  <si>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</si>
  <si>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</si>
  <si>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</si>
  <si>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</si>
  <si>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</si>
  <si>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</si>
  <si>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</si>
  <si>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</si>
  <si>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</si>
  <si>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</si>
  <si>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</si>
  <si>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</si>
  <si>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</si>
  <si>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</si>
  <si>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</si>
  <si>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</si>
  <si>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</si>
  <si>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</si>
  <si>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</si>
  <si>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</si>
  <si>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</si>
  <si>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</si>
  <si>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</si>
  <si>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</si>
  <si>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</si>
  <si>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</si>
  <si>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</si>
  <si>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</si>
  <si>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</si>
  <si>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</si>
  <si>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</si>
  <si>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</si>
  <si>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</si>
  <si>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</si>
  <si>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</si>
  <si>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</si>
  <si>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</si>
  <si>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</si>
  <si>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</si>
  <si>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</si>
  <si>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</si>
  <si>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</si>
  <si>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</si>
  <si>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</si>
  <si>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</si>
  <si>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</si>
  <si>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</si>
  <si>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</si>
  <si>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</si>
  <si>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</si>
  <si>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</si>
  <si>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</si>
  <si>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</si>
  <si>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</si>
  <si>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</si>
  <si>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</si>
  <si>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</si>
  <si>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</si>
  <si>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</si>
  <si>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</si>
  <si>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</si>
  <si>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</si>
  <si>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</si>
  <si>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</si>
  <si>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</si>
  <si>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</si>
  <si>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</si>
  <si>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</si>
  <si>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</si>
  <si>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</si>
  <si>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</si>
  <si>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</si>
  <si>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</si>
  <si>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</si>
  <si>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</si>
  <si>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</si>
  <si>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</si>
  <si>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</si>
  <si>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</si>
  <si>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</si>
  <si>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</si>
  <si>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</si>
  <si>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</si>
  <si>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</si>
  <si>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</si>
  <si>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</si>
  <si>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</si>
  <si>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</si>
  <si>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</si>
  <si>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</si>
  <si>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</si>
  <si>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</si>
  <si>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</si>
  <si>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</si>
  <si>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</si>
  <si>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</si>
  <si>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</si>
  <si>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</si>
  <si>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</si>
  <si>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</si>
  <si>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</si>
  <si>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</si>
  <si>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</si>
  <si>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</si>
  <si>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</si>
  <si>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</si>
  <si>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</si>
  <si>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</si>
  <si>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</si>
  <si>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</si>
  <si>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</si>
  <si>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</si>
  <si>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</si>
  <si>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</si>
  <si>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</si>
  <si>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</si>
  <si>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</si>
  <si>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</si>
  <si>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</si>
  <si>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</si>
  <si>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</si>
  <si>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</si>
  <si>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</si>
  <si>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</si>
  <si>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</si>
  <si>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</si>
  <si>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</si>
  <si>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</si>
  <si>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</si>
  <si>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</si>
  <si>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</si>
  <si>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</si>
  <si>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</si>
  <si>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</si>
  <si>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</si>
  <si>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</si>
  <si>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</si>
  <si>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</si>
  <si>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</si>
  <si>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</si>
  <si>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</si>
  <si>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</si>
  <si>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</si>
  <si>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</si>
  <si>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</si>
  <si>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</si>
  <si>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</si>
  <si>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</si>
  <si>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</si>
  <si>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</si>
  <si>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</si>
  <si>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</si>
  <si>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</si>
  <si>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</si>
  <si>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</si>
  <si>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</si>
  <si>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</si>
  <si>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</si>
  <si>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</si>
  <si>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</si>
  <si>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</si>
  <si>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</si>
  <si>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</si>
  <si>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</si>
  <si>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</si>
  <si>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</si>
  <si>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</si>
  <si>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</si>
  <si>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</si>
  <si>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</si>
  <si>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</si>
  <si>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</si>
  <si>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</si>
  <si>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</si>
  <si>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</si>
  <si>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</si>
  <si>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</si>
  <si>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</si>
  <si>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</si>
  <si>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</si>
  <si>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</si>
  <si>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</si>
  <si>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</si>
  <si>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</si>
  <si>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</si>
  <si>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</si>
  <si>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</si>
  <si>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</si>
  <si>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</si>
  <si>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</si>
  <si>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</si>
  <si>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</si>
  <si>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</si>
  <si>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</si>
  <si>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</si>
  <si>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</si>
  <si>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</si>
  <si>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</si>
  <si>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</si>
  <si>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</si>
  <si>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</si>
  <si>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</si>
  <si>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</si>
  <si>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</si>
  <si>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</si>
  <si>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</si>
  <si>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</si>
  <si>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</si>
  <si>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</si>
  <si>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</si>
  <si>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</si>
  <si>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</si>
  <si>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</si>
  <si>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</si>
  <si>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</si>
  <si>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</si>
  <si>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</si>
  <si>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</si>
  <si>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</si>
  <si>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</si>
  <si>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</si>
  <si>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</si>
  <si>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</si>
  <si>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</si>
  <si>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</si>
  <si>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</si>
  <si>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</si>
  <si>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</si>
  <si>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</si>
  <si>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</si>
  <si>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</si>
  <si>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</si>
  <si>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</si>
  <si>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</si>
  <si>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</si>
  <si>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</si>
  <si>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</si>
  <si>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</si>
  <si>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</si>
  <si>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</si>
  <si>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</si>
  <si>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</si>
  <si>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</si>
  <si>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</si>
  <si>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</si>
  <si>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</si>
  <si>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</si>
  <si>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</si>
  <si>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</si>
  <si>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</si>
  <si>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</si>
  <si>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</si>
  <si>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</si>
  <si>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</si>
  <si>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</si>
  <si>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</si>
  <si>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</si>
  <si>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</si>
  <si>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</si>
  <si>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</si>
  <si>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</si>
  <si>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</si>
  <si>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</si>
  <si>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</si>
  <si>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</si>
  <si>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</si>
  <si>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</si>
  <si>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</si>
  <si>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</si>
  <si>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</si>
  <si>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</si>
  <si>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</si>
  <si>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</si>
  <si>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</si>
  <si>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</si>
  <si>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</si>
  <si>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</si>
  <si>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</si>
  <si>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</si>
  <si>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</si>
  <si>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</si>
  <si>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</si>
  <si>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</si>
  <si>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</si>
  <si>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</si>
  <si>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</si>
  <si>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</si>
  <si>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</si>
  <si>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</si>
  <si>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</si>
  <si>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</si>
  <si>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</si>
  <si>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</si>
  <si>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</si>
  <si>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</si>
  <si>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</si>
  <si>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</si>
  <si>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</si>
  <si>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</si>
  <si>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</si>
  <si>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</si>
  <si>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</si>
  <si>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</si>
  <si>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</si>
  <si>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</si>
  <si>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</si>
  <si>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</si>
  <si>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</si>
  <si>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</si>
  <si>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</si>
  <si>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</si>
  <si>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</si>
  <si>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</si>
  <si>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</si>
  <si>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</si>
  <si>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</si>
  <si>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</si>
  <si>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</si>
  <si>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</si>
  <si>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</si>
  <si>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</si>
  <si>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</si>
  <si>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</si>
  <si>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</si>
  <si>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</si>
  <si>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</si>
  <si>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</si>
  <si>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</si>
  <si>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</si>
  <si>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</si>
  <si>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</si>
  <si>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</si>
  <si>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</si>
  <si>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</si>
  <si>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</si>
  <si>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</si>
  <si>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</si>
  <si>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</si>
  <si>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</si>
  <si>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</si>
  <si>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</si>
  <si>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</si>
  <si>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</si>
  <si>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</si>
  <si>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</si>
  <si>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</si>
  <si>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</si>
  <si>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</si>
  <si>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</si>
  <si>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</si>
  <si>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</si>
  <si>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</si>
  <si>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</si>
  <si>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</si>
  <si>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</si>
  <si>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</si>
  <si>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</si>
  <si>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</si>
  <si>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</si>
  <si>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</si>
  <si>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</si>
  <si>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</si>
  <si>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</si>
  <si>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</si>
  <si>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</si>
  <si>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</si>
  <si>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</si>
  <si>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</si>
  <si>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</si>
  <si>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</si>
  <si>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</si>
  <si>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</si>
  <si>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</si>
  <si>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</si>
  <si>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</si>
  <si>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</si>
  <si>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</si>
  <si>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</si>
  <si>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</si>
  <si>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</si>
  <si>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</si>
  <si>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</si>
  <si>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</si>
  <si>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</si>
  <si>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</si>
  <si>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</si>
  <si>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</si>
  <si>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</si>
  <si>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</si>
  <si>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</si>
  <si>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</si>
  <si>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</si>
  <si>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</si>
  <si>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</si>
  <si>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</si>
  <si>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</si>
  <si>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</si>
  <si>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</si>
  <si>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</si>
  <si>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</si>
  <si>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</si>
  <si>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</si>
  <si>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</si>
  <si>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</si>
  <si>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</si>
  <si>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</si>
  <si>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</si>
  <si>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</si>
  <si>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</si>
  <si>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</si>
  <si>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</si>
  <si>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</si>
  <si>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</si>
  <si>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</si>
  <si>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</si>
  <si>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</si>
  <si>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</si>
  <si>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</si>
  <si>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</si>
  <si>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</si>
  <si>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</si>
  <si>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</si>
  <si>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</si>
  <si>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</si>
  <si>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</si>
  <si>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</si>
  <si>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</si>
  <si>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</si>
  <si>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</si>
  <si>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</si>
  <si>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>HJ610R</t>
  </si>
  <si>
    <t>HJ611R</t>
  </si>
  <si>
    <t>HJ612R</t>
  </si>
  <si>
    <t>HJ613R</t>
  </si>
  <si>
    <t>HJ614R</t>
  </si>
  <si>
    <t>HJ615R</t>
  </si>
  <si>
    <t>HJ616R</t>
  </si>
  <si>
    <t>HJ617R</t>
  </si>
  <si>
    <t>HJ618R</t>
  </si>
  <si>
    <t>HJ619R</t>
  </si>
  <si>
    <t>HJ620R</t>
  </si>
  <si>
    <t>HJ621R</t>
  </si>
  <si>
    <t>HJ622R</t>
  </si>
  <si>
    <t>HJ623R</t>
  </si>
  <si>
    <t>HJ624R</t>
  </si>
  <si>
    <t>HJ625R</t>
  </si>
  <si>
    <t>HJ626R</t>
  </si>
  <si>
    <t xml:space="preserve">SEA STAR 1 / MSC TRADER II </t>
  </si>
  <si>
    <t>HJ627R</t>
  </si>
  <si>
    <t>HJ628R</t>
  </si>
  <si>
    <t>HJ629R</t>
  </si>
  <si>
    <t>HJ630R</t>
  </si>
  <si>
    <t>HJ631R</t>
  </si>
  <si>
    <t>HJ632R</t>
  </si>
  <si>
    <t>HJ633R</t>
  </si>
  <si>
    <t>HJ634R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</si>
  <si>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</si>
  <si>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</si>
  <si>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</si>
  <si>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</si>
  <si>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</si>
  <si>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</si>
  <si>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</si>
  <si>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</si>
  <si>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</si>
  <si>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</si>
  <si>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</si>
  <si>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</si>
  <si>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</si>
  <si>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</si>
  <si>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</si>
  <si>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</si>
  <si>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</si>
  <si>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</si>
  <si>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</si>
  <si>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</si>
  <si>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</si>
  <si>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</si>
  <si>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</si>
  <si>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</si>
  <si>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</si>
  <si>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</si>
  <si>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</si>
  <si>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</si>
  <si>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</si>
  <si>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</si>
  <si>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</si>
  <si>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</si>
  <si>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</si>
  <si>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</si>
  <si>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</si>
  <si>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</si>
  <si>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</si>
  <si>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</si>
  <si>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</si>
  <si>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</si>
  <si>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</si>
  <si>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</si>
  <si>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</si>
  <si>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</si>
  <si>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</si>
  <si>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</si>
  <si>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</si>
  <si>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</si>
  <si>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</si>
  <si>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</si>
  <si>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</si>
  <si>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</si>
  <si>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</si>
  <si>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</si>
  <si>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</si>
  <si>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</si>
  <si>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</si>
  <si>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</si>
  <si>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</si>
  <si>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</si>
  <si>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</si>
  <si>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</si>
  <si>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</si>
  <si>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</si>
  <si>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</si>
  <si>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</si>
  <si>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</si>
  <si>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</si>
  <si>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</si>
  <si>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</si>
  <si>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</si>
  <si>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</si>
  <si>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</si>
  <si>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</si>
  <si>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</si>
  <si>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</si>
  <si>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</si>
  <si>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</si>
  <si>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</si>
  <si>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</si>
  <si>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</si>
  <si>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</si>
  <si>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</si>
  <si>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</si>
  <si>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</si>
  <si>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</si>
  <si>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</si>
  <si>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</si>
  <si>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</si>
  <si>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</si>
  <si>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</si>
  <si>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</si>
  <si>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</si>
  <si>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</si>
  <si>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</si>
  <si>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</si>
  <si>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</si>
  <si>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</si>
  <si>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</si>
  <si>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</si>
  <si>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</si>
  <si>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</si>
  <si>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</si>
  <si>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</si>
  <si>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</si>
  <si>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</si>
  <si>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</si>
  <si>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</si>
  <si>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</si>
  <si>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</si>
  <si>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</si>
  <si>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</si>
  <si>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</si>
  <si>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</si>
  <si>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 /  MSC ALDI III</t>
  </si>
  <si>
    <t>HV551A</t>
  </si>
  <si>
    <t>MSC LILOU III /  MSC ALDI III</t>
  </si>
  <si>
    <t xml:space="preserve"> MSC SPARKLE III</t>
  </si>
  <si>
    <t>HV552A</t>
  </si>
  <si>
    <t xml:space="preserve"> MSC VAIGA III /  MSC SPARKLE III</t>
  </si>
  <si>
    <t xml:space="preserve"> MSC VAIGA III</t>
  </si>
  <si>
    <t>HV601A</t>
  </si>
  <si>
    <t xml:space="preserve"> MSC VAIGA III / MSC ANCONA III</t>
  </si>
  <si>
    <t>HV602A</t>
  </si>
  <si>
    <t xml:space="preserve"> MSC ANCONA III</t>
  </si>
  <si>
    <t>HV603A</t>
  </si>
  <si>
    <t>HV604A</t>
  </si>
  <si>
    <t xml:space="preserve"> MSC AMEERA III / CAPTAIN THANASIS I</t>
  </si>
  <si>
    <t>HV605A</t>
  </si>
  <si>
    <t xml:space="preserve"> MSC ALDI III / MSC LILOU III</t>
  </si>
  <si>
    <t xml:space="preserve"> MSC AMEERA III</t>
  </si>
  <si>
    <t>HV606A</t>
  </si>
  <si>
    <t>MSC SPARKLE III / MSC LILOU III</t>
  </si>
  <si>
    <t>HV607A</t>
  </si>
  <si>
    <t>HV608A</t>
  </si>
  <si>
    <t>HV609A</t>
  </si>
  <si>
    <t>HV610A</t>
  </si>
  <si>
    <t>HV611A</t>
  </si>
  <si>
    <t xml:space="preserve"> MSC SHIVALIKA III</t>
  </si>
  <si>
    <t>HV612A</t>
  </si>
  <si>
    <t>HV613A</t>
  </si>
  <si>
    <t>HV614A</t>
  </si>
  <si>
    <t>HV615A</t>
  </si>
  <si>
    <t>HV616A</t>
  </si>
  <si>
    <t>HV617A</t>
  </si>
  <si>
    <t>HV618A</t>
  </si>
  <si>
    <t>HV619A</t>
  </si>
  <si>
    <t>HV620A</t>
  </si>
  <si>
    <t>HV621A</t>
  </si>
  <si>
    <t>HV622A</t>
  </si>
  <si>
    <t>HV623A</t>
  </si>
  <si>
    <t>MSC VOYAGER III</t>
  </si>
  <si>
    <t>HV624A</t>
  </si>
  <si>
    <t>HV625A</t>
  </si>
  <si>
    <t>HV626A</t>
  </si>
  <si>
    <t>HV627A</t>
  </si>
  <si>
    <t>HV628A</t>
  </si>
  <si>
    <t>HV629A</t>
  </si>
  <si>
    <t>HV630A</t>
  </si>
  <si>
    <t xml:space="preserve"> MSC VOYAGER III</t>
  </si>
  <si>
    <t>HV631A</t>
  </si>
  <si>
    <t>HV632A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</si>
  <si>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</si>
  <si>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</si>
  <si>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</si>
  <si>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</si>
  <si>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</si>
  <si>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</si>
  <si>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</si>
  <si>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</si>
  <si>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</si>
  <si>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</si>
  <si>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</si>
  <si>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</si>
  <si>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</si>
  <si>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</si>
  <si>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</si>
  <si>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</si>
  <si>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</si>
  <si>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</si>
  <si>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</si>
  <si>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</si>
  <si>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</si>
  <si>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</si>
  <si>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</si>
  <si>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</si>
  <si>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</si>
  <si>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</si>
  <si>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</si>
  <si>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</si>
  <si>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</si>
  <si>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</si>
  <si>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</si>
  <si>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</si>
  <si>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</si>
  <si>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</si>
  <si>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</si>
  <si>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</si>
  <si>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</si>
  <si>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</si>
  <si>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</si>
  <si>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</si>
  <si>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</si>
  <si>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</si>
  <si>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</si>
  <si>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</si>
  <si>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</si>
  <si>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</si>
  <si>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</si>
  <si>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</si>
  <si>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</si>
  <si>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</si>
  <si>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</si>
  <si>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</si>
  <si>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</si>
  <si>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</si>
  <si>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</si>
  <si>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</si>
  <si>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</si>
  <si>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</si>
  <si>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</si>
  <si>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</si>
  <si>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</si>
  <si>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</si>
  <si>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</si>
  <si>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</si>
  <si>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</si>
  <si>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</si>
  <si>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</si>
  <si>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</si>
  <si>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</si>
  <si>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</si>
  <si>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</si>
  <si>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</si>
  <si>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</si>
  <si>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</si>
  <si>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</si>
  <si>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</si>
  <si>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</si>
  <si>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</si>
  <si>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</si>
  <si>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</si>
  <si>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</si>
  <si>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</si>
  <si>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</si>
  <si>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</si>
  <si>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</si>
  <si>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</si>
  <si>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</si>
  <si>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</si>
  <si>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</si>
  <si>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</si>
  <si>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>HV601R</t>
  </si>
  <si>
    <t>HV602R</t>
  </si>
  <si>
    <t>MSC ALDI III /  MSC LILOU III</t>
  </si>
  <si>
    <t>HV603R</t>
  </si>
  <si>
    <t>MSC LILOU III / MSC ALDI III</t>
  </si>
  <si>
    <t>HV604R</t>
  </si>
  <si>
    <t xml:space="preserve"> MSC VAIGA III / MSC SPARKLE III</t>
  </si>
  <si>
    <t>HV605R</t>
  </si>
  <si>
    <t>HV606R</t>
  </si>
  <si>
    <t>HV607R</t>
  </si>
  <si>
    <t>HV608R</t>
  </si>
  <si>
    <t>HV609R</t>
  </si>
  <si>
    <t xml:space="preserve"> MSC LILOU III</t>
  </si>
  <si>
    <t>HV610R</t>
  </si>
  <si>
    <t xml:space="preserve"> MSC SPARKLE III / MSC LILOU III</t>
  </si>
  <si>
    <t>HV611R</t>
  </si>
  <si>
    <t>HV612R</t>
  </si>
  <si>
    <t>HV613R</t>
  </si>
  <si>
    <t>HV614R</t>
  </si>
  <si>
    <t>HV615R</t>
  </si>
  <si>
    <t>HV616R</t>
  </si>
  <si>
    <t>HV617R</t>
  </si>
  <si>
    <t>HV618R</t>
  </si>
  <si>
    <t>HV619R</t>
  </si>
  <si>
    <t>HV620R</t>
  </si>
  <si>
    <t>HV621R</t>
  </si>
  <si>
    <t>HV622R</t>
  </si>
  <si>
    <t>HV623R</t>
  </si>
  <si>
    <t>HV624R</t>
  </si>
  <si>
    <t>HV625R</t>
  </si>
  <si>
    <t>HV626R</t>
  </si>
  <si>
    <t>HV627R</t>
  </si>
  <si>
    <t>HV628R</t>
  </si>
  <si>
    <t>HV629R</t>
  </si>
  <si>
    <t>HV630R</t>
  </si>
  <si>
    <t>HV631R</t>
  </si>
  <si>
    <t>HV632R</t>
  </si>
  <si>
    <t>HV633R</t>
  </si>
  <si>
    <t>HV634R</t>
  </si>
  <si>
    <t>HV635R</t>
  </si>
  <si>
    <t>HV636R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</si>
  <si>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</si>
  <si>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</si>
  <si>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</si>
  <si>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</si>
  <si>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</si>
  <si>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</si>
  <si>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</si>
  <si>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</si>
  <si>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</si>
  <si>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</si>
  <si>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HZ452R</t>
  </si>
  <si>
    <t>HZ501R</t>
  </si>
  <si>
    <t>HZ502R</t>
  </si>
  <si>
    <t>HZ503R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</si>
  <si>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</si>
  <si>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</si>
  <si>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</si>
  <si>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</si>
  <si>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</si>
  <si>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</si>
  <si>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</si>
  <si>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</si>
  <si>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</si>
  <si>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</si>
  <si>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</si>
  <si>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</si>
  <si>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</si>
  <si>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</si>
  <si>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</si>
  <si>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</si>
  <si>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</si>
  <si>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</si>
  <si>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</si>
  <si>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</si>
  <si>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</si>
  <si>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</si>
  <si>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</si>
  <si>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</si>
  <si>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</si>
  <si>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</si>
  <si>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</si>
  <si>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</si>
  <si>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</si>
  <si>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</si>
  <si>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</si>
  <si>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</si>
  <si>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</si>
  <si>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</si>
  <si>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</si>
  <si>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</si>
  <si>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</si>
  <si>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</si>
  <si>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</si>
  <si>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</si>
  <si>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</si>
  <si>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</si>
  <si>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</si>
  <si>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</si>
  <si>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</si>
  <si>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</si>
  <si>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</si>
  <si>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</si>
  <si>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</si>
  <si>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</si>
  <si>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</si>
  <si>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</si>
  <si>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</si>
  <si>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</si>
  <si>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</si>
  <si>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</si>
  <si>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</si>
  <si>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</si>
  <si>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</si>
  <si>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</si>
  <si>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</si>
  <si>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</si>
  <si>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</si>
  <si>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</si>
  <si>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</si>
  <si>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</si>
  <si>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</si>
  <si>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</si>
  <si>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</si>
  <si>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</si>
  <si>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</si>
  <si>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</si>
  <si>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</si>
  <si>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</si>
  <si>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</si>
  <si>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</si>
  <si>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</si>
  <si>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</si>
  <si>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</si>
  <si>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</si>
  <si>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</si>
  <si>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</si>
  <si>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</si>
  <si>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</si>
  <si>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</si>
  <si>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</si>
  <si>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</si>
  <si>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</si>
  <si>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</si>
  <si>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</si>
  <si>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</si>
  <si>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</si>
  <si>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</si>
  <si>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</si>
  <si>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</si>
  <si>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</si>
  <si>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</si>
  <si>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</si>
  <si>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</si>
  <si>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</si>
  <si>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</si>
  <si>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</si>
  <si>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</si>
  <si>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</si>
  <si>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</si>
  <si>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</si>
  <si>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</si>
  <si>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</si>
  <si>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</si>
  <si>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</si>
  <si>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</si>
  <si>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</si>
  <si>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</si>
  <si>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</si>
  <si>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</si>
  <si>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</si>
  <si>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</si>
  <si>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</si>
  <si>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</si>
  <si>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</si>
  <si>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</si>
  <si>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</si>
  <si>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</si>
  <si>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</si>
  <si>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</si>
  <si>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</si>
  <si>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</si>
  <si>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</si>
  <si>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</si>
  <si>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</si>
  <si>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</si>
  <si>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</si>
  <si>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</si>
  <si>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</si>
  <si>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</si>
  <si>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</si>
  <si>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</si>
  <si>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</si>
  <si>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</si>
  <si>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</si>
  <si>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</si>
  <si>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</si>
  <si>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</si>
  <si>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</si>
  <si>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</si>
  <si>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</si>
  <si>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</si>
  <si>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</si>
  <si>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</si>
  <si>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</si>
  <si>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</si>
  <si>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</si>
  <si>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</si>
  <si>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</si>
  <si>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</si>
  <si>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</si>
  <si>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</si>
  <si>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</si>
  <si>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</si>
  <si>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</si>
  <si>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</si>
  <si>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</si>
  <si>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12 DAYS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</si>
  <si>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</si>
  <si>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</si>
  <si>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</si>
  <si>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</si>
  <si>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</si>
  <si>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</si>
  <si>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</si>
  <si>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</si>
  <si>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</si>
  <si>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</si>
  <si>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</si>
  <si>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</si>
  <si>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</si>
  <si>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</si>
  <si>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</si>
  <si>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</si>
  <si>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</si>
  <si>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</si>
  <si>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</si>
  <si>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</si>
  <si>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</si>
  <si>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</si>
  <si>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</si>
  <si>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</si>
  <si>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</si>
  <si>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</si>
  <si>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</si>
  <si>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</si>
  <si>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</si>
  <si>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</si>
  <si>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</si>
  <si>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</si>
  <si>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</si>
  <si>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</si>
  <si>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</si>
  <si>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</si>
  <si>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</si>
  <si>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</si>
  <si>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</si>
  <si>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</si>
  <si>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</si>
  <si>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</si>
  <si>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</si>
  <si>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</si>
  <si>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</si>
  <si>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</si>
  <si>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</si>
  <si>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</si>
  <si>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</si>
  <si>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</si>
  <si>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</si>
  <si>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</si>
  <si>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</si>
  <si>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</si>
  <si>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</si>
  <si>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</si>
  <si>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</si>
  <si>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</si>
  <si>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</si>
  <si>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</si>
  <si>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</si>
  <si>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</si>
  <si>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</si>
  <si>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</si>
  <si>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</si>
  <si>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</si>
  <si>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</si>
  <si>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</si>
  <si>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</si>
  <si>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</si>
  <si>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</si>
  <si>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</si>
  <si>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</si>
  <si>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</si>
  <si>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</si>
  <si>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</si>
  <si>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</si>
  <si>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 /  MSC HANISHA III</t>
  </si>
  <si>
    <t>HD549R</t>
  </si>
  <si>
    <t>MSC HANISHA III / MSC CARLA III</t>
  </si>
  <si>
    <t>HD550R</t>
  </si>
  <si>
    <t>MSC LARA III /  MSC CARLA III</t>
  </si>
  <si>
    <t>HD551R</t>
  </si>
  <si>
    <t>MSC CARLA III / MSC CHULAI III / MSC CAPE III</t>
  </si>
  <si>
    <t>HD552R</t>
  </si>
  <si>
    <t xml:space="preserve"> MSC CARLA III / MSC CHULAI III</t>
  </si>
  <si>
    <t>HD601R</t>
  </si>
  <si>
    <t>MSC CAPE III /  XIN BIN ZHOU</t>
  </si>
  <si>
    <t>MSC TIGER III</t>
  </si>
  <si>
    <t>HD602R</t>
  </si>
  <si>
    <t>MSC TIGER III / MSC MANU</t>
  </si>
  <si>
    <t>HD603R</t>
  </si>
  <si>
    <t>MSC CAPE III / MSC MAKALU III</t>
  </si>
  <si>
    <t xml:space="preserve">MSC MANU </t>
  </si>
  <si>
    <t>HD604R</t>
  </si>
  <si>
    <t xml:space="preserve"> MSC CHULAI III / MSC CAPE III</t>
  </si>
  <si>
    <t>HD605R</t>
  </si>
  <si>
    <t xml:space="preserve"> MSC CHULAI III /  XIN BIN ZHOU</t>
  </si>
  <si>
    <t>HD606R</t>
  </si>
  <si>
    <t>MSC MANU / MSC MAKALU III</t>
  </si>
  <si>
    <t>HD607R</t>
  </si>
  <si>
    <t>HD608R</t>
  </si>
  <si>
    <t>MSC MANU / MSC CARLA III</t>
  </si>
  <si>
    <t>HD609R</t>
  </si>
  <si>
    <t xml:space="preserve"> MSC TIGER III</t>
  </si>
  <si>
    <t>HD610R</t>
  </si>
  <si>
    <t>HD611R</t>
  </si>
  <si>
    <t xml:space="preserve"> MSC MANU</t>
  </si>
  <si>
    <t>HD612R</t>
  </si>
  <si>
    <t xml:space="preserve">  MSC MANU / MSC CARLA III</t>
  </si>
  <si>
    <t>HD613R</t>
  </si>
  <si>
    <t>HD614R</t>
  </si>
  <si>
    <t>HD615R</t>
  </si>
  <si>
    <t>HD616R</t>
  </si>
  <si>
    <t xml:space="preserve"> MSC MANU / MSC CARLA III</t>
  </si>
  <si>
    <t>HD617R</t>
  </si>
  <si>
    <t>HD618R</t>
  </si>
  <si>
    <t>HD619R</t>
  </si>
  <si>
    <t>HD620R</t>
  </si>
  <si>
    <t xml:space="preserve"> MSC COLETTE III</t>
  </si>
  <si>
    <t>HD621R</t>
  </si>
  <si>
    <t>MSC CAPE III</t>
  </si>
  <si>
    <t>HD622R</t>
  </si>
  <si>
    <t>HD623R</t>
  </si>
  <si>
    <t>HD624R</t>
  </si>
  <si>
    <t>HD625R</t>
  </si>
  <si>
    <t>HD626R</t>
  </si>
  <si>
    <t>HD627R</t>
  </si>
  <si>
    <t>HD628R</t>
  </si>
  <si>
    <t>HD629R</t>
  </si>
  <si>
    <t xml:space="preserve"> MSC CAPE III</t>
  </si>
  <si>
    <t>HD630R</t>
  </si>
  <si>
    <t>HD631R</t>
  </si>
  <si>
    <t>HD632R</t>
  </si>
  <si>
    <t>HD633R</t>
  </si>
  <si>
    <t>HD634R</t>
  </si>
  <si>
    <t>HD635R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</si>
  <si>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</si>
  <si>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</si>
  <si>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</si>
  <si>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</si>
  <si>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</si>
  <si>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</si>
  <si>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</si>
  <si>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MSC BREMERHAVEN V / </t>
  </si>
  <si>
    <t xml:space="preserve"> MSC ROWAN</t>
  </si>
  <si>
    <t>HR547A</t>
  </si>
  <si>
    <t>MSC CAIRO IV</t>
  </si>
  <si>
    <t xml:space="preserve"> MSC ALYSSA</t>
  </si>
  <si>
    <t>HR548A</t>
  </si>
  <si>
    <t>MSC MATTINA</t>
  </si>
  <si>
    <t xml:space="preserve"> MSC BANJUL IV</t>
  </si>
  <si>
    <t>HR549A</t>
  </si>
  <si>
    <t>HR550A</t>
  </si>
  <si>
    <t xml:space="preserve"> MSC CANCUN IV / MSC DIEGO</t>
  </si>
  <si>
    <t>MSC REGINA</t>
  </si>
  <si>
    <t>HR551A</t>
  </si>
  <si>
    <t>HR552A</t>
  </si>
  <si>
    <t>HR601A</t>
  </si>
  <si>
    <t xml:space="preserve"> MSC ALYSSA /  MSC ROWAN</t>
  </si>
  <si>
    <t>HR602A</t>
  </si>
  <si>
    <t>HR603A</t>
  </si>
  <si>
    <t>HR604A</t>
  </si>
  <si>
    <t>HR605A</t>
  </si>
  <si>
    <t>HR606A</t>
  </si>
  <si>
    <t>HR607A</t>
  </si>
  <si>
    <t xml:space="preserve"> MSC ROWAN / MSC LILOU III</t>
  </si>
  <si>
    <t>HR608A</t>
  </si>
  <si>
    <t xml:space="preserve"> MSC ALYSSA / MSC LILOU III</t>
  </si>
  <si>
    <t>MSC LOME V</t>
  </si>
  <si>
    <t>HR609A</t>
  </si>
  <si>
    <t xml:space="preserve"> MSC BANJUL IV / MSC ANIELLO</t>
  </si>
  <si>
    <t>HR610A</t>
  </si>
  <si>
    <t xml:space="preserve"> MSC CANCUN IV / MSC ANIELLO</t>
  </si>
  <si>
    <t>MSC JERSEY</t>
  </si>
  <si>
    <t>HR611A</t>
  </si>
  <si>
    <t xml:space="preserve"> MSC ANS / MSC CANCUN IV</t>
  </si>
  <si>
    <t>HR612A</t>
  </si>
  <si>
    <t xml:space="preserve"> MSC CANCUN IV / MSC LEIGH</t>
  </si>
  <si>
    <t>HR613A</t>
  </si>
  <si>
    <t>MSC LEIGH</t>
  </si>
  <si>
    <t>HR614A</t>
  </si>
  <si>
    <t xml:space="preserve"> MSC LILOU III / MSC LOME V</t>
  </si>
  <si>
    <t>MSC ROSHNEY V</t>
  </si>
  <si>
    <t>HR615A</t>
  </si>
  <si>
    <t>HR616A</t>
  </si>
  <si>
    <t xml:space="preserve"> MSC JERSEY</t>
  </si>
  <si>
    <t>HR617A</t>
  </si>
  <si>
    <t>HR618A</t>
  </si>
  <si>
    <t xml:space="preserve"> MSC LEIGH</t>
  </si>
  <si>
    <t>HR619A</t>
  </si>
  <si>
    <t>MSC BANJUL IV / MSC REGINA</t>
  </si>
  <si>
    <t>HR620A</t>
  </si>
  <si>
    <t xml:space="preserve"> MSC ROSHNEY V</t>
  </si>
  <si>
    <t>MSC BEIRA IV</t>
  </si>
  <si>
    <t>HR621A</t>
  </si>
  <si>
    <t xml:space="preserve"> MSC ALYSSA /  MSC ROSHNEY V</t>
  </si>
  <si>
    <t>MSC GINA</t>
  </si>
  <si>
    <t>HR622A</t>
  </si>
  <si>
    <t xml:space="preserve"> MSC JERSEY /  MSC ALYSSA</t>
  </si>
  <si>
    <t>MSC ACCRA IV</t>
  </si>
  <si>
    <t>HR623A</t>
  </si>
  <si>
    <t xml:space="preserve"> MSC LYSE V /  MSC JERSEY</t>
  </si>
  <si>
    <t xml:space="preserve">MSC ALYSSA </t>
  </si>
  <si>
    <t>HR624A</t>
  </si>
  <si>
    <t xml:space="preserve"> MSC JERSEY / MSC LORENA </t>
  </si>
  <si>
    <t>HR625A</t>
  </si>
  <si>
    <t xml:space="preserve">MSC REGINA / MSC LORENA </t>
  </si>
  <si>
    <t>MSC MAGNOLIA V</t>
  </si>
  <si>
    <t>HR626A</t>
  </si>
  <si>
    <t xml:space="preserve"> MSC ROSHNEY V / MSC BEIRA IV</t>
  </si>
  <si>
    <t>HR627A</t>
  </si>
  <si>
    <t xml:space="preserve"> MSC GINA</t>
  </si>
  <si>
    <t>HR628A</t>
  </si>
  <si>
    <t xml:space="preserve"> MSC ACCRA IV</t>
  </si>
  <si>
    <t>HR629A</t>
  </si>
  <si>
    <t>HR630A</t>
  </si>
  <si>
    <t>HR631A</t>
  </si>
  <si>
    <t xml:space="preserve"> MSC LORENA</t>
  </si>
  <si>
    <t>HR632A</t>
  </si>
  <si>
    <t xml:space="preserve"> MSC REGINA</t>
  </si>
  <si>
    <t>HR633A</t>
  </si>
  <si>
    <t>VUNG TAU</t>
  </si>
  <si>
    <t>DA CHAN BAY</t>
  </si>
  <si>
    <t>HR548R</t>
  </si>
  <si>
    <t>HR549R</t>
  </si>
  <si>
    <t>HR550R</t>
  </si>
  <si>
    <t>HR551R</t>
  </si>
  <si>
    <t>HR552R</t>
  </si>
  <si>
    <t>HR601R</t>
  </si>
  <si>
    <t>HR602R</t>
  </si>
  <si>
    <t xml:space="preserve"> MSC CANCUN IV /  MSC DIEGO</t>
  </si>
  <si>
    <t>HR603R</t>
  </si>
  <si>
    <t>HR604R</t>
  </si>
  <si>
    <t>HR605R</t>
  </si>
  <si>
    <t xml:space="preserve"> MSC ROWAN </t>
  </si>
  <si>
    <t>HR606R</t>
  </si>
  <si>
    <t>HR607R</t>
  </si>
  <si>
    <t>HR608R</t>
  </si>
  <si>
    <t>HR609R</t>
  </si>
  <si>
    <t>HR610R</t>
  </si>
  <si>
    <t>HR611R</t>
  </si>
  <si>
    <t>HR612R</t>
  </si>
  <si>
    <t xml:space="preserve"> MSC LOME V</t>
  </si>
  <si>
    <t>HR613R</t>
  </si>
  <si>
    <t>HR614R</t>
  </si>
  <si>
    <t>HR615R</t>
  </si>
  <si>
    <t>HR616R</t>
  </si>
  <si>
    <t>HR617R</t>
  </si>
  <si>
    <t xml:space="preserve"> MSC BREMERHAVEN V / MSC LEIGH</t>
  </si>
  <si>
    <t>HR618R</t>
  </si>
  <si>
    <t>HR619R</t>
  </si>
  <si>
    <t>HR620R</t>
  </si>
  <si>
    <t>HR621R</t>
  </si>
  <si>
    <t>HR622R</t>
  </si>
  <si>
    <t>HR623R</t>
  </si>
  <si>
    <t xml:space="preserve"> MSC REGINA / MSC BANJUL IV</t>
  </si>
  <si>
    <t>HR624R</t>
  </si>
  <si>
    <t>HR625R</t>
  </si>
  <si>
    <t>HR626R</t>
  </si>
  <si>
    <t>HR627R</t>
  </si>
  <si>
    <t>MSC ALYSSA</t>
  </si>
  <si>
    <t>HR628R</t>
  </si>
  <si>
    <t xml:space="preserve">MSC JERSEY / MSC LORENA </t>
  </si>
  <si>
    <t>HR629R</t>
  </si>
  <si>
    <t>HR630R</t>
  </si>
  <si>
    <t>HR631R</t>
  </si>
  <si>
    <t>HR632R</t>
  </si>
  <si>
    <t>HR633R</t>
  </si>
  <si>
    <t>HR634R</t>
  </si>
  <si>
    <t>HR635R</t>
  </si>
  <si>
    <t>HR636R</t>
  </si>
  <si>
    <t>HR637R</t>
  </si>
  <si>
    <t>CEBU</t>
  </si>
  <si>
    <t>DAVAO</t>
  </si>
  <si>
    <t>HK616R</t>
  </si>
  <si>
    <t>MSC SHIRLEY II</t>
  </si>
  <si>
    <t>HK617R</t>
  </si>
  <si>
    <t>HK618R</t>
  </si>
  <si>
    <t>HK620R</t>
  </si>
  <si>
    <t>HK619R</t>
  </si>
  <si>
    <t>HK622R</t>
  </si>
  <si>
    <t>HK623R</t>
  </si>
  <si>
    <t xml:space="preserve"> MSC SHIRLEY II</t>
  </si>
  <si>
    <t>HK625R</t>
  </si>
  <si>
    <t>HK624R</t>
  </si>
  <si>
    <t xml:space="preserve"> MSC CORINNA</t>
  </si>
  <si>
    <t>HS627R</t>
  </si>
  <si>
    <t>HS628R</t>
  </si>
  <si>
    <t xml:space="preserve"> MSC TARA III</t>
  </si>
  <si>
    <t>HS629R</t>
  </si>
  <si>
    <t>HS630R</t>
  </si>
  <si>
    <t>HS631R</t>
  </si>
  <si>
    <t>HS632R</t>
  </si>
  <si>
    <t>HS633R</t>
  </si>
  <si>
    <t>HS634R</t>
  </si>
  <si>
    <t>HS635R</t>
  </si>
  <si>
    <t>EX REN JIAN 9</t>
  </si>
  <si>
    <t>MSC ODESSA V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</si>
  <si>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</si>
  <si>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</si>
  <si>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</si>
  <si>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</si>
  <si>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</si>
  <si>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</si>
  <si>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</si>
  <si>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</si>
  <si>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</si>
  <si>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</si>
  <si>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</si>
  <si>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</si>
  <si>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</si>
  <si>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</si>
  <si>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</si>
  <si>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</si>
  <si>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</si>
  <si>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</si>
  <si>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</si>
  <si>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</si>
  <si>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</si>
  <si>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</si>
  <si>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</si>
  <si>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</si>
  <si>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</si>
  <si>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</si>
  <si>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</si>
  <si>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</si>
  <si>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</si>
  <si>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</si>
  <si>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</si>
  <si>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</si>
  <si>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</si>
  <si>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</si>
  <si>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</si>
  <si>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</si>
  <si>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</si>
  <si>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</si>
  <si>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</si>
  <si>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</si>
  <si>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</si>
  <si>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</si>
  <si>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</si>
  <si>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</si>
  <si>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</si>
  <si>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</si>
  <si>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</si>
  <si>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</si>
  <si>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</si>
  <si>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</si>
  <si>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</si>
  <si>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</si>
  <si>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</si>
  <si>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</si>
  <si>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</si>
  <si>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</si>
  <si>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</si>
  <si>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</si>
  <si>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</si>
  <si>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</si>
  <si>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</si>
  <si>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</si>
  <si>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</si>
  <si>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</si>
  <si>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</si>
  <si>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</si>
  <si>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</si>
  <si>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</si>
  <si>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</si>
  <si>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</si>
  <si>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</si>
  <si>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</si>
  <si>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</si>
  <si>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</si>
  <si>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</si>
  <si>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MSC PRECISION V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</si>
  <si>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</si>
  <si>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</si>
  <si>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</si>
  <si>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</si>
  <si>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</si>
  <si>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</si>
  <si>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</si>
  <si>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</si>
  <si>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</si>
  <si>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</si>
  <si>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</si>
  <si>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</si>
  <si>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</si>
  <si>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</si>
  <si>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</si>
  <si>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</si>
  <si>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</si>
  <si>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</si>
  <si>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</si>
  <si>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</si>
  <si>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</si>
  <si>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</si>
  <si>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</si>
  <si>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</si>
  <si>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</si>
  <si>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</si>
  <si>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</si>
  <si>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</si>
  <si>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</si>
  <si>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</si>
  <si>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</si>
  <si>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</si>
  <si>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</si>
  <si>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</si>
  <si>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</si>
  <si>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</si>
  <si>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</si>
  <si>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</si>
  <si>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</si>
  <si>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</si>
  <si>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</si>
  <si>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</si>
  <si>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</si>
  <si>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</si>
  <si>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</si>
  <si>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</si>
  <si>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</si>
  <si>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</si>
  <si>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</si>
  <si>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</si>
  <si>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</si>
  <si>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</si>
  <si>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</si>
  <si>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HW534A</t>
  </si>
  <si>
    <t>HW535A</t>
  </si>
  <si>
    <t>HW536A</t>
  </si>
  <si>
    <t>HW537A</t>
  </si>
  <si>
    <t>HW538A</t>
  </si>
  <si>
    <t>HW539A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</si>
  <si>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</si>
  <si>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</si>
  <si>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</si>
  <si>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</si>
  <si>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</si>
  <si>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</si>
  <si>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</si>
  <si>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</si>
  <si>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</si>
  <si>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</si>
  <si>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</si>
  <si>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</si>
  <si>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</si>
  <si>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>HW547A</t>
  </si>
  <si>
    <t xml:space="preserve">MSC BEIRA IV / MSC REGINA /  MARIANETTA </t>
  </si>
  <si>
    <t>MSC SHAULA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</si>
  <si>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</si>
  <si>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</si>
  <si>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</si>
  <si>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</si>
  <si>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</si>
  <si>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</si>
  <si>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>MSC CONAKRY IV / MSC BERN V</t>
  </si>
  <si>
    <t>MSC ANS</t>
  </si>
  <si>
    <t>HW552A</t>
  </si>
  <si>
    <t>MSC CONAKRY IV / MSC CALIDRIS III</t>
  </si>
  <si>
    <t>HW601A</t>
  </si>
  <si>
    <t xml:space="preserve"> MSC SHAULA</t>
  </si>
  <si>
    <t>HW602A</t>
  </si>
  <si>
    <t xml:space="preserve"> MSC SHAULA / MSC VOYAGER III</t>
  </si>
  <si>
    <t>MSC CONAKRY IV</t>
  </si>
  <si>
    <t>HW603A</t>
  </si>
  <si>
    <t xml:space="preserve"> MSC VOYAGER III / CAPTAIN THANASIS I</t>
  </si>
  <si>
    <t>MSC ZLATA R.</t>
  </si>
  <si>
    <t>HW604A</t>
  </si>
  <si>
    <t xml:space="preserve"> MSC MATTINA / MSC ZLATA R.</t>
  </si>
  <si>
    <t>HW605A</t>
  </si>
  <si>
    <t xml:space="preserve"> MSC BERN V / MSC ANS / MSC VOYAGER III</t>
  </si>
  <si>
    <t>HW606A</t>
  </si>
  <si>
    <t>HW608A</t>
  </si>
  <si>
    <t>HW609A</t>
  </si>
  <si>
    <t xml:space="preserve"> MSC VOYAGER III /  MSC CONAKRY IV</t>
  </si>
  <si>
    <t>HW610A</t>
  </si>
  <si>
    <t xml:space="preserve"> MSC ZLATA R. / MSC CONAKRY IV</t>
  </si>
  <si>
    <t>HW611A</t>
  </si>
  <si>
    <t>MSC ZLATA R. / MSC CONAKRY IV</t>
  </si>
  <si>
    <t>HW612A</t>
  </si>
  <si>
    <t xml:space="preserve"> MSC REGINA / MSC LYSE V</t>
  </si>
  <si>
    <t>HW613A</t>
  </si>
  <si>
    <t>MSC ROSHNEY V / MSC REGINA</t>
  </si>
  <si>
    <t>HW614A</t>
  </si>
  <si>
    <t xml:space="preserve">   MSC ZLATA R. /  MSC MELTEMI III</t>
  </si>
  <si>
    <t>MSC DONATA</t>
  </si>
  <si>
    <t>HW615A</t>
  </si>
  <si>
    <t>HW616A</t>
  </si>
  <si>
    <t>HW617A</t>
  </si>
  <si>
    <t>HW618A</t>
  </si>
  <si>
    <t xml:space="preserve"> MSC CANCUN IV / MSC MAGNOLIA V</t>
  </si>
  <si>
    <t>HW619A</t>
  </si>
  <si>
    <t xml:space="preserve">  MSC CANCUN IV /  MSC FREEPORT</t>
  </si>
  <si>
    <t>HW620A</t>
  </si>
  <si>
    <t xml:space="preserve"> MSC DONATA</t>
  </si>
  <si>
    <t>HW621A</t>
  </si>
  <si>
    <t xml:space="preserve"> MSC GINA /  MSC DONATA</t>
  </si>
  <si>
    <t>HW622A</t>
  </si>
  <si>
    <t xml:space="preserve"> MSC BERN V /  MSC GINA</t>
  </si>
  <si>
    <t>HW623A</t>
  </si>
  <si>
    <t xml:space="preserve"> MSC BERN V / MSC ALYSSA</t>
  </si>
  <si>
    <t>HW624A</t>
  </si>
  <si>
    <t xml:space="preserve"> MSC SHANVI III / MSC ALYSSA</t>
  </si>
  <si>
    <t>HW625A</t>
  </si>
  <si>
    <t xml:space="preserve">  MSC SHANVI III / MSC GENERAL IV</t>
  </si>
  <si>
    <t xml:space="preserve"> MSC MANU IV</t>
  </si>
  <si>
    <t>HW626A</t>
  </si>
  <si>
    <t>HW627A</t>
  </si>
  <si>
    <t xml:space="preserve"> MSC PRECISION V</t>
  </si>
  <si>
    <t>HW628A</t>
  </si>
  <si>
    <t>HW629A</t>
  </si>
  <si>
    <t>HW630A</t>
  </si>
  <si>
    <t>HW631A</t>
  </si>
  <si>
    <t>HW632A</t>
  </si>
  <si>
    <t>HW633A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</si>
  <si>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</si>
  <si>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</si>
  <si>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</si>
  <si>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</si>
  <si>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</si>
  <si>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</si>
  <si>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</si>
  <si>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</si>
  <si>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</si>
  <si>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</si>
  <si>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</si>
  <si>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</si>
  <si>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</si>
  <si>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</si>
  <si>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</si>
  <si>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</si>
  <si>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</si>
  <si>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</si>
  <si>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</si>
  <si>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</si>
  <si>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</si>
  <si>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</si>
  <si>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</si>
  <si>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</si>
  <si>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</si>
  <si>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</si>
  <si>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</si>
  <si>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</si>
  <si>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</si>
  <si>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</si>
  <si>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</si>
  <si>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</si>
  <si>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</si>
  <si>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</si>
  <si>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</si>
  <si>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</si>
  <si>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</si>
  <si>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</si>
  <si>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29 DAYS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</si>
  <si>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</si>
  <si>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</si>
  <si>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</si>
  <si>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</si>
  <si>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</si>
  <si>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</si>
  <si>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</si>
  <si>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</si>
  <si>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</si>
  <si>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</si>
  <si>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</si>
  <si>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</si>
  <si>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</si>
  <si>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</si>
  <si>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</si>
  <si>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</si>
  <si>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</si>
  <si>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</si>
  <si>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</si>
  <si>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</si>
  <si>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</si>
  <si>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</si>
  <si>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</si>
  <si>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</si>
  <si>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</si>
  <si>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</si>
  <si>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</si>
  <si>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</si>
  <si>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</si>
  <si>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</si>
  <si>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</si>
  <si>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</si>
  <si>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</si>
  <si>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</si>
  <si>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</si>
  <si>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</si>
  <si>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</si>
  <si>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</si>
  <si>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</si>
  <si>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</si>
  <si>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</si>
  <si>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</si>
  <si>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MSC VIGOUR III / MSC NADIA IV</t>
  </si>
  <si>
    <t>HW549R</t>
  </si>
  <si>
    <t>HW550R</t>
  </si>
  <si>
    <t>MSC REGINA /  MSC SHAULA</t>
  </si>
  <si>
    <t>HW551R</t>
  </si>
  <si>
    <t xml:space="preserve"> MSC BEIRA IV</t>
  </si>
  <si>
    <t>HW552R</t>
  </si>
  <si>
    <t xml:space="preserve"> MSC MATTINA</t>
  </si>
  <si>
    <t>HW601R</t>
  </si>
  <si>
    <t>HW602R</t>
  </si>
  <si>
    <t xml:space="preserve"> MSC CONAKRY IV /  MSC BERN V</t>
  </si>
  <si>
    <t>HW603R</t>
  </si>
  <si>
    <t>HW604R</t>
  </si>
  <si>
    <t>HW605R</t>
  </si>
  <si>
    <t>HW606R</t>
  </si>
  <si>
    <t xml:space="preserve">MSC VOYAGER III / CAPTAIN THANASIS I </t>
  </si>
  <si>
    <t>HW607R</t>
  </si>
  <si>
    <t xml:space="preserve">CAPTAIN THANASIS I </t>
  </si>
  <si>
    <t>HW608R</t>
  </si>
  <si>
    <t xml:space="preserve"> MSC ANS / MSC VOYAGER III</t>
  </si>
  <si>
    <t>HW609R</t>
  </si>
  <si>
    <t>KAOHSIUG</t>
  </si>
  <si>
    <t>HW610R</t>
  </si>
  <si>
    <t>HW611R</t>
  </si>
  <si>
    <t>MSC VOYAGER III /  MSC CONAKRY IV</t>
  </si>
  <si>
    <t>HW612R</t>
  </si>
  <si>
    <t>HW613R</t>
  </si>
  <si>
    <t xml:space="preserve"> MSC CONAKRY IV / MSC ANIELLO</t>
  </si>
  <si>
    <t>HW614R</t>
  </si>
  <si>
    <t xml:space="preserve">  MSC REGINA / MSC LYSE V</t>
  </si>
  <si>
    <t>HW615R</t>
  </si>
  <si>
    <t>HW616R</t>
  </si>
  <si>
    <t xml:space="preserve"> MSC MELTEMI III / MSC DONATA</t>
  </si>
  <si>
    <t>HW617R</t>
  </si>
  <si>
    <t>HW618R</t>
  </si>
  <si>
    <t>HW619R</t>
  </si>
  <si>
    <t>HW620R</t>
  </si>
  <si>
    <t xml:space="preserve"> MSC MAGNOLIA V /  MSC BANJUL IV</t>
  </si>
  <si>
    <t>HW621R</t>
  </si>
  <si>
    <t xml:space="preserve">  MSC CANCUN IV / MSC FREEPORT</t>
  </si>
  <si>
    <t>HW622R</t>
  </si>
  <si>
    <t>HW623R</t>
  </si>
  <si>
    <t>HW624R</t>
  </si>
  <si>
    <t>HW625R</t>
  </si>
  <si>
    <t>HW626R</t>
  </si>
  <si>
    <t>MSC SHANVI III /  MSC ALYSSA</t>
  </si>
  <si>
    <t>HW627R</t>
  </si>
  <si>
    <t xml:space="preserve"> MSC SHANVI III / MSC GENERAL IV</t>
  </si>
  <si>
    <t>HW628R</t>
  </si>
  <si>
    <t>HW629R</t>
  </si>
  <si>
    <t>HW630R</t>
  </si>
  <si>
    <t>HW631R</t>
  </si>
  <si>
    <t>HW632R</t>
  </si>
  <si>
    <t>HW633R</t>
  </si>
  <si>
    <t>HW634R</t>
  </si>
  <si>
    <t>HW635R</t>
  </si>
  <si>
    <t>VLADIVOSTOK (VSCT)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</si>
  <si>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</si>
  <si>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</si>
  <si>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</si>
  <si>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</si>
  <si>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</si>
  <si>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</si>
  <si>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</si>
  <si>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</si>
  <si>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</si>
  <si>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</si>
  <si>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</si>
  <si>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</si>
  <si>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</si>
  <si>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</si>
  <si>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</si>
  <si>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</si>
  <si>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</si>
  <si>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</si>
  <si>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</si>
  <si>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</si>
  <si>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</si>
  <si>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</si>
  <si>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</si>
  <si>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</si>
  <si>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</si>
  <si>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</si>
  <si>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</si>
  <si>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</si>
  <si>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</si>
  <si>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</si>
  <si>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</si>
  <si>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</si>
  <si>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</si>
  <si>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</si>
  <si>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</si>
  <si>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</si>
  <si>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</si>
  <si>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</si>
  <si>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</si>
  <si>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</si>
  <si>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</si>
  <si>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</si>
  <si>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</si>
  <si>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</si>
  <si>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</si>
  <si>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</si>
  <si>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</si>
  <si>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</si>
  <si>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</si>
  <si>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</si>
  <si>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</si>
  <si>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</si>
  <si>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</si>
  <si>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</si>
  <si>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</si>
  <si>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</si>
  <si>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</si>
  <si>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</si>
  <si>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</si>
  <si>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</si>
  <si>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</si>
  <si>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</si>
  <si>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</si>
  <si>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</si>
  <si>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</si>
  <si>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</si>
  <si>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</si>
  <si>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</si>
  <si>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</si>
  <si>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</si>
  <si>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</si>
  <si>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</si>
  <si>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</si>
  <si>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</si>
  <si>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</si>
  <si>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</si>
  <si>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</si>
  <si>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</si>
  <si>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</si>
  <si>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</si>
  <si>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</si>
  <si>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HX601A</t>
  </si>
  <si>
    <t>HX603A</t>
  </si>
  <si>
    <t>HX606A</t>
  </si>
  <si>
    <t>HX605A</t>
  </si>
  <si>
    <t>HX608A</t>
  </si>
  <si>
    <t>HX609A</t>
  </si>
  <si>
    <t>HX611A</t>
  </si>
  <si>
    <t>HX610A</t>
  </si>
  <si>
    <t>HX612A</t>
  </si>
  <si>
    <t>HX613A</t>
  </si>
  <si>
    <t>HX614A</t>
  </si>
  <si>
    <t>HX616A</t>
  </si>
  <si>
    <t>HX617A</t>
  </si>
  <si>
    <t>HX615A</t>
  </si>
  <si>
    <t>HX620A</t>
  </si>
  <si>
    <t>HX621A</t>
  </si>
  <si>
    <t>HX623A</t>
  </si>
  <si>
    <t>HX624A</t>
  </si>
  <si>
    <t>HX625A</t>
  </si>
  <si>
    <t>MSC FREEPORT</t>
  </si>
  <si>
    <t>HX626A</t>
  </si>
  <si>
    <t>HX628A</t>
  </si>
  <si>
    <t>HX629A</t>
  </si>
  <si>
    <t>HX631A</t>
  </si>
  <si>
    <t>HX632A</t>
  </si>
  <si>
    <t>HX633A</t>
  </si>
  <si>
    <t>***Changes of new PF: 1. Remove of Port Klang(MYPKG)</t>
  </si>
  <si>
    <t>LAST VOYAGE EX SIN HU609A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</si>
  <si>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</si>
  <si>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</si>
  <si>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</si>
  <si>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</si>
  <si>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</si>
  <si>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</si>
  <si>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</si>
  <si>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</si>
  <si>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</si>
  <si>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</si>
  <si>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</si>
  <si>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</si>
  <si>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</si>
  <si>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</si>
  <si>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</si>
  <si>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</si>
  <si>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</si>
  <si>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</si>
  <si>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</si>
  <si>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</si>
  <si>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</si>
  <si>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</si>
  <si>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</si>
  <si>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</si>
  <si>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</si>
  <si>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</si>
  <si>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</si>
  <si>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</si>
  <si>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</si>
  <si>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</si>
  <si>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</si>
  <si>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</si>
  <si>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</si>
  <si>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</si>
  <si>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</si>
  <si>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</si>
  <si>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</si>
  <si>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</si>
  <si>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</si>
  <si>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</si>
  <si>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</si>
  <si>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</si>
  <si>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</si>
  <si>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</si>
  <si>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</si>
  <si>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</si>
  <si>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</si>
  <si>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</si>
  <si>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</si>
  <si>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</si>
  <si>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</si>
  <si>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</si>
  <si>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</si>
  <si>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</si>
  <si>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</si>
  <si>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</si>
  <si>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</si>
  <si>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</si>
  <si>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</si>
  <si>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</si>
  <si>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</si>
  <si>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</si>
  <si>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</si>
  <si>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</si>
  <si>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</si>
  <si>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</si>
  <si>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</si>
  <si>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</si>
  <si>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</si>
  <si>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</si>
  <si>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</si>
  <si>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</si>
  <si>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</si>
  <si>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</si>
  <si>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</si>
  <si>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MSC DURBAN IV</t>
  </si>
  <si>
    <t>HU513A</t>
  </si>
  <si>
    <t>MSC ADU V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</si>
  <si>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</si>
  <si>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</si>
  <si>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</si>
  <si>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</si>
  <si>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</si>
  <si>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</si>
  <si>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</si>
  <si>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</si>
  <si>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</si>
  <si>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</si>
  <si>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</si>
  <si>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</si>
  <si>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</si>
  <si>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</si>
  <si>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</si>
  <si>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</si>
  <si>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</si>
  <si>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</si>
  <si>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</si>
  <si>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</si>
  <si>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</si>
  <si>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</si>
  <si>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</si>
  <si>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</si>
  <si>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</si>
  <si>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</si>
  <si>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</si>
  <si>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</si>
  <si>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</si>
  <si>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</si>
  <si>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</si>
  <si>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</si>
  <si>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</si>
  <si>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</si>
  <si>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</si>
  <si>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</si>
  <si>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</si>
  <si>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</si>
  <si>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</si>
  <si>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</si>
  <si>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</si>
  <si>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</si>
  <si>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</si>
  <si>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</si>
  <si>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</si>
  <si>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>HU548A</t>
  </si>
  <si>
    <t>MSC PAOLA / MSC CHERYL 3</t>
  </si>
  <si>
    <t xml:space="preserve"> CAPTAIN THANASIS I</t>
  </si>
  <si>
    <t>HU549A</t>
  </si>
  <si>
    <t xml:space="preserve"> MSC CORDELIA III / MSC CAIRO IV</t>
  </si>
  <si>
    <t>HU550A</t>
  </si>
  <si>
    <t>MSC NASSAU IV / MSC TUXPAN V</t>
  </si>
  <si>
    <t>HU551A</t>
  </si>
  <si>
    <t>HU552A</t>
  </si>
  <si>
    <t xml:space="preserve"> MSC ANIELLO /  MSC REGINA</t>
  </si>
  <si>
    <t>HU601A</t>
  </si>
  <si>
    <t xml:space="preserve"> MSC GUERNSEY V /  MSC ANIELLO</t>
  </si>
  <si>
    <t xml:space="preserve">MSC KOREA III </t>
  </si>
  <si>
    <t>HU602A</t>
  </si>
  <si>
    <t>HU603A</t>
  </si>
  <si>
    <t>MSC PAOLA /   CAPTAIN THANASIS I</t>
  </si>
  <si>
    <t>MSC JAPAN III</t>
  </si>
  <si>
    <t>HU604A</t>
  </si>
  <si>
    <t>MSC TUXPAN V /  MSC PAOLA</t>
  </si>
  <si>
    <t>HU605A</t>
  </si>
  <si>
    <t>HU606A</t>
  </si>
  <si>
    <t>HU607A</t>
  </si>
  <si>
    <t xml:space="preserve"> MSC KOREA III</t>
  </si>
  <si>
    <t>HU608A</t>
  </si>
  <si>
    <t>HU609A</t>
  </si>
  <si>
    <t>HU610A</t>
  </si>
  <si>
    <t>HU611A</t>
  </si>
  <si>
    <t>HU612A</t>
  </si>
  <si>
    <t>HU613A</t>
  </si>
  <si>
    <t>HU614A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</si>
  <si>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</si>
  <si>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</si>
  <si>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</si>
  <si>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</si>
  <si>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</si>
  <si>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</si>
  <si>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</si>
  <si>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</si>
  <si>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</si>
  <si>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</si>
  <si>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</si>
  <si>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</si>
  <si>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</si>
  <si>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</si>
  <si>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</si>
  <si>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</si>
  <si>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</si>
  <si>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</si>
  <si>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</si>
  <si>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</si>
  <si>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</si>
  <si>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</si>
  <si>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</si>
  <si>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</si>
  <si>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</si>
  <si>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</si>
  <si>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</si>
  <si>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</si>
  <si>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</si>
  <si>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</si>
  <si>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</si>
  <si>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</si>
  <si>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</si>
  <si>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</si>
  <si>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</si>
  <si>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</si>
  <si>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</si>
  <si>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</si>
  <si>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</si>
  <si>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</si>
  <si>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</si>
  <si>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</si>
  <si>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</si>
  <si>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</si>
  <si>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</si>
  <si>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</si>
  <si>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</si>
  <si>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</si>
  <si>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</si>
  <si>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MSC FELIXSTOWE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</si>
  <si>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</si>
  <si>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</si>
  <si>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</si>
  <si>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</si>
  <si>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</si>
  <si>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</si>
  <si>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</si>
  <si>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</si>
  <si>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</si>
  <si>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</si>
  <si>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</si>
  <si>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</si>
  <si>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</si>
  <si>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</si>
  <si>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</si>
  <si>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</si>
  <si>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</si>
  <si>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</si>
  <si>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</si>
  <si>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</si>
  <si>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</si>
  <si>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</si>
  <si>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</si>
  <si>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</si>
  <si>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</si>
  <si>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</si>
  <si>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</si>
  <si>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</si>
  <si>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</si>
  <si>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</si>
  <si>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</si>
  <si>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MSC YANG R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</si>
  <si>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</si>
  <si>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</si>
  <si>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</si>
  <si>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</si>
  <si>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</si>
  <si>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</si>
  <si>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</si>
  <si>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</si>
  <si>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</si>
  <si>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</si>
  <si>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</si>
  <si>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</si>
  <si>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</si>
  <si>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</si>
  <si>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</si>
  <si>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</si>
  <si>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</si>
  <si>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</si>
  <si>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</si>
  <si>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</si>
  <si>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</si>
  <si>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</si>
  <si>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</si>
  <si>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</si>
  <si>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</si>
  <si>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</si>
  <si>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</si>
  <si>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</si>
  <si>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</si>
  <si>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</si>
  <si>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</si>
  <si>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</si>
  <si>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</si>
  <si>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</si>
  <si>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</si>
  <si>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</si>
  <si>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</si>
  <si>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</si>
  <si>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</si>
  <si>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</si>
  <si>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</si>
  <si>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</si>
  <si>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</si>
  <si>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</si>
  <si>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</si>
  <si>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</si>
  <si>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</si>
  <si>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</si>
  <si>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</si>
  <si>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</si>
  <si>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</si>
  <si>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</si>
  <si>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</si>
  <si>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</si>
  <si>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</si>
  <si>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</si>
  <si>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</si>
  <si>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</si>
  <si>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</si>
  <si>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</si>
  <si>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</si>
  <si>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</si>
  <si>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</si>
  <si>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</si>
  <si>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</si>
  <si>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</si>
  <si>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</si>
  <si>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</si>
  <si>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</si>
  <si>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</si>
  <si>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</si>
  <si>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</si>
  <si>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</si>
  <si>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</si>
  <si>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</si>
  <si>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</si>
  <si>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</si>
  <si>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</si>
  <si>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</si>
  <si>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</si>
  <si>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</si>
  <si>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</si>
  <si>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</si>
  <si>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</si>
  <si>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</si>
  <si>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</si>
  <si>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</si>
  <si>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</si>
  <si>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</si>
  <si>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</si>
  <si>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</si>
  <si>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</si>
  <si>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</si>
  <si>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</si>
  <si>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</si>
  <si>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</si>
  <si>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</si>
  <si>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</si>
  <si>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</si>
  <si>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</si>
  <si>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</si>
  <si>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</si>
  <si>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</si>
  <si>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</si>
  <si>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</si>
  <si>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</si>
  <si>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</si>
  <si>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</si>
  <si>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</si>
  <si>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</si>
  <si>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</si>
  <si>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</si>
  <si>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</si>
  <si>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</si>
  <si>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</si>
  <si>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</si>
  <si>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</si>
  <si>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</si>
  <si>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</si>
  <si>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</si>
  <si>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</si>
  <si>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</si>
  <si>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</si>
  <si>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</si>
  <si>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</si>
  <si>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</si>
  <si>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</si>
  <si>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</si>
  <si>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</si>
  <si>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</si>
  <si>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</si>
  <si>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</si>
  <si>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</si>
  <si>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</si>
  <si>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 xml:space="preserve"> MSC CHERYL 3 / MSC CORDELIA III</t>
  </si>
  <si>
    <t>HU546R</t>
  </si>
  <si>
    <t xml:space="preserve">  MSC VIGOUR III / MSC REGINA</t>
  </si>
  <si>
    <t>HU547R</t>
  </si>
  <si>
    <t>MSC ALYSSA /  MSC VIGOUR III</t>
  </si>
  <si>
    <t>HU548R</t>
  </si>
  <si>
    <t>MSC ANIELLO / MSC REGINA</t>
  </si>
  <si>
    <t xml:space="preserve">MSC REBECCA III </t>
  </si>
  <si>
    <t>HU549R</t>
  </si>
  <si>
    <t xml:space="preserve"> MSC SHIVALIKA III / MSC ANIELLO</t>
  </si>
  <si>
    <t>HU550R</t>
  </si>
  <si>
    <t>MSC CONAKRY IV /  CAPTAIN THANASIS I</t>
  </si>
  <si>
    <t>HU551R</t>
  </si>
  <si>
    <t xml:space="preserve"> MSC CAIRO IV / MSC PAOLA</t>
  </si>
  <si>
    <t xml:space="preserve">  CAPTAIN THANASIS I</t>
  </si>
  <si>
    <t>HU552R</t>
  </si>
  <si>
    <t xml:space="preserve">  MSC TUXPAN V / MSC PAOLA</t>
  </si>
  <si>
    <t>HU601R</t>
  </si>
  <si>
    <t xml:space="preserve"> MSC REGINA /  MSC JERSEY</t>
  </si>
  <si>
    <t>HU602R</t>
  </si>
  <si>
    <t>HU603R</t>
  </si>
  <si>
    <t>HU604R</t>
  </si>
  <si>
    <t xml:space="preserve"> CAPTAIN THANASIS I / MSC CALIDRIS III</t>
  </si>
  <si>
    <t>HU605R</t>
  </si>
  <si>
    <t xml:space="preserve"> MSC PAOLA /  CAPTAIN THANASIS I</t>
  </si>
  <si>
    <t>HU606R</t>
  </si>
  <si>
    <t>HU607R</t>
  </si>
  <si>
    <t xml:space="preserve"> MSC JERSEY </t>
  </si>
  <si>
    <t>HU608R</t>
  </si>
  <si>
    <t xml:space="preserve"> MSC REBECCA III / MSC CALIDRIS III</t>
  </si>
  <si>
    <t>HU609R</t>
  </si>
  <si>
    <t>HU610R</t>
  </si>
  <si>
    <t>HU611R</t>
  </si>
  <si>
    <t xml:space="preserve"> CAPTAIN THANASIS I / MSC JAPAN III</t>
  </si>
  <si>
    <t xml:space="preserve">MSC ALDI III </t>
  </si>
  <si>
    <t>HU613R</t>
  </si>
  <si>
    <t xml:space="preserve"> MSC ANS /  MSC PAOLA</t>
  </si>
  <si>
    <t>HU614R</t>
  </si>
  <si>
    <t xml:space="preserve"> MSC REBECCA III / MSC CORINNA</t>
  </si>
  <si>
    <t xml:space="preserve">MSC ARIA III </t>
  </si>
  <si>
    <t>HU615R</t>
  </si>
  <si>
    <t xml:space="preserve"> MSC KOREA III / MSC VOYAGER III</t>
  </si>
  <si>
    <t xml:space="preserve">ATHENA </t>
  </si>
  <si>
    <t>HU616R</t>
  </si>
  <si>
    <t xml:space="preserve"> MSC JAPAN III</t>
  </si>
  <si>
    <t>HU617R</t>
  </si>
  <si>
    <t>MSC CALIDRIS III / MSC REBECCA III</t>
  </si>
  <si>
    <t>HU618R</t>
  </si>
  <si>
    <t xml:space="preserve"> MSC CELINE / MSC BEIRA IV</t>
  </si>
  <si>
    <t>HU619R</t>
  </si>
  <si>
    <t xml:space="preserve">MSC CORINNA / MSC ARIA III </t>
  </si>
  <si>
    <t>HU620R</t>
  </si>
  <si>
    <t xml:space="preserve"> MSC VOYAGER III / ATHENA </t>
  </si>
  <si>
    <t>HU621R</t>
  </si>
  <si>
    <t>HU622R</t>
  </si>
  <si>
    <t xml:space="preserve">  MSC REBECCA III /  MSC GENERAL IV</t>
  </si>
  <si>
    <t>HU623R</t>
  </si>
  <si>
    <t xml:space="preserve"> MSC BEIRA IV / MSC KOREA III</t>
  </si>
  <si>
    <t>HU624R</t>
  </si>
  <si>
    <t xml:space="preserve"> MSC ARIA III</t>
  </si>
  <si>
    <t>HU625R</t>
  </si>
  <si>
    <t xml:space="preserve">  MSC TAMPA V / MSC VIGOUR III </t>
  </si>
  <si>
    <t>HU626R</t>
  </si>
  <si>
    <t xml:space="preserve"> MSC CHULAI III / MSC KOREA III</t>
  </si>
  <si>
    <t xml:space="preserve">MSC VIGOUR III </t>
  </si>
  <si>
    <t>HU627R</t>
  </si>
  <si>
    <t xml:space="preserve">   MSC KOREA III / MSC CHULAI III</t>
  </si>
  <si>
    <t>HU628R</t>
  </si>
  <si>
    <t>HU629R</t>
  </si>
  <si>
    <t>MSC TAMPA V</t>
  </si>
  <si>
    <t>HU630R</t>
  </si>
  <si>
    <t xml:space="preserve"> MSC TAMPA V / MSC VIGOUR III </t>
  </si>
  <si>
    <t>HU631R</t>
  </si>
  <si>
    <t>HU632R</t>
  </si>
  <si>
    <t>HU633R</t>
  </si>
  <si>
    <t>HU634R</t>
  </si>
  <si>
    <t xml:space="preserve"> MSC TAMPA V</t>
  </si>
  <si>
    <t>HU635R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</si>
  <si>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</si>
  <si>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</si>
  <si>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</si>
  <si>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</si>
  <si>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</si>
  <si>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</si>
  <si>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</si>
  <si>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</si>
  <si>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</si>
  <si>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</si>
  <si>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</si>
  <si>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</si>
  <si>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</si>
  <si>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</si>
  <si>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</si>
  <si>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</si>
  <si>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</si>
  <si>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</si>
  <si>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</si>
  <si>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</si>
  <si>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</si>
  <si>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</si>
  <si>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</si>
  <si>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</si>
  <si>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</si>
  <si>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</si>
  <si>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</si>
  <si>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</si>
  <si>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</si>
  <si>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</si>
  <si>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</si>
  <si>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</si>
  <si>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</si>
  <si>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</si>
  <si>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</si>
  <si>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</si>
  <si>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</si>
  <si>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</si>
  <si>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</si>
  <si>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</si>
  <si>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</si>
  <si>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</si>
  <si>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</si>
  <si>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</si>
  <si>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</si>
  <si>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</si>
  <si>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</si>
  <si>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</si>
  <si>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</si>
  <si>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</si>
  <si>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</si>
  <si>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</si>
  <si>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</si>
  <si>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</si>
  <si>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</si>
  <si>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</si>
  <si>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</si>
  <si>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</si>
  <si>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</si>
  <si>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</si>
  <si>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</si>
  <si>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</si>
  <si>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</si>
  <si>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</si>
  <si>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</si>
  <si>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</si>
  <si>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</si>
  <si>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</si>
  <si>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</si>
  <si>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</si>
  <si>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</si>
  <si>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</si>
  <si>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</si>
  <si>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</si>
  <si>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</si>
  <si>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</si>
  <si>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</si>
  <si>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</si>
  <si>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</si>
  <si>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</si>
  <si>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</si>
  <si>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</si>
  <si>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</si>
  <si>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</si>
  <si>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</si>
  <si>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</si>
  <si>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</si>
  <si>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</si>
  <si>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</si>
  <si>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</si>
  <si>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</si>
  <si>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</si>
  <si>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</si>
  <si>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</si>
  <si>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</si>
  <si>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</si>
  <si>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</si>
  <si>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</si>
  <si>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</si>
  <si>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</si>
  <si>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</si>
  <si>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</si>
  <si>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</si>
  <si>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</si>
  <si>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</si>
  <si>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</si>
  <si>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</si>
  <si>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</si>
  <si>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</si>
  <si>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</si>
  <si>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</si>
  <si>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</si>
  <si>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</si>
  <si>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</si>
  <si>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</si>
  <si>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</si>
  <si>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</si>
  <si>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</si>
  <si>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</si>
  <si>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</si>
  <si>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</si>
  <si>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</si>
  <si>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</si>
  <si>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</si>
  <si>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</si>
  <si>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</si>
  <si>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</si>
  <si>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</si>
  <si>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</si>
  <si>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</si>
  <si>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</si>
  <si>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</si>
  <si>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</si>
  <si>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</si>
  <si>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</si>
  <si>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</si>
  <si>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</si>
  <si>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</si>
  <si>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</si>
  <si>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</si>
  <si>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</si>
  <si>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</si>
  <si>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</si>
  <si>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</si>
  <si>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</si>
  <si>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</si>
  <si>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</si>
  <si>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</si>
  <si>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</si>
  <si>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</si>
  <si>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</si>
  <si>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</si>
  <si>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</si>
  <si>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</si>
  <si>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</si>
  <si>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</si>
  <si>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</si>
  <si>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</si>
  <si>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</si>
  <si>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</si>
  <si>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</si>
  <si>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</si>
  <si>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</si>
  <si>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</si>
  <si>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</si>
  <si>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</si>
  <si>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</si>
  <si>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</si>
  <si>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</si>
  <si>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</si>
  <si>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</si>
  <si>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</si>
  <si>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</si>
  <si>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</si>
  <si>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</si>
  <si>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</si>
  <si>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</si>
  <si>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</si>
  <si>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</si>
  <si>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</si>
  <si>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</si>
  <si>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</si>
  <si>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</si>
  <si>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</si>
  <si>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</si>
  <si>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</si>
  <si>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</si>
  <si>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</si>
  <si>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</si>
  <si>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</si>
  <si>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</si>
  <si>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</si>
  <si>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</si>
  <si>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</si>
  <si>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</si>
  <si>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</si>
  <si>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</si>
  <si>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</si>
  <si>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</si>
  <si>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</si>
  <si>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</si>
  <si>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</si>
  <si>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</si>
  <si>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</si>
  <si>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</si>
  <si>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</si>
  <si>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</si>
  <si>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</si>
  <si>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</si>
  <si>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</si>
  <si>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</si>
  <si>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</si>
  <si>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</si>
  <si>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</si>
  <si>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</si>
  <si>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</si>
  <si>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</si>
  <si>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</si>
  <si>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</si>
  <si>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</si>
  <si>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</si>
  <si>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</si>
  <si>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</si>
  <si>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</si>
  <si>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</si>
  <si>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</si>
  <si>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</si>
  <si>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</si>
  <si>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</si>
  <si>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</si>
  <si>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</si>
  <si>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</si>
  <si>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</si>
  <si>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</si>
  <si>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</si>
  <si>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</si>
  <si>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</si>
  <si>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</si>
  <si>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</si>
  <si>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</si>
  <si>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</si>
  <si>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</si>
  <si>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</si>
  <si>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</si>
  <si>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</si>
  <si>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</si>
  <si>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</si>
  <si>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</si>
  <si>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</si>
  <si>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</si>
  <si>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</si>
  <si>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</si>
  <si>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</si>
  <si>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</si>
  <si>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</si>
  <si>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</si>
  <si>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</si>
  <si>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</si>
  <si>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</si>
  <si>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</si>
  <si>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</si>
  <si>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</si>
  <si>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</si>
  <si>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</si>
  <si>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</si>
  <si>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</si>
  <si>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</si>
  <si>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</si>
  <si>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</si>
  <si>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</si>
  <si>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</si>
  <si>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</si>
  <si>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</si>
  <si>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</si>
  <si>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</si>
  <si>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</si>
  <si>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</si>
  <si>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</si>
  <si>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</si>
  <si>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</si>
  <si>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</si>
  <si>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</si>
  <si>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</si>
  <si>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</si>
  <si>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</si>
  <si>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</si>
  <si>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</si>
  <si>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</si>
  <si>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</si>
  <si>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</si>
  <si>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</si>
  <si>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</si>
  <si>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</si>
  <si>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</si>
  <si>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</si>
  <si>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</si>
  <si>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</si>
  <si>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</si>
  <si>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</si>
  <si>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</si>
  <si>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</si>
  <si>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</si>
  <si>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</si>
  <si>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</si>
  <si>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</si>
  <si>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</si>
  <si>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</si>
  <si>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</si>
  <si>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</si>
  <si>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</si>
  <si>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</si>
  <si>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</si>
  <si>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</si>
  <si>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</si>
  <si>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</si>
  <si>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</si>
  <si>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</si>
  <si>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</si>
  <si>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</si>
  <si>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</si>
  <si>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</si>
  <si>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</si>
  <si>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</si>
  <si>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</si>
  <si>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</si>
  <si>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</si>
  <si>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</si>
  <si>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</si>
  <si>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</si>
  <si>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</si>
  <si>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</si>
  <si>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</si>
  <si>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</si>
  <si>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</si>
  <si>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</si>
  <si>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</si>
  <si>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</si>
  <si>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</si>
  <si>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</si>
  <si>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</si>
  <si>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>HO539A</t>
  </si>
  <si>
    <t>HO540A</t>
  </si>
  <si>
    <t>HO541A</t>
  </si>
  <si>
    <t>HO542A</t>
  </si>
  <si>
    <t>HO543A</t>
  </si>
  <si>
    <t>HO544A</t>
  </si>
  <si>
    <t>MSC CORDELIA III / MSC BAY IV</t>
  </si>
  <si>
    <t>HO545A</t>
  </si>
  <si>
    <t>HO546A</t>
  </si>
  <si>
    <t>HO547A</t>
  </si>
  <si>
    <t>HO548A</t>
  </si>
  <si>
    <t xml:space="preserve"> MSC CHERYL 3 / ATHENA </t>
  </si>
  <si>
    <t xml:space="preserve">MSC CHERYL 3 </t>
  </si>
  <si>
    <t>HO549A</t>
  </si>
  <si>
    <t>MSC CONAKRY IV / MSC TURIN III</t>
  </si>
  <si>
    <t>HO550A</t>
  </si>
  <si>
    <t xml:space="preserve">   MSC REBECCA III /  MSC SHIVALIKA III</t>
  </si>
  <si>
    <t>MSC CARLA III</t>
  </si>
  <si>
    <t>HO551A</t>
  </si>
  <si>
    <t xml:space="preserve"> MSC SHIVALIKA III /  MSC CAPE III</t>
  </si>
  <si>
    <t>HO552A</t>
  </si>
  <si>
    <t>HO601A</t>
  </si>
  <si>
    <t xml:space="preserve"> MSC CHERYL 3</t>
  </si>
  <si>
    <t>HO602A</t>
  </si>
  <si>
    <t xml:space="preserve">  MSC COLETTE III</t>
  </si>
  <si>
    <t>HO603A</t>
  </si>
  <si>
    <t xml:space="preserve"> MSC SHIVALIKA III / MSC CARLA III</t>
  </si>
  <si>
    <t>HO604A</t>
  </si>
  <si>
    <t xml:space="preserve"> MSC CAPE III / MSC SHIVALIKA III</t>
  </si>
  <si>
    <t>HO605A</t>
  </si>
  <si>
    <t xml:space="preserve">   MSC VOYAGER III / MSC ANS</t>
  </si>
  <si>
    <t>HO606A</t>
  </si>
  <si>
    <t>HO607A</t>
  </si>
  <si>
    <t xml:space="preserve"> MSC COLETTE III </t>
  </si>
  <si>
    <t>HO608A</t>
  </si>
  <si>
    <t xml:space="preserve"> MSC CARLA III</t>
  </si>
  <si>
    <t>HO609A</t>
  </si>
  <si>
    <t>HO610A</t>
  </si>
  <si>
    <t>MSC ALDI III / MSC VOYAGER III</t>
  </si>
  <si>
    <t>HO611A</t>
  </si>
  <si>
    <t>MSC VOYAGER III / MSC ANS</t>
  </si>
  <si>
    <t>HO612A</t>
  </si>
  <si>
    <t>HO613A</t>
  </si>
  <si>
    <t>HO614A</t>
  </si>
  <si>
    <t>HO625A</t>
  </si>
  <si>
    <t>HO626A</t>
  </si>
  <si>
    <t>HO627A</t>
  </si>
  <si>
    <t>ATHENA I</t>
  </si>
  <si>
    <t>HO628A</t>
  </si>
  <si>
    <t xml:space="preserve"> MSC MELANI III</t>
  </si>
  <si>
    <t>MSC POLONIA III</t>
  </si>
  <si>
    <t>HO629A</t>
  </si>
  <si>
    <t>HO630A</t>
  </si>
  <si>
    <t>HO631A</t>
  </si>
  <si>
    <t xml:space="preserve"> MSC CHULAI III</t>
  </si>
  <si>
    <t>HO632A</t>
  </si>
  <si>
    <t xml:space="preserve"> ATHENA I</t>
  </si>
  <si>
    <t>HO633A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</si>
  <si>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</si>
  <si>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</si>
  <si>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</si>
  <si>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</si>
  <si>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</si>
  <si>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</si>
  <si>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</si>
  <si>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</si>
  <si>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</si>
  <si>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</si>
  <si>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</si>
  <si>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</si>
  <si>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</si>
  <si>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</si>
  <si>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</si>
  <si>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</si>
  <si>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</si>
  <si>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</si>
  <si>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</si>
  <si>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</si>
  <si>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</si>
  <si>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</si>
  <si>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</si>
  <si>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</si>
  <si>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</si>
  <si>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</si>
  <si>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</si>
  <si>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</si>
  <si>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</si>
  <si>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</si>
  <si>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</si>
  <si>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</si>
  <si>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</si>
  <si>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</si>
  <si>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</si>
  <si>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</si>
  <si>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</si>
  <si>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</si>
  <si>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</si>
  <si>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</si>
  <si>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</si>
  <si>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</si>
  <si>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</si>
  <si>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</si>
  <si>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</si>
  <si>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</si>
  <si>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</si>
  <si>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</si>
  <si>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</si>
  <si>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</si>
  <si>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</si>
  <si>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</si>
  <si>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</si>
  <si>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</si>
  <si>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</si>
  <si>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</si>
  <si>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</si>
  <si>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</si>
  <si>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</si>
  <si>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</si>
  <si>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</si>
  <si>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</si>
  <si>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</si>
  <si>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</si>
  <si>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</si>
  <si>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</si>
  <si>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</si>
  <si>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</si>
  <si>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</si>
  <si>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</si>
  <si>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</si>
  <si>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</si>
  <si>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</si>
  <si>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</si>
  <si>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</si>
  <si>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</si>
  <si>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</si>
  <si>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</si>
  <si>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</si>
  <si>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 xml:space="preserve"> MSC NEW JERSEY III / MSC REBECCA III</t>
  </si>
  <si>
    <t>HO548R</t>
  </si>
  <si>
    <t>HO549R</t>
  </si>
  <si>
    <t>HO550R</t>
  </si>
  <si>
    <t xml:space="preserve">  MSC CHERYL 3</t>
  </si>
  <si>
    <t>HO551R</t>
  </si>
  <si>
    <t xml:space="preserve"> MSC CONAKRY IV / MSC TURIN III</t>
  </si>
  <si>
    <t>HO552R</t>
  </si>
  <si>
    <t xml:space="preserve"> MSC REBECCA III /  MSC SHIVALIKA III</t>
  </si>
  <si>
    <t>HO601R</t>
  </si>
  <si>
    <t>MSC CAPE III / MSC SHIVALIKA III</t>
  </si>
  <si>
    <t>HO602R</t>
  </si>
  <si>
    <t xml:space="preserve"> MSC ANCONA III /  MSC ALDI III</t>
  </si>
  <si>
    <t>HO603R</t>
  </si>
  <si>
    <t>HO604R</t>
  </si>
  <si>
    <t xml:space="preserve"> MSC TURIN III / MSC COLETTE III </t>
  </si>
  <si>
    <t>HO605R</t>
  </si>
  <si>
    <t>HO606R</t>
  </si>
  <si>
    <t>HO607R</t>
  </si>
  <si>
    <t xml:space="preserve"> MSC VOYAGER III / MSC COLETTE III</t>
  </si>
  <si>
    <t>HO608R</t>
  </si>
  <si>
    <t xml:space="preserve">  MSC ANS / MSC ANS</t>
  </si>
  <si>
    <t xml:space="preserve"> MSC ANS</t>
  </si>
  <si>
    <t>HO609R</t>
  </si>
  <si>
    <t>HO610R</t>
  </si>
  <si>
    <t xml:space="preserve"> MSC CARLA III /  CAPTAIN THANASIS I</t>
  </si>
  <si>
    <t>HO611R</t>
  </si>
  <si>
    <t>HO612R</t>
  </si>
  <si>
    <t xml:space="preserve"> MSC ALDI III / MSC VOYAGER III</t>
  </si>
  <si>
    <t>HO613R</t>
  </si>
  <si>
    <t xml:space="preserve"> MSC VOYAGER III / MSC ANS</t>
  </si>
  <si>
    <t>HO614R</t>
  </si>
  <si>
    <t>HO615R</t>
  </si>
  <si>
    <t>HO616R</t>
  </si>
  <si>
    <t xml:space="preserve">SHANGHAI </t>
  </si>
  <si>
    <t>4 DAY</t>
  </si>
  <si>
    <t>HO628R</t>
  </si>
  <si>
    <t>HO629R</t>
  </si>
  <si>
    <t>HO630R</t>
  </si>
  <si>
    <t>HO631R</t>
  </si>
  <si>
    <t>HO632R</t>
  </si>
  <si>
    <t>HO633R</t>
  </si>
  <si>
    <t>HO634R</t>
  </si>
  <si>
    <t>HO635R</t>
  </si>
  <si>
    <t>HO636R</t>
  </si>
  <si>
    <t>HC610A</t>
  </si>
  <si>
    <t>HC611A</t>
  </si>
  <si>
    <t xml:space="preserve">  /  MSC EMDEN III /  CAPTAIN THANASIS I</t>
  </si>
  <si>
    <t>HC612A</t>
  </si>
  <si>
    <t>MSC CALIDRIS III / ATHENA</t>
  </si>
  <si>
    <t>HC613A</t>
  </si>
  <si>
    <t>HC614A</t>
  </si>
  <si>
    <t xml:space="preserve"> MSC LILOU III /  CAPTAIN THANASIS I</t>
  </si>
  <si>
    <t>HC615A</t>
  </si>
  <si>
    <t>CAPTAIN THANASIS I /  MSC LILOU III</t>
  </si>
  <si>
    <t>HC616A</t>
  </si>
  <si>
    <t xml:space="preserve"> MSC LILOU III / MSC CELINE III </t>
  </si>
  <si>
    <t>HC617A</t>
  </si>
  <si>
    <t>HC618A</t>
  </si>
  <si>
    <t xml:space="preserve"> CAPTAIN THANASIS I /  MSC PALATIUM III</t>
  </si>
  <si>
    <t>HC619A</t>
  </si>
  <si>
    <t>HC620A</t>
  </si>
  <si>
    <t xml:space="preserve"> MSC LILOU III / MSC CELINE III / MSC ARIA III</t>
  </si>
  <si>
    <t>HC621A</t>
  </si>
  <si>
    <t xml:space="preserve"> MSC CHERYL 3 / MSC ARIA III</t>
  </si>
  <si>
    <t>MSC MALENA III</t>
  </si>
  <si>
    <t>HC622A</t>
  </si>
  <si>
    <t xml:space="preserve"> MSC PALATIUM III / MSC CHERYL 3</t>
  </si>
  <si>
    <t>HC623A</t>
  </si>
  <si>
    <t>HC624A</t>
  </si>
  <si>
    <t>HC625A</t>
  </si>
  <si>
    <t>HC626A</t>
  </si>
  <si>
    <t xml:space="preserve"> MSC MALENA III /  CAPTAIN THANASIS I</t>
  </si>
  <si>
    <t>HC627A</t>
  </si>
  <si>
    <t xml:space="preserve"> MSC CHERYL 3 / MSC MALENA III</t>
  </si>
  <si>
    <t>HC628A</t>
  </si>
  <si>
    <t>HC629A</t>
  </si>
  <si>
    <t>HC630A</t>
  </si>
  <si>
    <t xml:space="preserve"> MSC MALENA III</t>
  </si>
  <si>
    <t>HC631A</t>
  </si>
  <si>
    <t>HC632A</t>
  </si>
  <si>
    <t>HC633A</t>
  </si>
  <si>
    <t>HC634A</t>
  </si>
  <si>
    <t>HC612R</t>
  </si>
  <si>
    <t>HC613R</t>
  </si>
  <si>
    <t xml:space="preserve">   CAPTAIN THANASIS I /  MSC LILOU III</t>
  </si>
  <si>
    <t>HC614R</t>
  </si>
  <si>
    <t xml:space="preserve"> MSC CALIDRIS III / ATHENA</t>
  </si>
  <si>
    <t>HC615R</t>
  </si>
  <si>
    <t xml:space="preserve"> MSC PALATIUM III / MSC LIDIA</t>
  </si>
  <si>
    <t>HC616R</t>
  </si>
  <si>
    <t>HC617R</t>
  </si>
  <si>
    <t xml:space="preserve">  MSC EMDEN III /  CAPTAIN THANASIS I /  MSC LILOU III</t>
  </si>
  <si>
    <t>HC618R</t>
  </si>
  <si>
    <t>HC619R</t>
  </si>
  <si>
    <t xml:space="preserve"> MSC PALATIUM III /  MSC CHERYL 3</t>
  </si>
  <si>
    <t>HC620R</t>
  </si>
  <si>
    <t>HC621R</t>
  </si>
  <si>
    <t>MSC PALATIUM III / MSC CHERYL 3</t>
  </si>
  <si>
    <t>HC622R</t>
  </si>
  <si>
    <t>MSC ARIA III / CAPTAIN THANASIS I</t>
  </si>
  <si>
    <t>HC623R</t>
  </si>
  <si>
    <t xml:space="preserve"> MSC ARIA III / CAPTAIN THANASIS I</t>
  </si>
  <si>
    <t>HC624B</t>
  </si>
  <si>
    <t xml:space="preserve"> MSC ARIA III / MSC MALENA III</t>
  </si>
  <si>
    <t>HC625R</t>
  </si>
  <si>
    <t>HC626R</t>
  </si>
  <si>
    <t>HC627R</t>
  </si>
  <si>
    <t>HC628R</t>
  </si>
  <si>
    <t xml:space="preserve">  MSC MALENA III /  CAPTAIN THANASIS I</t>
  </si>
  <si>
    <t>HC629R</t>
  </si>
  <si>
    <t>HC630R</t>
  </si>
  <si>
    <t>HC631R</t>
  </si>
  <si>
    <t>HC632R</t>
  </si>
  <si>
    <t>HC633R</t>
  </si>
  <si>
    <t>HC634R</t>
  </si>
  <si>
    <t>HC635R</t>
  </si>
  <si>
    <t>HC636R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</si>
  <si>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</si>
  <si>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</si>
  <si>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</si>
  <si>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</si>
  <si>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</si>
  <si>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</si>
  <si>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</si>
  <si>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</si>
  <si>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</si>
  <si>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</si>
  <si>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</si>
  <si>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</si>
  <si>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</si>
  <si>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</si>
  <si>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</si>
  <si>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</si>
  <si>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</si>
  <si>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</si>
  <si>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</si>
  <si>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</si>
  <si>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</si>
  <si>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</si>
  <si>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</si>
  <si>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</si>
  <si>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</si>
  <si>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</si>
  <si>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</si>
  <si>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</si>
  <si>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</si>
  <si>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</si>
  <si>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</si>
  <si>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</si>
  <si>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</si>
  <si>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</si>
  <si>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</si>
  <si>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</si>
  <si>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</si>
  <si>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</si>
  <si>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</si>
  <si>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</si>
  <si>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</si>
  <si>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</si>
  <si>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</si>
  <si>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</si>
  <si>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</si>
  <si>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</si>
  <si>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</si>
  <si>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</si>
  <si>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</si>
  <si>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</si>
  <si>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</si>
  <si>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</si>
  <si>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</si>
  <si>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</si>
  <si>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</si>
  <si>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</si>
  <si>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</si>
  <si>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>SQ544A</t>
  </si>
  <si>
    <t>SQ545A</t>
  </si>
  <si>
    <t>MSC POLO II / AS SICILIA</t>
  </si>
  <si>
    <t>SQ546A</t>
  </si>
  <si>
    <t>MSC SUJIN / MSC POLO II</t>
  </si>
  <si>
    <t xml:space="preserve">AS SICILIA </t>
  </si>
  <si>
    <t>SQ547A</t>
  </si>
  <si>
    <t>SQ548A</t>
  </si>
  <si>
    <t>SQ549A</t>
  </si>
  <si>
    <t>SQ550A</t>
  </si>
  <si>
    <t>SQ551A</t>
  </si>
  <si>
    <t>MSC JENNA / MSC POLO II</t>
  </si>
  <si>
    <t>SQ552A</t>
  </si>
  <si>
    <t>MSC SOMIN / MSC JENNA</t>
  </si>
  <si>
    <t>SQ601A</t>
  </si>
  <si>
    <t>SQ602A</t>
  </si>
  <si>
    <t>SQ603A</t>
  </si>
  <si>
    <t>SQ604A</t>
  </si>
  <si>
    <t>SQ605A</t>
  </si>
  <si>
    <t>SQ606A</t>
  </si>
  <si>
    <t>SQ607A</t>
  </si>
  <si>
    <t xml:space="preserve">AS SICILIA / MSC POLO II </t>
  </si>
  <si>
    <t xml:space="preserve">MSC POLO II </t>
  </si>
  <si>
    <t>SQ608A</t>
  </si>
  <si>
    <t>MSC AEBIN / AS SICILIA</t>
  </si>
  <si>
    <t>SQ609A</t>
  </si>
  <si>
    <t xml:space="preserve">MSC AEBIN / MSC SOMIN / MSC JENNA </t>
  </si>
  <si>
    <t>SQ610A</t>
  </si>
  <si>
    <t>MSC AEBIN / MSC SOMIN</t>
  </si>
  <si>
    <t>SQ611A</t>
  </si>
  <si>
    <t>MSC POLO II - NO LOADING</t>
  </si>
  <si>
    <t>SQ612A</t>
  </si>
  <si>
    <t>AS SICILIA / MSC AEBIN</t>
  </si>
  <si>
    <t>SQ613A</t>
  </si>
  <si>
    <t xml:space="preserve">MSC AEBIN / MSC JENNA </t>
  </si>
  <si>
    <t>SQ614A</t>
  </si>
  <si>
    <t>SQ615A</t>
  </si>
  <si>
    <t>SQ616A</t>
  </si>
  <si>
    <t>SQ617A</t>
  </si>
  <si>
    <t>SQ618A</t>
  </si>
  <si>
    <t>MSC RIONA - NO LOADING</t>
  </si>
  <si>
    <t>SQ619R</t>
  </si>
  <si>
    <t xml:space="preserve"> MSC POLO II / MSC AEBIN</t>
  </si>
  <si>
    <t>SQ620A</t>
  </si>
  <si>
    <t xml:space="preserve"> MSC SUJIN / MSC SIJING </t>
  </si>
  <si>
    <t>SQ621A</t>
  </si>
  <si>
    <t xml:space="preserve"> MSC SOMIN </t>
  </si>
  <si>
    <t>SQ622A</t>
  </si>
  <si>
    <t xml:space="preserve">  MSC AEBIN / MSC RIONA</t>
  </si>
  <si>
    <t>SQ623A</t>
  </si>
  <si>
    <t>SQ624A</t>
  </si>
  <si>
    <t>SQ625A</t>
  </si>
  <si>
    <t xml:space="preserve"> MSC POLO II</t>
  </si>
  <si>
    <t>SQ626A</t>
  </si>
  <si>
    <t>SQ627A</t>
  </si>
  <si>
    <t>SQ628A</t>
  </si>
  <si>
    <t>SQ629A</t>
  </si>
  <si>
    <t>SQ630A</t>
  </si>
  <si>
    <t xml:space="preserve"> AS SICILIA</t>
  </si>
  <si>
    <t>SQ631A</t>
  </si>
  <si>
    <t>SQ632A</t>
  </si>
  <si>
    <t>SQ633A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</si>
  <si>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</si>
  <si>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</si>
  <si>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</si>
  <si>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</si>
  <si>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</si>
  <si>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</si>
  <si>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</si>
  <si>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</si>
  <si>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</si>
  <si>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</si>
  <si>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</si>
  <si>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</si>
  <si>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</si>
  <si>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</si>
  <si>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</si>
  <si>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</si>
  <si>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</si>
  <si>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</si>
  <si>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</si>
  <si>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</si>
  <si>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</si>
  <si>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</si>
  <si>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</si>
  <si>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</si>
  <si>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</si>
  <si>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</si>
  <si>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</si>
  <si>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</si>
  <si>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</si>
  <si>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</si>
  <si>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</si>
  <si>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</si>
  <si>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</si>
  <si>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</si>
  <si>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</si>
  <si>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</si>
  <si>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</si>
  <si>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</si>
  <si>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</si>
  <si>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</si>
  <si>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</si>
  <si>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</si>
  <si>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</si>
  <si>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</si>
  <si>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</si>
  <si>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</si>
  <si>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</si>
  <si>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</si>
  <si>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</si>
  <si>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</si>
  <si>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</si>
  <si>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</si>
  <si>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</si>
  <si>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</si>
  <si>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</si>
  <si>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</si>
  <si>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</si>
  <si>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</si>
  <si>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</si>
  <si>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</si>
  <si>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</si>
  <si>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</si>
  <si>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</si>
  <si>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</si>
  <si>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</si>
  <si>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</si>
  <si>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</si>
  <si>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</si>
  <si>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</si>
  <si>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</si>
  <si>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</si>
  <si>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</si>
  <si>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AS SICILIA / MSC SOMIN</t>
  </si>
  <si>
    <t>SQ548R</t>
  </si>
  <si>
    <t>SQ549R</t>
  </si>
  <si>
    <t xml:space="preserve">MSC POLO II / AS SICILIA </t>
  </si>
  <si>
    <t>SQ550R</t>
  </si>
  <si>
    <t>SQ551R</t>
  </si>
  <si>
    <t>SQ552R</t>
  </si>
  <si>
    <t>SQ601R</t>
  </si>
  <si>
    <t>SQ602R</t>
  </si>
  <si>
    <t>SQ603R</t>
  </si>
  <si>
    <t>SQ604R</t>
  </si>
  <si>
    <t>SQ605R</t>
  </si>
  <si>
    <t>SQ606R</t>
  </si>
  <si>
    <t>SQ607R</t>
  </si>
  <si>
    <t>SQ608R</t>
  </si>
  <si>
    <t>induce TAO / NGB</t>
  </si>
  <si>
    <t>SQ609R</t>
  </si>
  <si>
    <t>MSC POLO II / MSC SOMIN</t>
  </si>
  <si>
    <t>SQ610R</t>
  </si>
  <si>
    <t>AS SICILIA / MSC POLO II</t>
  </si>
  <si>
    <t>SQ611R</t>
  </si>
  <si>
    <t>SQ612R</t>
  </si>
  <si>
    <t>SQ613R</t>
  </si>
  <si>
    <t>SQ614R</t>
  </si>
  <si>
    <t>SQ615R</t>
  </si>
  <si>
    <t>MSC AEBIN / MSC SUJIN</t>
  </si>
  <si>
    <t>SQ616R</t>
  </si>
  <si>
    <t xml:space="preserve"> MSC AEBIN / MSC JENNA </t>
  </si>
  <si>
    <t>SQ617R</t>
  </si>
  <si>
    <t>SQ618R</t>
  </si>
  <si>
    <t>SQ620R</t>
  </si>
  <si>
    <t>SQ621R</t>
  </si>
  <si>
    <t xml:space="preserve"> MSC AEBIN / MSC RIONA</t>
  </si>
  <si>
    <t>SQ622R</t>
  </si>
  <si>
    <t>SQ623R</t>
  </si>
  <si>
    <t>SQ624R</t>
  </si>
  <si>
    <t xml:space="preserve"> MSC SOMIN / MSC POLO II</t>
  </si>
  <si>
    <t>SQ625R</t>
  </si>
  <si>
    <t>SQ626R</t>
  </si>
  <si>
    <t>SQ627R</t>
  </si>
  <si>
    <t>SQ628R</t>
  </si>
  <si>
    <t>SQ629R</t>
  </si>
  <si>
    <t>SQ630R</t>
  </si>
  <si>
    <t>SQ631R</t>
  </si>
  <si>
    <t>SQ632R</t>
  </si>
  <si>
    <t>SQ633R</t>
  </si>
  <si>
    <t>SQ634R</t>
  </si>
  <si>
    <t>SQ635R</t>
  </si>
  <si>
    <t>SQ636R</t>
  </si>
  <si>
    <t>HN608A</t>
  </si>
  <si>
    <t>MSC NINGBO IV</t>
  </si>
  <si>
    <t>HN609A</t>
  </si>
  <si>
    <t>HN610A</t>
  </si>
  <si>
    <t>MSC NINGBO IV / MSC REN V</t>
  </si>
  <si>
    <t>HN611A</t>
  </si>
  <si>
    <t>MSC REN V / MSC NINGBO IV</t>
  </si>
  <si>
    <t>HN612A</t>
  </si>
  <si>
    <t>HN613A</t>
  </si>
  <si>
    <t xml:space="preserve"> MSC NINGBO IV / MSC REN V</t>
  </si>
  <si>
    <t>HN614A</t>
  </si>
  <si>
    <t xml:space="preserve"> MSC REN V / MSC NINGBO IV</t>
  </si>
  <si>
    <t>HN615A</t>
  </si>
  <si>
    <t>HN616A</t>
  </si>
  <si>
    <t>HN617A</t>
  </si>
  <si>
    <t>HN618A</t>
  </si>
  <si>
    <t>MSC REN V / MSC NINGBO IV / MSC REN V</t>
  </si>
  <si>
    <t>MSC PETRA</t>
  </si>
  <si>
    <t>HN619A</t>
  </si>
  <si>
    <t xml:space="preserve"> MSC REN V </t>
  </si>
  <si>
    <t>HN620A</t>
  </si>
  <si>
    <t xml:space="preserve"> MSC REN V / MSC PETRA</t>
  </si>
  <si>
    <t>HN621A</t>
  </si>
  <si>
    <t xml:space="preserve">MSC NINGBO IV / ATHENA </t>
  </si>
  <si>
    <t>HN622A</t>
  </si>
  <si>
    <t>MSC REN V / MSC PETRA</t>
  </si>
  <si>
    <t>HN623A</t>
  </si>
  <si>
    <t xml:space="preserve"> ATHENA  / MSC PETRA</t>
  </si>
  <si>
    <t>HN624A</t>
  </si>
  <si>
    <t>HN625A</t>
  </si>
  <si>
    <t xml:space="preserve"> ATHENA / MSC PETRA</t>
  </si>
  <si>
    <t>HN626A</t>
  </si>
  <si>
    <t xml:space="preserve">MSC PETRA </t>
  </si>
  <si>
    <t>HN627A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</si>
  <si>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</si>
  <si>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</si>
  <si>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</si>
  <si>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</si>
  <si>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</si>
  <si>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</si>
  <si>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</si>
  <si>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</si>
  <si>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</si>
  <si>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</si>
  <si>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</si>
  <si>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</si>
  <si>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</si>
  <si>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</si>
  <si>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</si>
  <si>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</si>
  <si>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</si>
  <si>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</si>
  <si>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</si>
  <si>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</si>
  <si>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</si>
  <si>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</si>
  <si>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</si>
  <si>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</si>
  <si>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</si>
  <si>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</si>
  <si>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</si>
  <si>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</si>
  <si>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</si>
  <si>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</si>
  <si>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</si>
  <si>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</si>
  <si>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</si>
  <si>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</si>
  <si>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</si>
  <si>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</si>
  <si>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</si>
  <si>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</si>
  <si>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</si>
  <si>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</si>
  <si>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</si>
  <si>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</si>
  <si>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</si>
  <si>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</si>
  <si>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</si>
  <si>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</si>
  <si>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</si>
  <si>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</si>
  <si>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</si>
  <si>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</si>
  <si>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</si>
  <si>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</si>
  <si>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</si>
  <si>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</si>
  <si>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</si>
  <si>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 xml:space="preserve"> MSC REGINA / MSC CAGLIARI IV</t>
  </si>
  <si>
    <t>HN551R</t>
  </si>
  <si>
    <t xml:space="preserve"> MSC CAGLIARI IV / MSC CALIDRIS III  </t>
  </si>
  <si>
    <t>HN552R</t>
  </si>
  <si>
    <t xml:space="preserve">MSC CAGLIARI IV / MSC CALIDRIS III </t>
  </si>
  <si>
    <t>HN601R</t>
  </si>
  <si>
    <t>HN602R</t>
  </si>
  <si>
    <t>HN603R</t>
  </si>
  <si>
    <t xml:space="preserve"> MSC GENERAL IV / MSC CALIDRIS III </t>
  </si>
  <si>
    <t>HN604R</t>
  </si>
  <si>
    <t>HN605R</t>
  </si>
  <si>
    <t>HN606R</t>
  </si>
  <si>
    <t>HN607R</t>
  </si>
  <si>
    <t>HN608R</t>
  </si>
  <si>
    <t>HN609R</t>
  </si>
  <si>
    <t>HN610R</t>
  </si>
  <si>
    <t>HN611R</t>
  </si>
  <si>
    <t>HN612R</t>
  </si>
  <si>
    <t>HN613R</t>
  </si>
  <si>
    <t>HN614R</t>
  </si>
  <si>
    <t>HN615R</t>
  </si>
  <si>
    <t>HN616R</t>
  </si>
  <si>
    <t>HN617R</t>
  </si>
  <si>
    <t>HN618R</t>
  </si>
  <si>
    <t>HN619R</t>
  </si>
  <si>
    <t>HN620R</t>
  </si>
  <si>
    <t>HN621R</t>
  </si>
  <si>
    <t>HN622R</t>
  </si>
  <si>
    <t>HN623B</t>
  </si>
  <si>
    <t>ATHENA  / MSC PETRA</t>
  </si>
  <si>
    <t>HN624R</t>
  </si>
  <si>
    <t>HN625R</t>
  </si>
  <si>
    <t>HN626R</t>
  </si>
  <si>
    <t xml:space="preserve">MSC PETRA / ATHENA </t>
  </si>
  <si>
    <t>HN627R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</si>
  <si>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</si>
  <si>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</si>
  <si>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</si>
  <si>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</si>
  <si>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</si>
  <si>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</si>
  <si>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</si>
  <si>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</si>
  <si>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</si>
  <si>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</si>
  <si>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</si>
  <si>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</si>
  <si>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</si>
  <si>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</si>
  <si>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</si>
  <si>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</si>
  <si>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</si>
  <si>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</si>
  <si>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</si>
  <si>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</si>
  <si>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</si>
  <si>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</si>
  <si>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</si>
  <si>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</si>
  <si>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</si>
  <si>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</si>
  <si>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</si>
  <si>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</si>
  <si>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</si>
  <si>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</si>
  <si>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</si>
  <si>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</si>
  <si>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</si>
  <si>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</si>
  <si>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</si>
  <si>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</si>
  <si>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</si>
  <si>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</si>
  <si>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</si>
  <si>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</si>
  <si>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</si>
  <si>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</si>
  <si>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</si>
  <si>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</si>
  <si>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</si>
  <si>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</si>
  <si>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</si>
  <si>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</si>
  <si>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</si>
  <si>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</si>
  <si>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</si>
  <si>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</si>
  <si>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</si>
  <si>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</si>
  <si>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</si>
  <si>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</si>
  <si>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</si>
  <si>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</si>
  <si>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</si>
  <si>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</si>
  <si>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</si>
  <si>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</si>
  <si>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</si>
  <si>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</si>
  <si>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</si>
  <si>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</si>
  <si>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</si>
  <si>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</si>
  <si>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</si>
  <si>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</si>
  <si>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</si>
  <si>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</si>
  <si>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</si>
  <si>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</si>
  <si>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</si>
  <si>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</si>
  <si>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</si>
  <si>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</si>
  <si>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</si>
  <si>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</si>
  <si>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</si>
  <si>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</si>
  <si>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</si>
  <si>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</si>
  <si>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</si>
  <si>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</si>
  <si>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</si>
  <si>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</si>
  <si>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</si>
  <si>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</si>
  <si>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</si>
  <si>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</si>
  <si>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</si>
  <si>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>EMERALD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</si>
  <si>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</si>
  <si>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</si>
  <si>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</si>
  <si>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</si>
  <si>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</si>
  <si>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</si>
  <si>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</si>
  <si>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</si>
  <si>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</si>
  <si>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</si>
  <si>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</si>
  <si>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</si>
  <si>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</si>
  <si>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</si>
  <si>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</si>
  <si>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</si>
  <si>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</si>
  <si>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</si>
  <si>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</si>
  <si>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</si>
  <si>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</si>
  <si>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</si>
  <si>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</si>
  <si>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</si>
  <si>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</si>
  <si>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</si>
  <si>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</si>
  <si>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</si>
  <si>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</si>
  <si>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</si>
  <si>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</si>
  <si>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</si>
  <si>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</si>
  <si>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</si>
  <si>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</si>
  <si>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</si>
  <si>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</si>
  <si>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</si>
  <si>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</si>
  <si>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</si>
  <si>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</si>
  <si>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</si>
  <si>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</si>
  <si>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</si>
  <si>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</si>
  <si>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</si>
  <si>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</si>
  <si>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</si>
  <si>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</si>
  <si>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</si>
  <si>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</si>
  <si>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</si>
  <si>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</si>
  <si>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</si>
  <si>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</si>
  <si>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</si>
  <si>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</si>
  <si>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</si>
  <si>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</si>
  <si>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</si>
  <si>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</si>
  <si>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</si>
  <si>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</si>
  <si>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</si>
  <si>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</si>
  <si>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</si>
  <si>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</si>
  <si>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</si>
  <si>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</si>
  <si>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</si>
  <si>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</si>
  <si>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</si>
  <si>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</si>
  <si>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</si>
  <si>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</si>
  <si>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</si>
  <si>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</si>
  <si>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</si>
  <si>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</si>
  <si>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</si>
  <si>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</si>
  <si>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</si>
  <si>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</si>
  <si>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</si>
  <si>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</si>
  <si>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</si>
  <si>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</si>
  <si>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</si>
  <si>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</si>
  <si>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</si>
  <si>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</si>
  <si>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</si>
  <si>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</si>
  <si>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</si>
  <si>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</si>
  <si>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</si>
  <si>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</si>
  <si>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</si>
  <si>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</si>
  <si>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</si>
  <si>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</si>
  <si>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</si>
  <si>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</si>
  <si>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</si>
  <si>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</si>
  <si>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</si>
  <si>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</si>
  <si>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</si>
  <si>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</si>
  <si>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</si>
  <si>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</si>
  <si>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</si>
  <si>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</si>
  <si>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</si>
  <si>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</si>
  <si>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</si>
  <si>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</si>
  <si>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</si>
  <si>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</si>
  <si>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</si>
  <si>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</si>
  <si>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</si>
  <si>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</si>
  <si>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</si>
  <si>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</si>
  <si>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</si>
  <si>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</si>
  <si>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</si>
  <si>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</si>
  <si>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</si>
  <si>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</si>
  <si>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</si>
  <si>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</si>
  <si>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</si>
  <si>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</si>
  <si>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</si>
  <si>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</si>
  <si>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</si>
  <si>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</si>
  <si>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</si>
  <si>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</si>
  <si>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</si>
  <si>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</si>
  <si>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</si>
  <si>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</si>
  <si>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</si>
  <si>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</si>
  <si>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</si>
  <si>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</si>
  <si>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</si>
  <si>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</si>
  <si>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</si>
  <si>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</si>
  <si>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</si>
  <si>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</si>
  <si>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</si>
  <si>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</si>
  <si>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</si>
  <si>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</si>
  <si>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</si>
  <si>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</si>
  <si>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</si>
  <si>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</si>
  <si>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</si>
  <si>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</si>
  <si>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</si>
  <si>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</si>
  <si>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</si>
  <si>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</si>
  <si>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</si>
  <si>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</si>
  <si>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</si>
  <si>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</si>
  <si>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</si>
  <si>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</si>
  <si>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</si>
  <si>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</si>
  <si>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</si>
  <si>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</si>
  <si>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</si>
  <si>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</si>
  <si>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</si>
  <si>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</si>
  <si>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</si>
  <si>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</si>
  <si>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</si>
  <si>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</si>
  <si>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</si>
  <si>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</si>
  <si>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</si>
  <si>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</si>
  <si>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</si>
  <si>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</si>
  <si>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</si>
  <si>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</si>
  <si>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</si>
  <si>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</si>
  <si>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</si>
  <si>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</si>
  <si>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</si>
  <si>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</si>
  <si>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</si>
  <si>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</si>
  <si>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</si>
  <si>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</si>
  <si>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</si>
  <si>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</si>
  <si>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</si>
  <si>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</si>
  <si>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</si>
  <si>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</si>
  <si>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</si>
  <si>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</si>
  <si>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</si>
  <si>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</si>
  <si>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</si>
  <si>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</si>
  <si>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</si>
  <si>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</si>
  <si>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</si>
  <si>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</si>
  <si>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</si>
  <si>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</si>
  <si>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</si>
  <si>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</si>
  <si>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</si>
  <si>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</si>
  <si>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</si>
  <si>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</si>
  <si>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</si>
  <si>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</si>
  <si>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</si>
  <si>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</si>
  <si>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</si>
  <si>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</si>
  <si>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</si>
  <si>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</si>
  <si>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</si>
  <si>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</si>
  <si>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</si>
  <si>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</si>
  <si>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</si>
  <si>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</si>
  <si>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</si>
  <si>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</si>
  <si>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</si>
  <si>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</si>
  <si>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</si>
  <si>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</si>
  <si>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</si>
  <si>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</si>
  <si>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</si>
  <si>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</si>
  <si>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</si>
  <si>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</si>
  <si>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</si>
  <si>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</si>
  <si>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</si>
  <si>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</si>
  <si>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</si>
  <si>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</si>
  <si>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</si>
  <si>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</si>
  <si>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</si>
  <si>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</si>
  <si>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</si>
  <si>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</si>
  <si>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</si>
  <si>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</si>
  <si>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</si>
  <si>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</si>
  <si>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</si>
  <si>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</si>
  <si>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</si>
  <si>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</si>
  <si>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</si>
  <si>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</si>
  <si>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</si>
  <si>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</si>
  <si>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</si>
  <si>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</si>
  <si>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</si>
  <si>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</si>
  <si>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</si>
  <si>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</si>
  <si>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</si>
  <si>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</si>
  <si>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</si>
  <si>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</si>
  <si>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</si>
  <si>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</si>
  <si>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</si>
  <si>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</si>
  <si>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</si>
  <si>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</si>
  <si>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</si>
  <si>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</si>
  <si>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</si>
  <si>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</si>
  <si>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</si>
  <si>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</si>
  <si>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</si>
  <si>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</si>
  <si>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</si>
  <si>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</si>
  <si>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</si>
  <si>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</si>
  <si>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</si>
  <si>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</si>
  <si>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</si>
  <si>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</si>
  <si>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</si>
  <si>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</si>
  <si>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</si>
  <si>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</si>
  <si>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</si>
  <si>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</si>
  <si>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</si>
  <si>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</si>
  <si>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</si>
  <si>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</si>
  <si>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</si>
  <si>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</si>
  <si>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</si>
  <si>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</si>
  <si>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</si>
  <si>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</si>
  <si>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</si>
  <si>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</si>
  <si>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</si>
  <si>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</si>
  <si>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</si>
  <si>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</si>
  <si>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</si>
  <si>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</si>
  <si>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</si>
  <si>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</si>
  <si>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</si>
  <si>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</si>
  <si>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</si>
  <si>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</si>
  <si>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</si>
  <si>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</si>
  <si>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</si>
  <si>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</si>
  <si>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</si>
  <si>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</si>
  <si>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</si>
  <si>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</si>
  <si>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</si>
  <si>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</si>
  <si>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</si>
  <si>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</si>
  <si>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</si>
  <si>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</si>
  <si>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</si>
  <si>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</si>
  <si>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</si>
  <si>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</si>
  <si>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</si>
  <si>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</si>
  <si>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</si>
  <si>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</si>
  <si>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</si>
  <si>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</si>
  <si>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</si>
  <si>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</si>
  <si>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</si>
  <si>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</si>
  <si>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</si>
  <si>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</si>
  <si>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</si>
  <si>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</si>
  <si>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</si>
  <si>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</si>
  <si>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</si>
  <si>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</si>
  <si>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</si>
  <si>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</si>
  <si>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</si>
  <si>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</si>
  <si>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</si>
  <si>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</si>
  <si>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</si>
  <si>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</si>
  <si>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</si>
  <si>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</si>
  <si>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</si>
  <si>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HI416R</t>
  </si>
  <si>
    <t>COR-SIN-MNN-MNS-SFS</t>
  </si>
  <si>
    <t>MSC BASEL V</t>
  </si>
  <si>
    <t>HI417R</t>
  </si>
  <si>
    <t>HI418R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</si>
  <si>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</si>
  <si>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</si>
  <si>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</si>
  <si>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</si>
  <si>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</si>
  <si>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</si>
  <si>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</si>
  <si>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</si>
  <si>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</si>
  <si>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</si>
  <si>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</si>
  <si>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</si>
  <si>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</si>
  <si>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</si>
  <si>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</si>
  <si>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</si>
  <si>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</si>
  <si>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</si>
  <si>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</si>
  <si>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</si>
  <si>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</si>
  <si>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</si>
  <si>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</si>
  <si>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</si>
  <si>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</si>
  <si>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</si>
  <si>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</si>
  <si>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</si>
  <si>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</si>
  <si>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</si>
  <si>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</si>
  <si>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</si>
  <si>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</si>
  <si>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</si>
  <si>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</si>
  <si>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</si>
  <si>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</si>
  <si>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</si>
  <si>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</si>
  <si>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</si>
  <si>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</si>
  <si>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</si>
  <si>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</si>
  <si>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</si>
  <si>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</si>
  <si>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</si>
  <si>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</si>
  <si>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</si>
  <si>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</si>
  <si>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</si>
  <si>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HI504R11/</t>
  </si>
  <si>
    <t>MSC YANG R / MSC OLIA / MSC ADU V</t>
  </si>
  <si>
    <t>HI505R</t>
  </si>
  <si>
    <t>EX MSC MANHATTAN V</t>
  </si>
  <si>
    <t>HI506R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</si>
  <si>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</si>
  <si>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</si>
  <si>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</si>
  <si>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</si>
  <si>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</si>
  <si>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</si>
  <si>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</si>
  <si>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</si>
  <si>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</si>
  <si>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</si>
  <si>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</si>
  <si>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</si>
  <si>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</si>
  <si>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</si>
  <si>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</si>
  <si>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</si>
  <si>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</si>
  <si>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</si>
  <si>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</si>
  <si>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</si>
  <si>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</si>
  <si>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</si>
  <si>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</si>
  <si>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</si>
  <si>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</si>
  <si>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</si>
  <si>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</si>
  <si>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</si>
  <si>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</si>
  <si>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</si>
  <si>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</si>
  <si>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</si>
  <si>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</si>
  <si>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</si>
  <si>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</si>
  <si>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</si>
  <si>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</si>
  <si>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</si>
  <si>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</si>
  <si>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</si>
  <si>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</si>
  <si>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</si>
  <si>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HI547R</t>
  </si>
  <si>
    <t xml:space="preserve"> MSC GENERAL IV / MSC ADU V</t>
  </si>
  <si>
    <t>HI548R</t>
  </si>
  <si>
    <t>MSC PRECISION V / MSC CONAKRY IV</t>
  </si>
  <si>
    <t>HI549R</t>
  </si>
  <si>
    <t xml:space="preserve"> MSC BASEL V /  MSC GENERAL IV</t>
  </si>
  <si>
    <t>MSC APOLLO</t>
  </si>
  <si>
    <t>HI550R</t>
  </si>
  <si>
    <t xml:space="preserve"> MSC SHAULA /  MSC PRECISION V</t>
  </si>
  <si>
    <t>HI551R</t>
  </si>
  <si>
    <t xml:space="preserve">  MSC BAY IV /  MSC BASEL V</t>
  </si>
  <si>
    <t>MSC FLORIANA VI</t>
  </si>
  <si>
    <t>HI552R</t>
  </si>
  <si>
    <t xml:space="preserve"> MSC GENERAL IV / </t>
  </si>
  <si>
    <t xml:space="preserve"> MSC ANTONIA</t>
  </si>
  <si>
    <t>HI601R</t>
  </si>
  <si>
    <t xml:space="preserve"> MSC PEGASUS VII /  MSC ALMA VII</t>
  </si>
  <si>
    <t>MSC GUERNSEY V</t>
  </si>
  <si>
    <t>HI602R</t>
  </si>
  <si>
    <t xml:space="preserve"> MSC ALMA VII /  MSC PEGASUS VII</t>
  </si>
  <si>
    <t xml:space="preserve">MSC FOLEGANDROS VI </t>
  </si>
  <si>
    <t>HI603R</t>
  </si>
  <si>
    <t xml:space="preserve"> MSC CATHERINE VI /  MSC APOLLO</t>
  </si>
  <si>
    <t>HI604R</t>
  </si>
  <si>
    <t xml:space="preserve">  MSC APOLLO / MSC CATHERINE VI</t>
  </si>
  <si>
    <t>HI605R</t>
  </si>
  <si>
    <t xml:space="preserve"> MSC BEIRA IV / MSC ALMA VII</t>
  </si>
  <si>
    <t>HI606R</t>
  </si>
  <si>
    <t>MSC MATTINA / MSC PEGASUS VII</t>
  </si>
  <si>
    <t>HI607R</t>
  </si>
  <si>
    <t xml:space="preserve">   MSC APOLLO / MSC MANHATTAN V</t>
  </si>
  <si>
    <t>MSC POLARIS</t>
  </si>
  <si>
    <t>HI608R</t>
  </si>
  <si>
    <t>MSC APOLLO / MSC MANHATTAN V</t>
  </si>
  <si>
    <t>SUEZ CANAL</t>
  </si>
  <si>
    <t>HI609R</t>
  </si>
  <si>
    <t xml:space="preserve"> MSC APOLLO / MSC MIRA V</t>
  </si>
  <si>
    <t>MSC CATHERINE VI</t>
  </si>
  <si>
    <t>HI610R</t>
  </si>
  <si>
    <t xml:space="preserve">  MSC APOLLO /  MSC FLORIANA VI</t>
  </si>
  <si>
    <t>MSC TAURUS VII</t>
  </si>
  <si>
    <t>HI611R</t>
  </si>
  <si>
    <t>MSC BANJUL IV / MSC GENERAL IV</t>
  </si>
  <si>
    <t>HI612R</t>
  </si>
  <si>
    <t xml:space="preserve"> MSC PRECISION V </t>
  </si>
  <si>
    <t>HI613R</t>
  </si>
  <si>
    <t xml:space="preserve"> MSC ANTONIA / MSC MICHIGAN VII</t>
  </si>
  <si>
    <t>HI614R</t>
  </si>
  <si>
    <t>MSC ANTONIA / MSC FLORIANA VI</t>
  </si>
  <si>
    <t>MSC TUXPAN V</t>
  </si>
  <si>
    <t>HI615R</t>
  </si>
  <si>
    <t xml:space="preserve">  MSC UNITE VI / MSC GUERNSEY V</t>
  </si>
  <si>
    <t>HI616R</t>
  </si>
  <si>
    <t xml:space="preserve"> MSC PEGASUS VII /  MSC BEIRA IV </t>
  </si>
  <si>
    <t>HI617R</t>
  </si>
  <si>
    <t xml:space="preserve">  MSC UNITE VI / MSC FOLEGANDROS VI</t>
  </si>
  <si>
    <t xml:space="preserve">MSC KALAMATA VII </t>
  </si>
  <si>
    <t>HI618R</t>
  </si>
  <si>
    <t xml:space="preserve"> MSC CATHERINE VI /  MSC MANHATTAN V</t>
  </si>
  <si>
    <t>MSC MAGNITUDE VII</t>
  </si>
  <si>
    <t>HI619R</t>
  </si>
  <si>
    <t xml:space="preserve"> MSC MANHATTAN V</t>
  </si>
  <si>
    <t xml:space="preserve"> SUEZ CANAL</t>
  </si>
  <si>
    <t>HI620R</t>
  </si>
  <si>
    <t xml:space="preserve">HONG KONG </t>
  </si>
  <si>
    <t xml:space="preserve">  MSC TAMARA IV / MSC BARBARA</t>
  </si>
  <si>
    <t xml:space="preserve">TORRANCE </t>
  </si>
  <si>
    <t>HI621R</t>
  </si>
  <si>
    <t>MSC ALMA VII</t>
  </si>
  <si>
    <t>HI622R</t>
  </si>
  <si>
    <t>MSC DYMPHNA VI / MSC MEXICO V</t>
  </si>
  <si>
    <t>MSC MATERA VI</t>
  </si>
  <si>
    <t>HI623R</t>
  </si>
  <si>
    <t xml:space="preserve"> MSC MICHIGAN VII / MSC TUXPAN V</t>
  </si>
  <si>
    <t>HI624R</t>
  </si>
  <si>
    <t xml:space="preserve">  MSC DYMPHNA VI / MSC TUXPAN V </t>
  </si>
  <si>
    <t>HI625R</t>
  </si>
  <si>
    <t xml:space="preserve">MSC ANIELLO </t>
  </si>
  <si>
    <t>HI626R</t>
  </si>
  <si>
    <t xml:space="preserve"> MSC FLORIANA VI</t>
  </si>
  <si>
    <t>HI627R</t>
  </si>
  <si>
    <t xml:space="preserve"> MSC KALAMATA VII</t>
  </si>
  <si>
    <t>MSC STELLA</t>
  </si>
  <si>
    <t>HI628R</t>
  </si>
  <si>
    <t xml:space="preserve"> MSC MAGNITUDE VII / MSC FELIXSTOWE</t>
  </si>
  <si>
    <t>HI629R</t>
  </si>
  <si>
    <t xml:space="preserve"> SUEZ CANAL / MSC MANU IV</t>
  </si>
  <si>
    <t>HI630R</t>
  </si>
  <si>
    <t>MSC TAURUS VII / MSC BARBARA</t>
  </si>
  <si>
    <t>HI631R</t>
  </si>
  <si>
    <t xml:space="preserve">  MSC TAMARA IV / MSC TAURUS VII</t>
  </si>
  <si>
    <t xml:space="preserve"> MSC ALMA VII</t>
  </si>
  <si>
    <t>HI632R</t>
  </si>
  <si>
    <t xml:space="preserve"> MSC MATERA VI</t>
  </si>
  <si>
    <t>HI633R</t>
  </si>
  <si>
    <t xml:space="preserve"> MSC POLARIS</t>
  </si>
  <si>
    <t xml:space="preserve"> MSC LUDOVICA</t>
  </si>
  <si>
    <t>HI634R</t>
  </si>
  <si>
    <t xml:space="preserve"> MSC TUXPAN V</t>
  </si>
  <si>
    <t>HI635R</t>
  </si>
  <si>
    <t xml:space="preserve"> MSC ANIELLO</t>
  </si>
  <si>
    <t>HI636R</t>
  </si>
  <si>
    <t xml:space="preserve"> MSC CAMILLE</t>
  </si>
  <si>
    <t>FV613N</t>
  </si>
  <si>
    <t xml:space="preserve"> MSC LORENZA</t>
  </si>
  <si>
    <t>FV614N</t>
  </si>
  <si>
    <t xml:space="preserve"> MSC DARLENE</t>
  </si>
  <si>
    <t>FV615N</t>
  </si>
  <si>
    <t xml:space="preserve"> MSC BEATRICE</t>
  </si>
  <si>
    <t>MSC ILARIA</t>
  </si>
  <si>
    <t>FV616N</t>
  </si>
  <si>
    <t xml:space="preserve"> MSC VICTORINE</t>
  </si>
  <si>
    <t>MSC BEATRICE</t>
  </si>
  <si>
    <t>FV617N</t>
  </si>
  <si>
    <t xml:space="preserve"> MSC CRAPOLLA</t>
  </si>
  <si>
    <t>MSC KANOKO</t>
  </si>
  <si>
    <t>FV618N</t>
  </si>
  <si>
    <t xml:space="preserve"> MSC MARTINA MARIA</t>
  </si>
  <si>
    <t>FV619N</t>
  </si>
  <si>
    <t xml:space="preserve"> MSC FREYA</t>
  </si>
  <si>
    <t>MSC TAYLOR</t>
  </si>
  <si>
    <t>FV620N</t>
  </si>
  <si>
    <t xml:space="preserve"> MSC MELATILDE</t>
  </si>
  <si>
    <t>FV621N</t>
  </si>
  <si>
    <t xml:space="preserve"> MSC DEILA</t>
  </si>
  <si>
    <t>MSC MONICA CRISTINA</t>
  </si>
  <si>
    <t>FV622N</t>
  </si>
  <si>
    <t>MSC MARA</t>
  </si>
  <si>
    <t>FV623N</t>
  </si>
  <si>
    <t>FV624N</t>
  </si>
  <si>
    <t>FV625N</t>
  </si>
  <si>
    <t xml:space="preserve"> MSC ILARIA</t>
  </si>
  <si>
    <t>FV626N</t>
  </si>
  <si>
    <t xml:space="preserve"> MSC BEATRICE / MSC DANIELA</t>
  </si>
  <si>
    <t>FV627N</t>
  </si>
  <si>
    <t xml:space="preserve"> MSC KANOKO</t>
  </si>
  <si>
    <t>MSC TANZANIA</t>
  </si>
  <si>
    <t>FV628N</t>
  </si>
  <si>
    <t>FV629N</t>
  </si>
  <si>
    <t xml:space="preserve"> MSC TAYLOR</t>
  </si>
  <si>
    <t>MSC VIOLA</t>
  </si>
  <si>
    <t>FV630N</t>
  </si>
  <si>
    <t>FV631N</t>
  </si>
  <si>
    <t xml:space="preserve"> MSC MONICA CRISTINA</t>
  </si>
  <si>
    <t>FV632N</t>
  </si>
  <si>
    <t xml:space="preserve"> MSC MARA</t>
  </si>
  <si>
    <t>FV633N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</si>
  <si>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</si>
  <si>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</si>
  <si>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</si>
  <si>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</si>
  <si>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</si>
  <si>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</si>
  <si>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</si>
  <si>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</si>
  <si>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</si>
  <si>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</si>
  <si>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</si>
  <si>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</si>
  <si>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</si>
  <si>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</si>
  <si>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</si>
  <si>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</si>
  <si>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</si>
  <si>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</si>
  <si>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</si>
  <si>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</si>
  <si>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</si>
  <si>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</si>
  <si>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</si>
  <si>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</si>
  <si>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</si>
  <si>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</si>
  <si>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</si>
  <si>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</si>
  <si>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</si>
  <si>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</si>
  <si>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</si>
  <si>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</si>
  <si>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</si>
  <si>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</si>
  <si>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</si>
  <si>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</si>
  <si>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</si>
  <si>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</si>
  <si>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</si>
  <si>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</si>
  <si>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</si>
  <si>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</si>
  <si>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</si>
  <si>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</si>
  <si>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</si>
  <si>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</si>
  <si>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</si>
  <si>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</si>
  <si>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</si>
  <si>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</si>
  <si>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</si>
  <si>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</si>
  <si>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</si>
  <si>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</si>
  <si>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</si>
  <si>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</si>
  <si>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</si>
  <si>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</si>
  <si>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</si>
  <si>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</si>
  <si>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</si>
  <si>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</si>
  <si>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</si>
  <si>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</si>
  <si>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</si>
  <si>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</si>
  <si>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</si>
  <si>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</si>
  <si>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</si>
  <si>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</si>
  <si>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</si>
  <si>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</si>
  <si>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</si>
  <si>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</si>
  <si>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</si>
  <si>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</si>
  <si>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</si>
  <si>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</si>
  <si>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</si>
  <si>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</si>
  <si>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</si>
  <si>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</si>
  <si>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</si>
  <si>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</si>
  <si>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</si>
  <si>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</si>
  <si>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</si>
  <si>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</si>
  <si>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</si>
  <si>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</si>
  <si>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</si>
  <si>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</si>
  <si>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</si>
  <si>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</si>
  <si>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</si>
  <si>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</si>
  <si>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</si>
  <si>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</si>
  <si>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</si>
  <si>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</si>
  <si>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</si>
  <si>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</si>
  <si>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</si>
  <si>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</si>
  <si>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</si>
  <si>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</si>
  <si>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</si>
  <si>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</si>
  <si>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</si>
  <si>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</si>
  <si>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</si>
  <si>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</si>
  <si>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</si>
  <si>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</si>
  <si>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</si>
  <si>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</si>
  <si>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</si>
  <si>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</si>
  <si>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</si>
  <si>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</si>
  <si>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</si>
  <si>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</si>
  <si>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</si>
  <si>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</si>
  <si>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</si>
  <si>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</si>
  <si>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</si>
  <si>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</si>
  <si>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</si>
  <si>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</si>
  <si>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</si>
  <si>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</si>
  <si>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</si>
  <si>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</si>
  <si>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</si>
  <si>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</si>
  <si>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</si>
  <si>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</si>
  <si>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</si>
  <si>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</si>
  <si>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</si>
  <si>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</si>
  <si>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GJ552E</t>
  </si>
  <si>
    <t>MSC MICHEL CAPPELLINI</t>
  </si>
  <si>
    <t>GJ601E</t>
  </si>
  <si>
    <t>MSC SALERNO</t>
  </si>
  <si>
    <t>GJ602E</t>
  </si>
  <si>
    <t>GJ603E</t>
  </si>
  <si>
    <t>GJ604E</t>
  </si>
  <si>
    <t>GJ605E</t>
  </si>
  <si>
    <t>GJ606E</t>
  </si>
  <si>
    <t>GJ607E</t>
  </si>
  <si>
    <t>GJ608E</t>
  </si>
  <si>
    <t>MSC DIANA - NO LOADING</t>
  </si>
  <si>
    <t>GJ609E</t>
  </si>
  <si>
    <t>GJ610E</t>
  </si>
  <si>
    <t>GJ611E</t>
  </si>
  <si>
    <t>GJ612E</t>
  </si>
  <si>
    <t>GJ613E</t>
  </si>
  <si>
    <t>GJ614E</t>
  </si>
  <si>
    <t>** VOY GJ513E TO GJ519E - CNSHA TERMINAL CHANGED TO SHANGHAI SHANGDONG INTERNATIONAL CONTAINER TERMINAL</t>
  </si>
  <si>
    <t xml:space="preserve"> MSC METTE</t>
  </si>
  <si>
    <t>GJ615E</t>
  </si>
  <si>
    <t xml:space="preserve"> MSC MICHEL CAPPELLINI</t>
  </si>
  <si>
    <t>GJ616E</t>
  </si>
  <si>
    <t xml:space="preserve"> MSC CELESTINO MARESCA</t>
  </si>
  <si>
    <t>GJ617E</t>
  </si>
  <si>
    <t>GJ618E</t>
  </si>
  <si>
    <t xml:space="preserve"> MSC MARIELLA</t>
  </si>
  <si>
    <t>GJ619E</t>
  </si>
  <si>
    <t xml:space="preserve"> MSC SAMAR</t>
  </si>
  <si>
    <t>GJ620E</t>
  </si>
  <si>
    <t xml:space="preserve"> MSC CLAUDE GIRARDET</t>
  </si>
  <si>
    <t>GJ621E</t>
  </si>
  <si>
    <t xml:space="preserve"> MSC LEANNE</t>
  </si>
  <si>
    <t>GJ622E</t>
  </si>
  <si>
    <t xml:space="preserve"> MSC RAYA</t>
  </si>
  <si>
    <t>GJ623E</t>
  </si>
  <si>
    <t xml:space="preserve"> MSC RIFAYA</t>
  </si>
  <si>
    <t>GJ624E</t>
  </si>
  <si>
    <t xml:space="preserve"> MSC SIXIN</t>
  </si>
  <si>
    <t>GJ625E</t>
  </si>
  <si>
    <t xml:space="preserve"> MSC DIANA</t>
  </si>
  <si>
    <t>GJ626E</t>
  </si>
  <si>
    <t xml:space="preserve"> MSC MIRJA</t>
  </si>
  <si>
    <t>GJ627E</t>
  </si>
  <si>
    <t xml:space="preserve"> MSC ZOE</t>
  </si>
  <si>
    <t>GJ628E</t>
  </si>
  <si>
    <t xml:space="preserve"> MSC SVEVA</t>
  </si>
  <si>
    <t xml:space="preserve"> MSC IRINA</t>
  </si>
  <si>
    <t>GJ629E</t>
  </si>
  <si>
    <t xml:space="preserve"> MSC ALLEGRA</t>
  </si>
  <si>
    <t>GJ630E</t>
  </si>
  <si>
    <t>GJ631E</t>
  </si>
  <si>
    <t>GJ632E</t>
  </si>
  <si>
    <t>GJ633E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</si>
  <si>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</si>
  <si>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</si>
  <si>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</si>
  <si>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</si>
  <si>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</si>
  <si>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</si>
  <si>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</si>
  <si>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</si>
  <si>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</si>
  <si>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</si>
  <si>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</si>
  <si>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</si>
  <si>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</si>
  <si>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</si>
  <si>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</si>
  <si>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</si>
  <si>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</si>
  <si>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</si>
  <si>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</si>
  <si>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</si>
  <si>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</si>
  <si>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</si>
  <si>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</si>
  <si>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</si>
  <si>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</si>
  <si>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</si>
  <si>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</si>
  <si>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</si>
  <si>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</si>
  <si>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</si>
  <si>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</si>
  <si>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</si>
  <si>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</si>
  <si>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</si>
  <si>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</si>
  <si>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</si>
  <si>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</si>
  <si>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</si>
  <si>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</si>
  <si>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</si>
  <si>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</si>
  <si>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</si>
  <si>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</si>
  <si>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</si>
  <si>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</si>
  <si>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</si>
  <si>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</si>
  <si>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</si>
  <si>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</si>
  <si>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</si>
  <si>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</si>
  <si>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</si>
  <si>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</si>
  <si>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</si>
  <si>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</si>
  <si>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</si>
  <si>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</si>
  <si>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</si>
  <si>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</si>
  <si>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</si>
  <si>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</si>
  <si>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</si>
  <si>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</si>
  <si>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</si>
  <si>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</si>
  <si>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</si>
  <si>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</si>
  <si>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</si>
  <si>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</si>
  <si>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</si>
  <si>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</si>
  <si>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</si>
  <si>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</si>
  <si>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</si>
  <si>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</si>
  <si>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</si>
  <si>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</si>
  <si>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</si>
  <si>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</si>
  <si>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</si>
  <si>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</si>
  <si>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</si>
  <si>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</si>
  <si>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</si>
  <si>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</si>
  <si>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</si>
  <si>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</si>
  <si>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</si>
  <si>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</si>
  <si>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</si>
  <si>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</si>
  <si>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</si>
  <si>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</si>
  <si>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</si>
  <si>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</si>
  <si>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</si>
  <si>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</si>
  <si>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</si>
  <si>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</si>
  <si>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</si>
  <si>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</si>
  <si>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</si>
  <si>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</si>
  <si>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</si>
  <si>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</si>
  <si>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</si>
  <si>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</si>
  <si>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</si>
  <si>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</si>
  <si>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</si>
  <si>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</si>
  <si>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</si>
  <si>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</si>
  <si>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</si>
  <si>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</si>
  <si>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</si>
  <si>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</si>
  <si>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</si>
  <si>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</si>
  <si>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</si>
  <si>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</si>
  <si>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</si>
  <si>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</si>
  <si>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</si>
  <si>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</si>
  <si>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</si>
  <si>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</si>
  <si>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</si>
  <si>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</si>
  <si>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</si>
  <si>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</si>
  <si>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</si>
  <si>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</si>
  <si>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</si>
  <si>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</si>
  <si>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</si>
  <si>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</si>
  <si>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</si>
  <si>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</si>
  <si>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</si>
  <si>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</si>
  <si>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</si>
  <si>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</si>
  <si>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</si>
  <si>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</si>
  <si>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</si>
  <si>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</si>
  <si>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</si>
  <si>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</si>
  <si>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</si>
  <si>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</si>
  <si>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</si>
  <si>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</si>
  <si>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</si>
  <si>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</si>
  <si>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</si>
  <si>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</si>
  <si>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</si>
  <si>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</si>
  <si>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</si>
  <si>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</si>
  <si>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</si>
  <si>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</si>
  <si>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</si>
  <si>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</si>
  <si>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</si>
  <si>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</si>
  <si>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</si>
  <si>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</si>
  <si>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</si>
  <si>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</si>
  <si>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</si>
  <si>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</si>
  <si>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</si>
  <si>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</si>
  <si>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</si>
  <si>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</si>
  <si>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</si>
  <si>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</si>
  <si>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</si>
  <si>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</si>
  <si>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</si>
  <si>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</si>
  <si>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</si>
  <si>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</si>
  <si>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</si>
  <si>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</si>
  <si>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</si>
  <si>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</si>
  <si>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</si>
  <si>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</si>
  <si>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</si>
  <si>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</si>
  <si>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</si>
  <si>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</si>
  <si>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</si>
  <si>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</si>
  <si>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</si>
  <si>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</si>
  <si>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</si>
  <si>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</si>
  <si>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</si>
  <si>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</si>
  <si>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</si>
  <si>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</si>
  <si>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</si>
  <si>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</si>
  <si>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</si>
  <si>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</si>
  <si>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</si>
  <si>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</si>
  <si>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</si>
  <si>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</si>
  <si>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</si>
  <si>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</si>
  <si>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</si>
  <si>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</si>
  <si>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</si>
  <si>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</si>
  <si>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</si>
  <si>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</si>
  <si>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</si>
  <si>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</si>
  <si>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</si>
  <si>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</si>
  <si>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</si>
  <si>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</si>
  <si>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</si>
  <si>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</si>
  <si>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</si>
  <si>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</si>
  <si>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</si>
  <si>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</si>
  <si>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</si>
  <si>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</si>
  <si>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</si>
  <si>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</si>
  <si>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</si>
  <si>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</si>
  <si>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</si>
  <si>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</si>
  <si>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</si>
  <si>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</si>
  <si>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</si>
  <si>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</si>
  <si>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</si>
  <si>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</si>
  <si>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</si>
  <si>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</si>
  <si>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</si>
  <si>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</si>
  <si>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</si>
  <si>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</si>
  <si>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</si>
  <si>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</si>
  <si>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</si>
  <si>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</si>
  <si>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</si>
  <si>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</si>
  <si>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</si>
  <si>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</si>
  <si>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</si>
  <si>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</si>
  <si>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</si>
  <si>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</si>
  <si>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</si>
  <si>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</si>
  <si>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</si>
  <si>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</si>
  <si>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</si>
  <si>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</si>
  <si>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</si>
  <si>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</si>
  <si>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</si>
  <si>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</si>
  <si>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</si>
  <si>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</si>
  <si>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</si>
  <si>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</si>
  <si>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</si>
  <si>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</si>
  <si>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</si>
  <si>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</si>
  <si>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</si>
  <si>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</si>
  <si>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</si>
  <si>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</si>
  <si>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</si>
  <si>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</si>
  <si>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</si>
  <si>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</si>
  <si>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</si>
  <si>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</si>
  <si>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</si>
  <si>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</si>
  <si>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</si>
  <si>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</si>
  <si>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</si>
  <si>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</si>
  <si>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</si>
  <si>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</si>
  <si>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</si>
  <si>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 xml:space="preserve">PROFORMA SAILING 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</si>
  <si>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</si>
  <si>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</si>
  <si>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</si>
  <si>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</si>
  <si>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</si>
  <si>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</si>
  <si>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</si>
  <si>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</si>
  <si>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</si>
  <si>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</si>
  <si>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</si>
  <si>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</si>
  <si>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</si>
  <si>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</si>
  <si>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</si>
  <si>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</si>
  <si>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</si>
  <si>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</si>
  <si>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</si>
  <si>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</si>
  <si>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</si>
  <si>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</si>
  <si>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</si>
  <si>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</si>
  <si>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</si>
  <si>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</si>
  <si>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</si>
  <si>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</si>
  <si>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</si>
  <si>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</si>
  <si>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</si>
  <si>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</si>
  <si>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</si>
  <si>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</si>
  <si>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</si>
  <si>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</si>
  <si>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</si>
  <si>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</si>
  <si>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</si>
  <si>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</si>
  <si>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</si>
  <si>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</si>
  <si>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</si>
  <si>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</si>
  <si>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</si>
  <si>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</si>
  <si>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</si>
  <si>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</si>
  <si>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</si>
  <si>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</si>
  <si>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</si>
  <si>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</si>
  <si>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</si>
  <si>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</si>
  <si>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</si>
  <si>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</si>
  <si>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</si>
  <si>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</si>
  <si>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</si>
  <si>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</si>
  <si>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</si>
  <si>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</si>
  <si>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</si>
  <si>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</si>
  <si>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</si>
  <si>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</si>
  <si>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</si>
  <si>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</si>
  <si>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</si>
  <si>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</si>
  <si>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</si>
  <si>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</si>
  <si>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</si>
  <si>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</si>
  <si>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</si>
  <si>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</si>
  <si>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</si>
  <si>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</si>
  <si>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</si>
  <si>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</si>
  <si>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</si>
  <si>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</si>
  <si>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</si>
  <si>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</si>
  <si>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</si>
  <si>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</si>
  <si>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</si>
  <si>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</si>
  <si>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</si>
  <si>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</si>
  <si>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</si>
  <si>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</si>
  <si>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</si>
  <si>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</si>
  <si>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</si>
  <si>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</si>
  <si>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</si>
  <si>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</si>
  <si>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</si>
  <si>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</si>
  <si>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</si>
  <si>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</si>
  <si>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</si>
  <si>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</si>
  <si>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</si>
  <si>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</si>
  <si>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</si>
  <si>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</si>
  <si>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</si>
  <si>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</si>
  <si>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</si>
  <si>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</si>
  <si>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</si>
  <si>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</si>
  <si>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FV252A</t>
  </si>
  <si>
    <t>FV301A</t>
  </si>
  <si>
    <t>FV302A</t>
  </si>
  <si>
    <t>FV303A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</si>
  <si>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</si>
  <si>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</si>
  <si>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</si>
  <si>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</si>
  <si>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</si>
  <si>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</si>
  <si>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</si>
  <si>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</si>
  <si>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</si>
  <si>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</si>
  <si>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</si>
  <si>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</si>
  <si>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</si>
  <si>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</si>
  <si>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</si>
  <si>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</si>
  <si>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</si>
  <si>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</si>
  <si>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</si>
  <si>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</si>
  <si>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</si>
  <si>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</si>
  <si>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</si>
  <si>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</si>
  <si>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</si>
  <si>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</si>
  <si>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</si>
  <si>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</si>
  <si>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</si>
  <si>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</si>
  <si>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</si>
  <si>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</si>
  <si>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</si>
  <si>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</si>
  <si>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</si>
  <si>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</si>
  <si>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</si>
  <si>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</si>
  <si>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</si>
  <si>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</si>
  <si>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</si>
  <si>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</si>
  <si>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</si>
  <si>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</si>
  <si>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</si>
  <si>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</si>
  <si>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</si>
  <si>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</si>
  <si>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</si>
  <si>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</si>
  <si>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</si>
  <si>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</si>
  <si>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</si>
  <si>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</si>
  <si>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</si>
  <si>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</si>
  <si>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</si>
  <si>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</si>
  <si>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</si>
  <si>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</si>
  <si>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</si>
  <si>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</si>
  <si>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</si>
  <si>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</si>
  <si>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</si>
  <si>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</si>
  <si>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</si>
  <si>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</si>
  <si>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</si>
  <si>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</si>
  <si>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</si>
  <si>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</si>
  <si>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</si>
  <si>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</si>
  <si>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</si>
  <si>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</si>
  <si>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</si>
  <si>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</si>
  <si>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</si>
  <si>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</si>
  <si>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</si>
  <si>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</si>
  <si>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</si>
  <si>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</si>
  <si>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</si>
  <si>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</si>
  <si>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</si>
  <si>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</si>
  <si>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</si>
  <si>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</si>
  <si>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</si>
  <si>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</si>
  <si>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</si>
  <si>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</si>
  <si>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PROFORMA SAILING THURSDAY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</si>
  <si>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</si>
  <si>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</si>
  <si>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</si>
  <si>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</si>
  <si>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</si>
  <si>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</si>
  <si>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</si>
  <si>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</si>
  <si>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</si>
  <si>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</si>
  <si>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</si>
  <si>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</si>
  <si>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</si>
  <si>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</si>
  <si>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</si>
  <si>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</si>
  <si>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</si>
  <si>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</si>
  <si>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</si>
  <si>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</si>
  <si>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</si>
  <si>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</si>
  <si>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</si>
  <si>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</si>
  <si>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</si>
  <si>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</si>
  <si>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</si>
  <si>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</si>
  <si>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</si>
  <si>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</si>
  <si>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</si>
  <si>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</si>
  <si>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</si>
  <si>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</si>
  <si>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</si>
  <si>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</si>
  <si>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</si>
  <si>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</si>
  <si>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</si>
  <si>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</si>
  <si>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</si>
  <si>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</si>
  <si>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</si>
  <si>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</si>
  <si>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</si>
  <si>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</si>
  <si>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</si>
  <si>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</si>
  <si>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</si>
  <si>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</si>
  <si>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</si>
  <si>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</si>
  <si>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</si>
  <si>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</si>
  <si>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</si>
  <si>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</si>
  <si>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</si>
  <si>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</si>
  <si>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</si>
  <si>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</si>
  <si>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</si>
  <si>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</si>
  <si>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</si>
  <si>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</si>
  <si>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</si>
  <si>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</si>
  <si>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</si>
  <si>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</si>
  <si>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</si>
  <si>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</si>
  <si>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</si>
  <si>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</si>
  <si>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</si>
  <si>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</si>
  <si>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</si>
  <si>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</si>
  <si>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</si>
  <si>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</si>
  <si>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</si>
  <si>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</si>
  <si>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</si>
  <si>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</si>
  <si>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</si>
  <si>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</si>
  <si>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</si>
  <si>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</si>
  <si>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</si>
  <si>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</si>
  <si>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</si>
  <si>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</si>
  <si>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</si>
  <si>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</si>
  <si>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</si>
  <si>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</si>
  <si>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</si>
  <si>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</si>
  <si>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</si>
  <si>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</si>
  <si>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</si>
  <si>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</si>
  <si>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</si>
  <si>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</si>
  <si>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</si>
  <si>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</si>
  <si>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</si>
  <si>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</si>
  <si>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</si>
  <si>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</si>
  <si>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</si>
  <si>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</si>
  <si>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</si>
  <si>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</si>
  <si>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</si>
  <si>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</si>
  <si>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</si>
  <si>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</si>
  <si>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</si>
  <si>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</si>
  <si>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</si>
  <si>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</si>
  <si>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</si>
  <si>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</si>
  <si>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</si>
  <si>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</si>
  <si>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</si>
  <si>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</si>
  <si>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</si>
  <si>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</si>
  <si>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</si>
  <si>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</si>
  <si>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</si>
  <si>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</si>
  <si>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</si>
  <si>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</si>
  <si>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</si>
  <si>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</si>
  <si>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</si>
  <si>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</si>
  <si>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</si>
  <si>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</si>
  <si>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</si>
  <si>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</si>
  <si>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</si>
  <si>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</si>
  <si>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</si>
  <si>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</si>
  <si>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</si>
  <si>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</si>
  <si>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</si>
  <si>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</si>
  <si>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</si>
  <si>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</si>
  <si>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</si>
  <si>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</si>
  <si>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</si>
  <si>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</si>
  <si>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</si>
  <si>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</si>
  <si>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</si>
  <si>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</si>
  <si>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</si>
  <si>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</si>
  <si>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</si>
  <si>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</si>
  <si>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</si>
  <si>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</si>
  <si>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</si>
  <si>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</si>
  <si>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</si>
  <si>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</si>
  <si>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</si>
  <si>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</si>
  <si>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</si>
  <si>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</si>
  <si>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</si>
  <si>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</si>
  <si>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</si>
  <si>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</si>
  <si>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</si>
  <si>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</si>
  <si>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</si>
  <si>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</si>
  <si>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</si>
  <si>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</si>
  <si>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</si>
  <si>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</si>
  <si>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</si>
  <si>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</si>
  <si>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</si>
  <si>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</si>
  <si>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</si>
  <si>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</si>
  <si>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</si>
  <si>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</si>
  <si>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</si>
  <si>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</si>
  <si>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</si>
  <si>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</si>
  <si>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</si>
  <si>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</si>
  <si>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</si>
  <si>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</si>
  <si>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</si>
  <si>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</si>
  <si>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</si>
  <si>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</si>
  <si>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</si>
  <si>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</si>
  <si>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</si>
  <si>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</si>
  <si>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</si>
  <si>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</si>
  <si>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</si>
  <si>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</si>
  <si>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</si>
  <si>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</si>
  <si>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</si>
  <si>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</si>
  <si>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</si>
  <si>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</si>
  <si>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</si>
  <si>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</si>
  <si>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</si>
  <si>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</si>
  <si>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</si>
  <si>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</si>
  <si>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</si>
  <si>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</si>
  <si>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</si>
  <si>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</si>
  <si>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</si>
  <si>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</si>
  <si>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</si>
  <si>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</si>
  <si>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</si>
  <si>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</si>
  <si>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</si>
  <si>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</si>
  <si>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</si>
  <si>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</si>
  <si>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</si>
  <si>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</si>
  <si>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</si>
  <si>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</si>
  <si>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</si>
  <si>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</si>
  <si>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</si>
  <si>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</si>
  <si>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</si>
  <si>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</si>
  <si>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</si>
  <si>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</si>
  <si>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</si>
  <si>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</si>
  <si>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</si>
  <si>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</si>
  <si>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</si>
  <si>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</si>
  <si>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</si>
  <si>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</si>
  <si>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</si>
  <si>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</si>
  <si>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</si>
  <si>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</si>
  <si>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</si>
  <si>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</si>
  <si>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</si>
  <si>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</si>
  <si>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</si>
  <si>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</si>
  <si>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</si>
  <si>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</si>
  <si>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</si>
  <si>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</si>
  <si>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</si>
  <si>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</si>
  <si>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</si>
  <si>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</si>
  <si>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</si>
  <si>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</si>
  <si>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</si>
  <si>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</si>
  <si>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</si>
  <si>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</si>
  <si>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</si>
  <si>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</si>
  <si>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</si>
  <si>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</si>
  <si>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</si>
  <si>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</si>
  <si>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</si>
  <si>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</si>
  <si>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</si>
  <si>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</si>
  <si>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</si>
  <si>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</si>
  <si>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</si>
  <si>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</si>
  <si>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</si>
  <si>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</si>
  <si>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</si>
  <si>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</si>
  <si>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</si>
  <si>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</si>
  <si>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</si>
  <si>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</si>
  <si>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</si>
  <si>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</si>
  <si>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</si>
  <si>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</si>
  <si>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</si>
  <si>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</si>
  <si>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</si>
  <si>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</si>
  <si>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</si>
  <si>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</si>
  <si>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</si>
  <si>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</si>
  <si>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</si>
  <si>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</si>
  <si>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</si>
  <si>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</si>
  <si>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</si>
  <si>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</si>
  <si>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</si>
  <si>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</si>
  <si>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</si>
  <si>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</si>
  <si>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</si>
  <si>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</si>
  <si>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</si>
  <si>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</si>
  <si>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</si>
  <si>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</si>
  <si>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</si>
  <si>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</si>
  <si>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</si>
  <si>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</si>
  <si>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</si>
  <si>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</si>
  <si>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</si>
  <si>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</si>
  <si>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</si>
  <si>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</si>
  <si>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</si>
  <si>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</si>
  <si>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</si>
  <si>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</si>
  <si>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</si>
  <si>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</si>
  <si>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</si>
  <si>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</si>
  <si>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</si>
  <si>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</si>
  <si>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</si>
  <si>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</si>
  <si>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</si>
  <si>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</si>
  <si>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</si>
  <si>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</si>
  <si>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</si>
  <si>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</si>
  <si>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</si>
  <si>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</si>
  <si>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</si>
  <si>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</si>
  <si>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</si>
  <si>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</si>
  <si>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</si>
  <si>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</si>
  <si>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</si>
  <si>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</si>
  <si>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</si>
  <si>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</si>
  <si>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</si>
  <si>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</si>
  <si>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</si>
  <si>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</si>
  <si>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</si>
  <si>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</si>
  <si>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</si>
  <si>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</si>
  <si>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</si>
  <si>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</si>
  <si>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</si>
  <si>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</si>
  <si>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</si>
  <si>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</si>
  <si>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</si>
  <si>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</si>
  <si>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</si>
  <si>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</si>
  <si>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</si>
  <si>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</si>
  <si>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</si>
  <si>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</si>
  <si>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</si>
  <si>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</si>
  <si>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</si>
  <si>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</si>
  <si>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</si>
  <si>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>***Changes of new PF: 1. Remove of SIN loading</t>
  </si>
  <si>
    <t>LAST VOYAGE EX SIN GT616E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</si>
  <si>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</si>
  <si>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</si>
  <si>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</si>
  <si>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</si>
  <si>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</si>
  <si>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</si>
  <si>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</si>
  <si>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</si>
  <si>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</si>
  <si>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</si>
  <si>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</si>
  <si>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</si>
  <si>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</si>
  <si>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</si>
  <si>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</si>
  <si>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</si>
  <si>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</si>
  <si>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</si>
  <si>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</si>
  <si>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</si>
  <si>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</si>
  <si>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</si>
  <si>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</si>
  <si>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</si>
  <si>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</si>
  <si>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</si>
  <si>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</si>
  <si>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</si>
  <si>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</si>
  <si>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</si>
  <si>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</si>
  <si>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</si>
  <si>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</si>
  <si>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</si>
  <si>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</si>
  <si>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</si>
  <si>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</si>
  <si>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</si>
  <si>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</si>
  <si>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</si>
  <si>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</si>
  <si>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</si>
  <si>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</si>
  <si>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</si>
  <si>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</si>
  <si>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</si>
  <si>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</si>
  <si>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</si>
  <si>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</si>
  <si>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</si>
  <si>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</si>
  <si>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</si>
  <si>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</si>
  <si>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</si>
  <si>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</si>
  <si>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</si>
  <si>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</si>
  <si>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</si>
  <si>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</si>
  <si>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</si>
  <si>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</si>
  <si>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</si>
  <si>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</si>
  <si>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</si>
  <si>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</si>
  <si>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</si>
  <si>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</si>
  <si>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</si>
  <si>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</si>
  <si>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</si>
  <si>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</si>
  <si>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</si>
  <si>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</si>
  <si>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</si>
  <si>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</si>
  <si>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</si>
  <si>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</si>
  <si>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</si>
  <si>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</si>
  <si>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</si>
  <si>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</si>
  <si>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</si>
  <si>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</si>
  <si>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</si>
  <si>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</si>
  <si>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</si>
  <si>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</si>
  <si>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</si>
  <si>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</si>
  <si>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</si>
  <si>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</si>
  <si>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</si>
  <si>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</si>
  <si>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</si>
  <si>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</si>
  <si>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</si>
  <si>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</si>
  <si>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</si>
  <si>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</si>
  <si>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</si>
  <si>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</si>
  <si>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</si>
  <si>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</si>
  <si>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</si>
  <si>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</si>
  <si>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</si>
  <si>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</si>
  <si>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</si>
  <si>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</si>
  <si>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</si>
  <si>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</si>
  <si>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</si>
  <si>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</si>
  <si>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</si>
  <si>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GT550E</t>
  </si>
  <si>
    <t>GT551E</t>
  </si>
  <si>
    <t>MSC TURKIYE</t>
  </si>
  <si>
    <t>GT552E</t>
  </si>
  <si>
    <t>GT601E</t>
  </si>
  <si>
    <t>GT602E</t>
  </si>
  <si>
    <t>GT603E</t>
  </si>
  <si>
    <t>GT604E</t>
  </si>
  <si>
    <t>GT605E</t>
  </si>
  <si>
    <t>GT606E</t>
  </si>
  <si>
    <t>GT607E</t>
  </si>
  <si>
    <t>GT608E</t>
  </si>
  <si>
    <t>GT609E</t>
  </si>
  <si>
    <t>GT610E</t>
  </si>
  <si>
    <t>GT611E</t>
  </si>
  <si>
    <t>GT612E</t>
  </si>
  <si>
    <t>GT613E</t>
  </si>
  <si>
    <t>GT614E</t>
  </si>
  <si>
    <t>GT615E</t>
  </si>
  <si>
    <t>GT616E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</si>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</sst>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t#\,\t#\t#0"/>
    <numFmt numFmtId="165" formatCode="#,##0.000_);[Red]\(#,##0.000\)"/>
    <numFmt numFmtId="166" formatCode="0.000%"/>
    <numFmt numFmtId="167" formatCode="0.00_)"/>
    <numFmt numFmtId="168" formatCode="0;[Red]0"/>
  </numFmts>
  <fonts count="25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8"/>
      <color theme="3" tint="-0.249977111117893"/>
      <name val="Arial"/>
      <family val="2"/>
    </font>
    <font>
      <b/>
      <u/>
      <sz val="12"/>
      <color theme="4"/>
      <name val="Arial"/>
      <family val="2"/>
    </font>
    <font>
      <sz val="11"/>
      <color rgb="FF242424"/>
      <name val="Segoe UI"/>
      <family val="2"/>
    </font>
    <font>
      <b/>
      <sz val="18"/>
      <color theme="4" tint="-0.499984740745262"/>
      <name val="Arial"/>
      <family val="2"/>
    </font>
    <font>
      <b/>
      <sz val="18"/>
      <color theme="3" tint="-0.499984740745262"/>
      <name val="Arial"/>
      <family val="2"/>
    </font>
    <font>
      <b/>
      <u/>
      <sz val="8"/>
      <color rgb="FF002060"/>
      <name val="Arial"/>
      <family val="2"/>
    </font>
    <font>
      <b/>
      <sz val="12"/>
      <color rgb="FF00000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4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7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8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7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69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0" fillId="0" borderId="1" xfId="0" applyFont="1" applyBorder="1"/>
    <xf numFmtId="0" fontId="170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1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2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3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4" fillId="0" borderId="0" xfId="0" applyFont="1" applyAlignment="1">
      <alignment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7" fillId="0" borderId="0" xfId="2" applyFont="1" applyAlignment="1" applyProtection="1">
      <alignment horizontal="left" vertical="center"/>
    </xf>
    <xf numFmtId="0" fontId="177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8" fillId="0" borderId="0" xfId="0" applyFont="1" applyAlignment="1">
      <alignment vertical="center"/>
    </xf>
    <xf numFmtId="0" fontId="179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1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2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3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4" fillId="0" borderId="0" xfId="0" applyNumberFormat="1" applyFont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7" fillId="23" borderId="32" xfId="0" applyFont="1" applyFill="1" applyBorder="1" applyAlignment="1">
      <alignment horizontal="center" vertical="center"/>
    </xf>
    <xf numFmtId="0" fontId="187" fillId="23" borderId="33" xfId="0" applyFont="1" applyFill="1" applyBorder="1" applyAlignment="1">
      <alignment horizontal="center" vertical="center"/>
    </xf>
    <xf numFmtId="0" fontId="188" fillId="39" borderId="5" xfId="8" applyFont="1" applyFill="1" applyBorder="1" applyAlignment="1">
      <alignment vertical="center" wrapText="1"/>
    </xf>
    <xf numFmtId="0" fontId="187" fillId="38" borderId="34" xfId="0" applyFont="1" applyFill="1" applyBorder="1" applyAlignment="1">
      <alignment horizontal="center" vertical="center"/>
    </xf>
    <xf numFmtId="0" fontId="189" fillId="41" borderId="32" xfId="0" applyFont="1" applyFill="1" applyBorder="1" applyAlignment="1">
      <alignment horizontal="center"/>
    </xf>
    <xf numFmtId="0" fontId="189" fillId="41" borderId="35" xfId="0" applyFont="1" applyFill="1" applyBorder="1" applyAlignment="1">
      <alignment horizontal="center"/>
    </xf>
    <xf numFmtId="0" fontId="189" fillId="41" borderId="12" xfId="0" applyFont="1" applyFill="1" applyBorder="1" applyAlignment="1">
      <alignment horizontal="center"/>
    </xf>
    <xf numFmtId="0" fontId="188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0" fillId="41" borderId="36" xfId="0" applyFont="1" applyFill="1" applyBorder="1" applyAlignment="1">
      <alignment horizontal="center"/>
    </xf>
    <xf numFmtId="0" fontId="189" fillId="41" borderId="37" xfId="0" applyFont="1" applyFill="1" applyBorder="1" applyAlignment="1">
      <alignment horizontal="center"/>
    </xf>
    <xf numFmtId="0" fontId="189" fillId="41" borderId="9" xfId="0" applyFont="1" applyFill="1" applyBorder="1" applyAlignment="1">
      <alignment horizontal="center"/>
    </xf>
    <xf numFmtId="0" fontId="188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8" fillId="0" borderId="1" xfId="8" applyFont="1" applyBorder="1" applyAlignment="1">
      <alignment horizontal="center"/>
    </xf>
    <xf numFmtId="0" fontId="188" fillId="42" borderId="1" xfId="8" applyFont="1" applyFill="1" applyBorder="1" applyAlignment="1">
      <alignment horizontal="center"/>
    </xf>
    <xf numFmtId="38" fontId="188" fillId="0" borderId="18" xfId="39" applyNumberFormat="1" applyFont="1" applyBorder="1" applyAlignment="1">
      <alignment horizontal="center"/>
    </xf>
    <xf numFmtId="0" fontId="187" fillId="42" borderId="37" xfId="0" applyFont="1" applyFill="1" applyBorder="1" applyAlignment="1">
      <alignment horizontal="center"/>
    </xf>
    <xf numFmtId="0" fontId="187" fillId="42" borderId="9" xfId="0" applyFont="1" applyFill="1" applyBorder="1" applyAlignment="1">
      <alignment horizontal="center"/>
    </xf>
    <xf numFmtId="0" fontId="190" fillId="42" borderId="36" xfId="0" applyFont="1" applyFill="1" applyBorder="1" applyAlignment="1">
      <alignment horizontal="center"/>
    </xf>
    <xf numFmtId="0" fontId="189" fillId="42" borderId="37" xfId="0" applyFont="1" applyFill="1" applyBorder="1" applyAlignment="1">
      <alignment horizontal="center"/>
    </xf>
    <xf numFmtId="0" fontId="189" fillId="42" borderId="9" xfId="0" applyFont="1" applyFill="1" applyBorder="1" applyAlignment="1">
      <alignment horizontal="center"/>
    </xf>
    <xf numFmtId="38" fontId="188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89" fillId="41" borderId="38" xfId="0" applyFont="1" applyFill="1" applyBorder="1" applyAlignment="1">
      <alignment horizontal="center"/>
    </xf>
    <xf numFmtId="0" fontId="187" fillId="0" borderId="9" xfId="0" applyFont="1" applyBorder="1" applyAlignment="1">
      <alignment horizontal="center"/>
    </xf>
    <xf numFmtId="0" fontId="190" fillId="41" borderId="28" xfId="0" applyFont="1" applyFill="1" applyBorder="1" applyAlignment="1">
      <alignment horizontal="center"/>
    </xf>
    <xf numFmtId="0" fontId="189" fillId="41" borderId="39" xfId="0" applyFont="1" applyFill="1" applyBorder="1" applyAlignment="1">
      <alignment horizontal="center"/>
    </xf>
    <xf numFmtId="0" fontId="188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89" fillId="41" borderId="26" xfId="0" applyFont="1" applyFill="1" applyBorder="1" applyAlignment="1">
      <alignment horizontal="center"/>
    </xf>
    <xf numFmtId="0" fontId="189" fillId="41" borderId="4" xfId="0" applyFont="1" applyFill="1" applyBorder="1" applyAlignment="1">
      <alignment horizontal="center"/>
    </xf>
    <xf numFmtId="0" fontId="188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8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1" fillId="0" borderId="0" xfId="12" applyFont="1"/>
    <xf numFmtId="0" fontId="191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3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4" fillId="45" borderId="26" xfId="0" applyFont="1" applyFill="1" applyBorder="1" applyAlignment="1">
      <alignment vertical="center" wrapText="1"/>
    </xf>
    <xf numFmtId="0" fontId="194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5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7" fillId="0" borderId="1" xfId="0" applyNumberFormat="1" applyFont="1" applyBorder="1" applyAlignment="1">
      <alignment horizontal="center" vertical="center"/>
    </xf>
    <xf numFmtId="0" fontId="198" fillId="0" borderId="0" xfId="2" applyFont="1" applyAlignment="1" applyProtection="1"/>
    <xf numFmtId="0" fontId="176" fillId="0" borderId="0" xfId="0" applyFont="1" applyAlignment="1">
      <alignment vertical="center"/>
    </xf>
    <xf numFmtId="0" fontId="199" fillId="0" borderId="0" xfId="0" applyFont="1" applyAlignment="1">
      <alignment horizontal="right" vertical="center"/>
    </xf>
    <xf numFmtId="0" fontId="200" fillId="0" borderId="0" xfId="2" applyFont="1" applyAlignment="1" applyProtection="1"/>
    <xf numFmtId="0" fontId="201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6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4" fillId="0" borderId="1" xfId="0" applyNumberFormat="1" applyFont="1" applyBorder="1" applyAlignment="1">
      <alignment horizontal="center" vertical="center"/>
    </xf>
    <xf numFmtId="0" fontId="205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6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2" fillId="0" borderId="0" xfId="0" applyNumberFormat="1" applyFont="1" applyAlignment="1">
      <alignment horizontal="center" vertical="center"/>
    </xf>
    <xf numFmtId="0" fontId="207" fillId="0" borderId="0" xfId="7" applyFont="1" applyAlignment="1">
      <alignment vertical="center"/>
    </xf>
    <xf numFmtId="0" fontId="208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6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8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6" fillId="0" borderId="1" xfId="0" applyFont="1" applyBorder="1" applyAlignment="1">
      <alignment horizontal="center" vertical="center"/>
    </xf>
    <xf numFmtId="0" fontId="206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4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4" fillId="37" borderId="0" xfId="0" applyNumberFormat="1" applyFont="1" applyFill="1" applyAlignment="1">
      <alignment horizontal="center" vertical="center"/>
    </xf>
    <xf numFmtId="0" fontId="206" fillId="0" borderId="49" xfId="0" applyFont="1" applyBorder="1" applyAlignment="1">
      <alignment horizontal="center" vertical="center"/>
    </xf>
    <xf numFmtId="16" fontId="206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4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6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1" fillId="0" borderId="1" xfId="0" applyNumberFormat="1" applyFont="1" applyBorder="1" applyAlignment="1">
      <alignment horizontal="center" vertical="center"/>
    </xf>
    <xf numFmtId="16" fontId="209" fillId="0" borderId="0" xfId="0" applyNumberFormat="1" applyFont="1" applyAlignment="1">
      <alignment horizontal="center" vertical="center"/>
    </xf>
    <xf numFmtId="16" fontId="209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49" fontId="192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3" fillId="0" borderId="0" xfId="0" applyFont="1" applyAlignment="1">
      <alignment horizontal="center" vertical="center"/>
    </xf>
    <xf numFmtId="0" fontId="214" fillId="0" borderId="1" xfId="5" applyFont="1" applyBorder="1" applyAlignment="1">
      <alignment horizontal="center" vertical="center"/>
    </xf>
    <xf numFmtId="16" fontId="215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6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4" fillId="0" borderId="1" xfId="0" applyNumberFormat="1" applyFont="1" applyBorder="1" applyAlignment="1">
      <alignment horizontal="left" vertical="center"/>
    </xf>
    <xf numFmtId="16" fontId="206" fillId="37" borderId="46" xfId="0" applyNumberFormat="1" applyFont="1" applyFill="1" applyBorder="1" applyAlignment="1">
      <alignment horizontal="center" vertical="center"/>
    </xf>
    <xf numFmtId="16" fontId="206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5" fillId="0" borderId="30" xfId="0" applyNumberFormat="1" applyFont="1" applyBorder="1" applyAlignment="1">
      <alignment horizontal="center" vertical="center"/>
    </xf>
    <xf numFmtId="16" fontId="204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09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1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0" fillId="50" borderId="1" xfId="0" applyNumberFormat="1" applyFont="1" applyFill="1" applyBorder="1" applyAlignment="1">
      <alignment horizontal="center" vertical="center"/>
    </xf>
    <xf numFmtId="0" fontId="209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0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21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16" fontId="223" fillId="0" borderId="1" xfId="0" applyNumberFormat="1" applyFont="1" applyBorder="1" applyAlignment="1">
      <alignment horizontal="center" vertical="center"/>
    </xf>
    <xf numFmtId="0" fontId="209" fillId="0" borderId="0" xfId="0" quotePrefix="1" applyFont="1" applyAlignment="1">
      <alignment horizontal="center" vertical="center"/>
    </xf>
    <xf numFmtId="16" fontId="210" fillId="2" borderId="1" xfId="0" applyNumberFormat="1" applyFont="1" applyFill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210" fillId="0" borderId="1" xfId="0" applyNumberFormat="1" applyFont="1" applyBorder="1" applyAlignment="1">
      <alignment horizontal="center" vertical="center"/>
    </xf>
    <xf numFmtId="16" fontId="223" fillId="37" borderId="1" xfId="0" applyNumberFormat="1" applyFont="1" applyFill="1" applyBorder="1" applyAlignment="1">
      <alignment horizontal="center" vertical="center"/>
    </xf>
    <xf numFmtId="16" fontId="210" fillId="37" borderId="1" xfId="0" applyNumberFormat="1" applyFont="1" applyFill="1" applyBorder="1" applyAlignment="1">
      <alignment horizontal="center" vertical="center"/>
    </xf>
    <xf numFmtId="16" fontId="221" fillId="37" borderId="1" xfId="0" applyNumberFormat="1" applyFont="1" applyFill="1" applyBorder="1" applyAlignment="1">
      <alignment horizontal="center" vertical="center"/>
    </xf>
    <xf numFmtId="16" fontId="210" fillId="46" borderId="1" xfId="0" applyNumberFormat="1" applyFont="1" applyFill="1" applyBorder="1" applyAlignment="1">
      <alignment horizontal="center" vertical="center"/>
    </xf>
    <xf numFmtId="16" fontId="219" fillId="46" borderId="1" xfId="0" applyNumberFormat="1" applyFont="1" applyFill="1" applyBorder="1" applyAlignment="1">
      <alignment horizontal="left" vertical="center"/>
    </xf>
    <xf numFmtId="16" fontId="210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5" fillId="0" borderId="1" xfId="0" applyNumberFormat="1" applyFont="1" applyBorder="1" applyAlignment="1">
      <alignment horizontal="center" vertical="center"/>
    </xf>
    <xf numFmtId="16" fontId="225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2" fillId="0" borderId="1" xfId="0" applyFont="1" applyBorder="1" applyAlignment="1">
      <alignment horizontal="center" vertical="center" wrapText="1"/>
    </xf>
    <xf numFmtId="0" fontId="182" fillId="0" borderId="1" xfId="0" applyFont="1" applyBorder="1" applyAlignment="1">
      <alignment horizontal="center" vertical="center"/>
    </xf>
    <xf numFmtId="16" fontId="221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5" fillId="0" borderId="1" xfId="2" applyNumberFormat="1" applyFont="1" applyBorder="1" applyAlignment="1" applyProtection="1">
      <alignment horizontal="left" vertical="center"/>
    </xf>
    <xf numFmtId="16" fontId="225" fillId="0" borderId="1" xfId="2" applyNumberFormat="1" applyFont="1" applyBorder="1" applyAlignment="1" applyProtection="1">
      <alignment horizontal="center" vertical="center"/>
    </xf>
    <xf numFmtId="16" fontId="221" fillId="37" borderId="1" xfId="2" applyNumberFormat="1" applyFont="1" applyFill="1" applyBorder="1" applyAlignment="1" applyProtection="1">
      <alignment horizontal="center" vertical="center"/>
    </xf>
    <xf numFmtId="0" fontId="221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16" fontId="221" fillId="50" borderId="1" xfId="0" applyNumberFormat="1" applyFont="1" applyFill="1" applyBorder="1" applyAlignment="1">
      <alignment horizontal="left" vertical="center"/>
    </xf>
    <xf numFmtId="0" fontId="217" fillId="0" borderId="1" xfId="0" applyFont="1" applyBorder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16" fontId="221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28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29" fillId="0" borderId="0" xfId="2" applyFont="1" applyFill="1" applyAlignment="1" applyProtection="1"/>
    <xf numFmtId="0" fontId="198" fillId="0" borderId="0" xfId="2" applyFont="1" applyFill="1" applyAlignment="1" applyProtection="1"/>
    <xf numFmtId="0" fontId="230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2" fillId="0" borderId="0" xfId="0" applyFont="1" applyAlignment="1">
      <alignment vertical="center"/>
    </xf>
    <xf numFmtId="0" fontId="227" fillId="0" borderId="0" xfId="0" applyFont="1" applyAlignment="1">
      <alignment vertical="center"/>
    </xf>
    <xf numFmtId="0" fontId="233" fillId="0" borderId="0" xfId="0" applyFont="1" applyAlignment="1">
      <alignment horizontal="left" vertical="center" indent="1"/>
    </xf>
    <xf numFmtId="16" fontId="234" fillId="0" borderId="0" xfId="0" applyNumberFormat="1" applyFont="1" applyAlignment="1">
      <alignment vertical="center"/>
    </xf>
    <xf numFmtId="0" fontId="221" fillId="50" borderId="1" xfId="0" applyFont="1" applyFill="1" applyBorder="1" applyAlignment="1">
      <alignment horizontal="center" vertical="center"/>
    </xf>
    <xf numFmtId="0" fontId="183" fillId="0" borderId="0" xfId="0" applyFont="1" applyAlignment="1">
      <alignment horizontal="left" vertical="center"/>
    </xf>
    <xf numFmtId="16" fontId="225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1" fillId="0" borderId="0" xfId="0" applyNumberFormat="1" applyFont="1" applyAlignment="1">
      <alignment horizontal="center" vertical="center"/>
    </xf>
    <xf numFmtId="0" fontId="230" fillId="50" borderId="1" xfId="2" applyFont="1" applyFill="1" applyBorder="1" applyAlignment="1" applyProtection="1">
      <alignment horizontal="center" vertical="center"/>
    </xf>
    <xf numFmtId="0" fontId="235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1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6" fillId="24" borderId="26" xfId="2" applyFont="1" applyFill="1" applyBorder="1" applyAlignment="1" applyProtection="1">
      <alignment horizontal="center" vertical="center"/>
    </xf>
    <xf numFmtId="0" fontId="221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6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0" fillId="39" borderId="1" xfId="2" applyFont="1" applyFill="1" applyBorder="1" applyAlignment="1" applyProtection="1">
      <alignment horizontal="center" vertical="center"/>
    </xf>
    <xf numFmtId="16" fontId="221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6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0" fillId="52" borderId="1" xfId="0" applyNumberFormat="1" applyFont="1" applyFill="1" applyBorder="1" applyAlignment="1">
      <alignment horizontal="left" vertical="center"/>
    </xf>
    <xf numFmtId="16" fontId="210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9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7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09" fillId="0" borderId="0" xfId="0" applyFont="1" applyAlignment="1">
      <alignment vertical="center"/>
    </xf>
    <xf numFmtId="16" fontId="237" fillId="46" borderId="1" xfId="0" applyNumberFormat="1" applyFont="1" applyFill="1" applyBorder="1" applyAlignment="1">
      <alignment horizontal="center" vertical="center"/>
    </xf>
    <xf numFmtId="16" fontId="237" fillId="46" borderId="19" xfId="0" applyNumberFormat="1" applyFont="1" applyFill="1" applyBorder="1" applyAlignment="1">
      <alignment horizontal="center" vertical="center"/>
    </xf>
    <xf numFmtId="16" fontId="237" fillId="0" borderId="1" xfId="0" applyNumberFormat="1" applyFont="1" applyBorder="1" applyAlignment="1">
      <alignment horizontal="center" vertical="center"/>
    </xf>
    <xf numFmtId="0" fontId="215" fillId="48" borderId="0" xfId="0" applyFont="1" applyFill="1" applyAlignment="1">
      <alignment horizontal="center" vertical="center"/>
    </xf>
    <xf numFmtId="16" fontId="237" fillId="2" borderId="1" xfId="0" applyNumberFormat="1" applyFont="1" applyFill="1" applyBorder="1" applyAlignment="1">
      <alignment horizontal="center" vertical="center"/>
    </xf>
    <xf numFmtId="0" fontId="218" fillId="0" borderId="0" xfId="0" applyFont="1" applyAlignment="1">
      <alignment vertical="center"/>
    </xf>
    <xf numFmtId="0" fontId="221" fillId="50" borderId="1" xfId="0" applyFont="1" applyFill="1" applyBorder="1" applyAlignment="1">
      <alignment vertical="center"/>
    </xf>
    <xf numFmtId="16" fontId="237" fillId="52" borderId="1" xfId="0" applyNumberFormat="1" applyFont="1" applyFill="1" applyBorder="1" applyAlignment="1">
      <alignment horizontal="center" vertical="center"/>
    </xf>
    <xf numFmtId="16" fontId="221" fillId="50" borderId="20" xfId="2" applyNumberFormat="1" applyFont="1" applyFill="1" applyBorder="1" applyAlignment="1" applyProtection="1">
      <alignment horizontal="center" vertical="center"/>
    </xf>
    <xf numFmtId="17" fontId="220" fillId="52" borderId="1" xfId="0" applyNumberFormat="1" applyFont="1" applyFill="1" applyBorder="1" applyAlignment="1">
      <alignment horizontal="center" vertical="center"/>
    </xf>
    <xf numFmtId="16" fontId="220" fillId="52" borderId="1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0" fontId="238" fillId="0" borderId="0" xfId="0" applyFont="1" applyAlignment="1">
      <alignment horizontal="center" vertical="center"/>
    </xf>
    <xf numFmtId="0" fontId="238" fillId="0" borderId="0" xfId="1" applyFont="1" applyAlignment="1">
      <alignment horizontal="center" vertical="center"/>
    </xf>
    <xf numFmtId="17" fontId="220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1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4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1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1" fillId="50" borderId="45" xfId="0" applyFont="1" applyFill="1" applyBorder="1" applyAlignment="1">
      <alignment vertical="center"/>
    </xf>
    <xf numFmtId="17" fontId="221" fillId="0" borderId="0" xfId="0" applyNumberFormat="1" applyFont="1" applyAlignment="1">
      <alignment horizontal="center" vertical="center" wrapText="1"/>
    </xf>
    <xf numFmtId="0" fontId="239" fillId="0" borderId="0" xfId="0" applyFont="1" applyAlignment="1">
      <alignment horizontal="center" vertical="center"/>
    </xf>
    <xf numFmtId="16" fontId="221" fillId="0" borderId="0" xfId="0" applyNumberFormat="1" applyFont="1" applyAlignment="1">
      <alignment horizontal="left" vertical="center"/>
    </xf>
    <xf numFmtId="0" fontId="224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0" fillId="52" borderId="1" xfId="2" applyNumberFormat="1" applyFont="1" applyFill="1" applyBorder="1" applyAlignment="1" applyProtection="1">
      <alignment horizontal="center" vertical="center"/>
    </xf>
    <xf numFmtId="16" fontId="217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0" fillId="50" borderId="1" xfId="2" applyNumberFormat="1" applyFont="1" applyFill="1" applyBorder="1" applyAlignment="1" applyProtection="1">
      <alignment horizontal="center" vertical="center"/>
    </xf>
    <xf numFmtId="0" fontId="220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0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1" fillId="2" borderId="30" xfId="0" applyNumberFormat="1" applyFont="1" applyFill="1" applyBorder="1" applyAlignment="1">
      <alignment horizontal="center" vertical="center"/>
    </xf>
    <xf numFmtId="16" fontId="221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0" fillId="50" borderId="45" xfId="0" applyFont="1" applyFill="1" applyBorder="1" applyAlignment="1">
      <alignment horizontal="center" vertical="center"/>
    </xf>
    <xf numFmtId="16" fontId="221" fillId="50" borderId="19" xfId="0" applyNumberFormat="1" applyFont="1" applyFill="1" applyBorder="1" applyAlignment="1">
      <alignment vertical="center"/>
    </xf>
    <xf numFmtId="16" fontId="221" fillId="50" borderId="21" xfId="0" applyNumberFormat="1" applyFont="1" applyFill="1" applyBorder="1" applyAlignment="1">
      <alignment vertical="center"/>
    </xf>
    <xf numFmtId="16" fontId="221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1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28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2" fillId="0" borderId="1" xfId="2" applyFont="1" applyBorder="1" applyAlignment="1" applyProtection="1">
      <alignment horizontal="center" vertical="center"/>
    </xf>
    <xf numFmtId="0" fontId="224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1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1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4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0" fillId="52" borderId="45" xfId="0" applyFont="1" applyFill="1" applyBorder="1" applyAlignment="1">
      <alignment horizontal="center" vertical="center"/>
    </xf>
    <xf numFmtId="16" fontId="220" fillId="52" borderId="30" xfId="0" applyNumberFormat="1" applyFont="1" applyFill="1" applyBorder="1" applyAlignment="1">
      <alignment horizontal="center" vertical="center"/>
    </xf>
    <xf numFmtId="16" fontId="221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4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1" fillId="0" borderId="0" xfId="1" applyFont="1" applyAlignment="1">
      <alignment horizontal="center" vertical="center"/>
    </xf>
    <xf numFmtId="0" fontId="222" fillId="0" borderId="0" xfId="2" applyFont="1" applyAlignment="1" applyProtection="1">
      <alignment vertical="center"/>
    </xf>
    <xf numFmtId="17" fontId="215" fillId="52" borderId="1" xfId="0" applyNumberFormat="1" applyFont="1" applyFill="1" applyBorder="1" applyAlignment="1">
      <alignment horizontal="center" vertical="center"/>
    </xf>
    <xf numFmtId="17" fontId="204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0" fillId="0" borderId="0" xfId="0" applyFont="1" applyAlignment="1">
      <alignment horizontal="center" vertical="center"/>
    </xf>
    <xf numFmtId="16" fontId="209" fillId="52" borderId="1" xfId="2" applyNumberFormat="1" applyFont="1" applyFill="1" applyBorder="1" applyAlignment="1" applyProtection="1">
      <alignment horizontal="center" vertical="center"/>
    </xf>
    <xf numFmtId="0" fontId="217" fillId="52" borderId="45" xfId="0" applyFon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1" fillId="50" borderId="19" xfId="2" applyNumberFormat="1" applyFont="1" applyFill="1" applyBorder="1" applyAlignment="1" applyProtection="1">
      <alignment horizontal="center" vertical="center"/>
    </xf>
    <xf numFmtId="16" fontId="210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0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1" fillId="50" borderId="72" xfId="2" applyNumberFormat="1" applyFont="1" applyFill="1" applyBorder="1" applyAlignment="1" applyProtection="1">
      <alignment horizontal="center" vertical="center"/>
    </xf>
    <xf numFmtId="16" fontId="221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0" fontId="182" fillId="0" borderId="1" xfId="2" applyFont="1" applyBorder="1" applyAlignment="1" applyProtection="1">
      <alignment horizontal="center" vertical="center"/>
    </xf>
    <xf numFmtId="0" fontId="209" fillId="52" borderId="45" xfId="0" applyFont="1" applyFill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6" fillId="0" borderId="0" xfId="2" applyFont="1" applyFill="1" applyBorder="1" applyAlignment="1" applyProtection="1">
      <alignment horizontal="center" vertical="center"/>
    </xf>
    <xf numFmtId="16" fontId="217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7" fontId="209" fillId="52" borderId="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17" fontId="217" fillId="52" borderId="1" xfId="0" applyNumberFormat="1" applyFont="1" applyFill="1" applyBorder="1" applyAlignment="1">
      <alignment horizontal="center" vertical="center"/>
    </xf>
    <xf numFmtId="0" fontId="243" fillId="39" borderId="1" xfId="2" applyFont="1" applyFill="1" applyBorder="1" applyAlignment="1" applyProtection="1">
      <alignment horizontal="center" vertical="center"/>
    </xf>
    <xf numFmtId="0" fontId="64" fillId="44" borderId="1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/>
      <protection locked="0"/>
    </xf>
    <xf numFmtId="0" fontId="65" fillId="44" borderId="1" xfId="0" applyFont="1" applyFill="1" applyBorder="1" applyAlignment="1" applyProtection="1">
      <alignment horizontal="center" vertical="center"/>
      <protection locked="0"/>
    </xf>
    <xf numFmtId="16" fontId="64" fillId="0" borderId="1" xfId="0" applyNumberFormat="1" applyFont="1" applyBorder="1" applyAlignment="1" applyProtection="1">
      <alignment horizontal="center" vertical="center"/>
      <protection locked="0"/>
    </xf>
    <xf numFmtId="16" fontId="0" fillId="0" borderId="1" xfId="0" applyNumberFormat="1" applyBorder="1" applyAlignment="1" applyProtection="1">
      <alignment horizontal="center" vertical="center"/>
      <protection locked="0"/>
    </xf>
    <xf numFmtId="16" fontId="140" fillId="0" borderId="1" xfId="0" applyNumberFormat="1" applyFont="1" applyBorder="1" applyAlignment="1" applyProtection="1">
      <alignment horizontal="center" vertical="center"/>
      <protection locked="0"/>
    </xf>
    <xf numFmtId="16" fontId="211" fillId="0" borderId="1" xfId="0" applyNumberFormat="1" applyFont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center" vertical="center"/>
      <protection locked="0"/>
    </xf>
    <xf numFmtId="16" fontId="221" fillId="50" borderId="1" xfId="0" applyNumberFormat="1" applyFont="1" applyFill="1" applyBorder="1" applyAlignment="1" applyProtection="1">
      <alignment horizontal="center" vertical="center"/>
      <protection locked="0"/>
    </xf>
    <xf numFmtId="16" fontId="0" fillId="2" borderId="1" xfId="0" applyNumberFormat="1" applyFill="1" applyBorder="1" applyAlignment="1" applyProtection="1">
      <alignment horizontal="center" vertical="center"/>
      <protection locked="0"/>
    </xf>
    <xf numFmtId="16" fontId="221" fillId="2" borderId="1" xfId="0" applyNumberFormat="1" applyFont="1" applyFill="1" applyBorder="1" applyAlignment="1" applyProtection="1">
      <alignment horizontal="center" vertical="center"/>
      <protection locked="0"/>
    </xf>
    <xf numFmtId="16" fontId="220" fillId="52" borderId="1" xfId="0" applyNumberFormat="1" applyFont="1" applyFill="1" applyBorder="1" applyAlignment="1" applyProtection="1">
      <alignment horizontal="center" vertical="center"/>
      <protection locked="0"/>
    </xf>
    <xf numFmtId="16" fontId="209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37" borderId="1" xfId="0" applyNumberFormat="1" applyFill="1" applyBorder="1" applyAlignment="1" applyProtection="1">
      <alignment horizontal="center" vertical="center"/>
      <protection locked="0"/>
    </xf>
    <xf numFmtId="16" fontId="64" fillId="44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59" xfId="0" applyFont="1" applyBorder="1" applyAlignment="1" applyProtection="1">
      <alignment horizontal="center" vertical="center"/>
      <protection locked="0"/>
    </xf>
    <xf numFmtId="0" fontId="222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vertical="center"/>
      <protection locked="0"/>
    </xf>
    <xf numFmtId="0" fontId="65" fillId="0" borderId="21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16" fontId="217" fillId="52" borderId="1" xfId="0" applyNumberFormat="1" applyFont="1" applyFill="1" applyBorder="1" applyAlignment="1" applyProtection="1">
      <alignment horizontal="center" vertical="center"/>
      <protection locked="0"/>
    </xf>
    <xf numFmtId="16" fontId="210" fillId="52" borderId="1" xfId="0" applyNumberFormat="1" applyFont="1" applyFill="1" applyBorder="1" applyAlignment="1" applyProtection="1">
      <alignment horizontal="center" vertical="center"/>
      <protection locked="0"/>
    </xf>
    <xf numFmtId="16" fontId="221" fillId="50" borderId="18" xfId="0" applyNumberFormat="1" applyFont="1" applyFill="1" applyBorder="1" applyAlignment="1" applyProtection="1">
      <alignment horizontal="center" vertical="center"/>
      <protection locked="0"/>
    </xf>
    <xf numFmtId="16" fontId="221" fillId="50" borderId="19" xfId="0" applyNumberFormat="1" applyFont="1" applyFill="1" applyBorder="1" applyAlignment="1" applyProtection="1">
      <alignment vertical="center"/>
      <protection locked="0"/>
    </xf>
    <xf numFmtId="16" fontId="221" fillId="50" borderId="21" xfId="0" applyNumberFormat="1" applyFont="1" applyFill="1" applyBorder="1" applyAlignment="1" applyProtection="1">
      <alignment vertical="center"/>
      <protection locked="0"/>
    </xf>
    <xf numFmtId="16" fontId="221" fillId="50" borderId="21" xfId="0" applyNumberFormat="1" applyFont="1" applyFill="1" applyBorder="1" applyAlignment="1" applyProtection="1">
      <alignment horizontal="center" vertical="center"/>
      <protection locked="0"/>
    </xf>
    <xf numFmtId="16" fontId="221" fillId="5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16" fontId="221" fillId="50" borderId="1" xfId="0" applyNumberFormat="1" applyFont="1" applyFill="1" applyBorder="1" applyAlignment="1" applyProtection="1">
      <alignment horizontal="center" vertical="center" wrapText="1"/>
      <protection locked="0"/>
    </xf>
    <xf numFmtId="16" fontId="221" fillId="50" borderId="1" xfId="2" applyNumberFormat="1" applyFont="1" applyFill="1" applyBorder="1" applyAlignment="1" applyProtection="1">
      <alignment horizontal="center" vertical="center"/>
      <protection locked="0"/>
    </xf>
    <xf numFmtId="16" fontId="221" fillId="50" borderId="30" xfId="2" applyNumberFormat="1" applyFont="1" applyFill="1" applyBorder="1" applyAlignment="1" applyProtection="1">
      <alignment horizontal="center" vertical="center"/>
      <protection locked="0"/>
    </xf>
    <xf numFmtId="16" fontId="152" fillId="0" borderId="0" xfId="0" applyNumberFormat="1" applyFont="1" applyAlignment="1" applyProtection="1">
      <alignment horizontal="center" vertical="center"/>
      <protection locked="0"/>
    </xf>
    <xf numFmtId="0" fontId="22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6" fontId="65" fillId="44" borderId="15" xfId="0" applyNumberFormat="1" applyFont="1" applyFill="1" applyBorder="1" applyAlignment="1" applyProtection="1">
      <alignment horizontal="center" vertical="center"/>
      <protection locked="0"/>
    </xf>
    <xf numFmtId="0" fontId="52" fillId="44" borderId="19" xfId="0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" fontId="64" fillId="0" borderId="0" xfId="0" applyNumberFormat="1" applyFont="1" applyAlignment="1" applyProtection="1">
      <alignment horizontal="center" vertical="center"/>
      <protection locked="0"/>
    </xf>
    <xf numFmtId="16" fontId="3" fillId="37" borderId="1" xfId="0" applyNumberFormat="1" applyFont="1" applyFill="1" applyBorder="1" applyAlignment="1" applyProtection="1">
      <alignment horizontal="center" vertical="center"/>
      <protection locked="0"/>
    </xf>
    <xf numFmtId="16" fontId="152" fillId="0" borderId="1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16" fontId="225" fillId="0" borderId="1" xfId="0" applyNumberFormat="1" applyFont="1" applyBorder="1" applyAlignment="1" applyProtection="1">
      <alignment horizontal="center" vertical="center"/>
      <protection locked="0"/>
    </xf>
    <xf numFmtId="0" fontId="0" fillId="52" borderId="45" xfId="0" applyFill="1" applyBorder="1" applyAlignment="1" applyProtection="1">
      <alignment horizontal="center" vertical="center"/>
      <protection locked="0"/>
    </xf>
    <xf numFmtId="0" fontId="221" fillId="50" borderId="45" xfId="0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1" xfId="0" applyFont="1" applyBorder="1" applyAlignment="1" applyProtection="1">
      <alignment horizontal="center" vertical="center"/>
      <protection locked="0"/>
    </xf>
    <xf numFmtId="16" fontId="221" fillId="2" borderId="1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16" fontId="225" fillId="2" borderId="1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/>
      <protection locked="0"/>
    </xf>
    <xf numFmtId="16" fontId="3" fillId="5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" fontId="0" fillId="0" borderId="0" xfId="0" applyNumberFormat="1" applyAlignment="1" applyProtection="1">
      <alignment horizontal="center" vertical="center"/>
      <protection locked="0"/>
    </xf>
    <xf numFmtId="16" fontId="133" fillId="0" borderId="0" xfId="0" applyNumberFormat="1" applyFont="1" applyAlignment="1" applyProtection="1">
      <alignment horizontal="center" vertical="center"/>
      <protection locked="0"/>
    </xf>
    <xf numFmtId="16" fontId="64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vertical="center"/>
      <protection locked="0"/>
    </xf>
    <xf numFmtId="16" fontId="65" fillId="44" borderId="48" xfId="0" applyNumberFormat="1" applyFont="1" applyFill="1" applyBorder="1" applyAlignment="1" applyProtection="1">
      <alignment horizontal="center" vertical="center"/>
      <protection locked="0"/>
    </xf>
    <xf numFmtId="16" fontId="65" fillId="44" borderId="47" xfId="0" applyNumberFormat="1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 wrapText="1"/>
      <protection locked="0"/>
    </xf>
    <xf numFmtId="0" fontId="241" fillId="0" borderId="0" xfId="0" applyFont="1" applyAlignment="1" applyProtection="1">
      <alignment horizontal="center" vertical="center"/>
      <protection locked="0"/>
    </xf>
    <xf numFmtId="16" fontId="3" fillId="0" borderId="46" xfId="0" applyNumberFormat="1" applyFont="1" applyBorder="1" applyAlignment="1" applyProtection="1">
      <alignment horizontal="center" vertical="center"/>
      <protection locked="0"/>
    </xf>
    <xf numFmtId="16" fontId="3" fillId="37" borderId="30" xfId="0" applyNumberFormat="1" applyFont="1" applyFill="1" applyBorder="1" applyAlignment="1" applyProtection="1">
      <alignment horizontal="center" vertical="center"/>
      <protection locked="0"/>
    </xf>
    <xf numFmtId="16" fontId="216" fillId="0" borderId="0" xfId="0" applyNumberFormat="1" applyFont="1" applyAlignment="1" applyProtection="1">
      <alignment horizontal="center" vertical="center"/>
      <protection locked="0"/>
    </xf>
    <xf numFmtId="16" fontId="216" fillId="0" borderId="1" xfId="0" applyNumberFormat="1" applyFont="1" applyBorder="1" applyAlignment="1" applyProtection="1">
      <alignment horizontal="center" vertical="center"/>
      <protection locked="0"/>
    </xf>
    <xf numFmtId="16" fontId="3" fillId="0" borderId="30" xfId="0" applyNumberFormat="1" applyFont="1" applyBorder="1" applyAlignment="1" applyProtection="1">
      <alignment horizontal="center" vertical="center"/>
      <protection locked="0"/>
    </xf>
    <xf numFmtId="16" fontId="3" fillId="37" borderId="46" xfId="0" applyNumberFormat="1" applyFont="1" applyFill="1" applyBorder="1" applyAlignment="1" applyProtection="1">
      <alignment horizontal="center" vertical="center"/>
      <protection locked="0"/>
    </xf>
    <xf numFmtId="16" fontId="64" fillId="0" borderId="46" xfId="0" applyNumberFormat="1" applyFont="1" applyBorder="1" applyAlignment="1" applyProtection="1">
      <alignment horizontal="center" vertical="center"/>
      <protection locked="0"/>
    </xf>
    <xf numFmtId="16" fontId="64" fillId="0" borderId="30" xfId="0" applyNumberFormat="1" applyFont="1" applyBorder="1" applyAlignment="1" applyProtection="1">
      <alignment horizontal="center" vertical="center"/>
      <protection locked="0"/>
    </xf>
    <xf numFmtId="16" fontId="3" fillId="42" borderId="46" xfId="0" applyNumberFormat="1" applyFont="1" applyFill="1" applyBorder="1" applyAlignment="1" applyProtection="1">
      <alignment horizontal="center" vertical="center"/>
      <protection locked="0"/>
    </xf>
    <xf numFmtId="16" fontId="3" fillId="42" borderId="30" xfId="0" applyNumberFormat="1" applyFont="1" applyFill="1" applyBorder="1" applyAlignment="1" applyProtection="1">
      <alignment horizontal="center" vertical="center"/>
      <protection locked="0"/>
    </xf>
    <xf numFmtId="16" fontId="215" fillId="0" borderId="1" xfId="0" applyNumberFormat="1" applyFont="1" applyBorder="1" applyAlignment="1" applyProtection="1">
      <alignment horizontal="center" vertical="center"/>
      <protection locked="0"/>
    </xf>
    <xf numFmtId="16" fontId="206" fillId="37" borderId="46" xfId="0" applyNumberFormat="1" applyFont="1" applyFill="1" applyBorder="1" applyAlignment="1" applyProtection="1">
      <alignment horizontal="center" vertical="center"/>
      <protection locked="0"/>
    </xf>
    <xf numFmtId="16" fontId="206" fillId="0" borderId="30" xfId="0" applyNumberFormat="1" applyFont="1" applyBorder="1" applyAlignment="1" applyProtection="1">
      <alignment horizontal="center" vertical="center"/>
      <protection locked="0"/>
    </xf>
    <xf numFmtId="16" fontId="3" fillId="34" borderId="46" xfId="0" applyNumberFormat="1" applyFont="1" applyFill="1" applyBorder="1" applyAlignment="1" applyProtection="1">
      <alignment horizontal="center" vertical="center"/>
      <protection locked="0"/>
    </xf>
    <xf numFmtId="16" fontId="3" fillId="37" borderId="31" xfId="0" applyNumberFormat="1" applyFont="1" applyFill="1" applyBorder="1" applyAlignment="1" applyProtection="1">
      <alignment horizontal="center" vertical="center"/>
      <protection locked="0"/>
    </xf>
    <xf numFmtId="16" fontId="3" fillId="0" borderId="40" xfId="0" applyNumberFormat="1" applyFont="1" applyBorder="1" applyAlignment="1" applyProtection="1">
      <alignment horizontal="center" vertical="center"/>
      <protection locked="0"/>
    </xf>
    <xf numFmtId="16" fontId="215" fillId="0" borderId="30" xfId="0" applyNumberFormat="1" applyFont="1" applyBorder="1" applyAlignment="1" applyProtection="1">
      <alignment horizontal="center" vertical="center"/>
      <protection locked="0"/>
    </xf>
    <xf numFmtId="16" fontId="204" fillId="0" borderId="30" xfId="0" applyNumberFormat="1" applyFont="1" applyBorder="1" applyAlignment="1" applyProtection="1">
      <alignment horizontal="center" vertical="center"/>
      <protection locked="0"/>
    </xf>
    <xf numFmtId="16" fontId="3" fillId="2" borderId="30" xfId="0" applyNumberFormat="1" applyFont="1" applyFill="1" applyBorder="1" applyAlignment="1" applyProtection="1">
      <alignment horizontal="center" vertical="center"/>
      <protection locked="0"/>
    </xf>
    <xf numFmtId="16" fontId="221" fillId="50" borderId="30" xfId="0" applyNumberFormat="1" applyFont="1" applyFill="1" applyBorder="1" applyAlignment="1" applyProtection="1">
      <alignment horizontal="center" vertical="center"/>
      <protection locked="0"/>
    </xf>
    <xf numFmtId="16" fontId="64" fillId="2" borderId="30" xfId="0" applyNumberFormat="1" applyFont="1" applyFill="1" applyBorder="1" applyAlignment="1" applyProtection="1">
      <alignment horizontal="center" vertical="center"/>
      <protection locked="0"/>
    </xf>
    <xf numFmtId="16" fontId="0" fillId="2" borderId="30" xfId="0" applyNumberFormat="1" applyFill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 wrapText="1"/>
      <protection locked="0"/>
    </xf>
    <xf numFmtId="16" fontId="0" fillId="52" borderId="30" xfId="0" applyNumberFormat="1" applyFill="1" applyBorder="1" applyAlignment="1" applyProtection="1">
      <alignment horizontal="center" vertical="center"/>
      <protection locked="0"/>
    </xf>
    <xf numFmtId="16" fontId="3" fillId="52" borderId="30" xfId="0" applyNumberFormat="1" applyFont="1" applyFill="1" applyBorder="1" applyAlignment="1" applyProtection="1">
      <alignment horizontal="center" vertical="center"/>
      <protection locked="0"/>
    </xf>
    <xf numFmtId="0" fontId="209" fillId="52" borderId="45" xfId="0" applyFont="1" applyFill="1" applyBorder="1" applyAlignment="1" applyProtection="1">
      <alignment horizontal="center" vertical="center"/>
      <protection locked="0"/>
    </xf>
    <xf numFmtId="0" fontId="217" fillId="52" borderId="45" xfId="0" applyFont="1" applyFill="1" applyBorder="1" applyAlignment="1" applyProtection="1">
      <alignment horizontal="center" vertical="center"/>
      <protection locked="0"/>
    </xf>
    <xf numFmtId="16" fontId="3" fillId="0" borderId="0" xfId="0" applyNumberFormat="1" applyFont="1" applyAlignment="1" applyProtection="1">
      <alignment horizontal="center" vertical="center"/>
      <protection locked="0"/>
    </xf>
    <xf numFmtId="16" fontId="65" fillId="44" borderId="1" xfId="0" applyNumberFormat="1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" fontId="139" fillId="0" borderId="1" xfId="0" applyNumberFormat="1" applyFont="1" applyBorder="1" applyAlignment="1" applyProtection="1">
      <alignment horizontal="center" vertical="center"/>
      <protection locked="0"/>
    </xf>
    <xf numFmtId="16" fontId="209" fillId="0" borderId="1" xfId="0" applyNumberFormat="1" applyFont="1" applyBorder="1" applyAlignment="1" applyProtection="1">
      <alignment horizontal="left" vertical="center"/>
      <protection locked="0"/>
    </xf>
    <xf numFmtId="16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16" fontId="3" fillId="37" borderId="15" xfId="0" applyNumberFormat="1" applyFont="1" applyFill="1" applyBorder="1" applyAlignment="1" applyProtection="1">
      <alignment horizontal="center" vertical="center"/>
      <protection locked="0"/>
    </xf>
    <xf numFmtId="16" fontId="140" fillId="0" borderId="0" xfId="0" applyNumberFormat="1" applyFont="1" applyAlignment="1" applyProtection="1">
      <alignment horizontal="center" vertical="center" wrapText="1"/>
      <protection locked="0"/>
    </xf>
    <xf numFmtId="0" fontId="64" fillId="0" borderId="45" xfId="0" applyFont="1" applyBorder="1" applyAlignment="1" applyProtection="1">
      <alignment vertical="center"/>
      <protection locked="0"/>
    </xf>
    <xf numFmtId="16" fontId="204" fillId="0" borderId="1" xfId="0" applyNumberFormat="1" applyFont="1" applyBorder="1" applyAlignment="1" applyProtection="1">
      <alignment horizontal="center" vertical="center"/>
      <protection locked="0"/>
    </xf>
    <xf numFmtId="0" fontId="3" fillId="52" borderId="45" xfId="0" applyFont="1" applyFill="1" applyBorder="1" applyAlignment="1" applyProtection="1">
      <alignment vertical="center"/>
      <protection locked="0"/>
    </xf>
    <xf numFmtId="0" fontId="0" fillId="52" borderId="45" xfId="0" applyFill="1" applyBorder="1" applyAlignment="1" applyProtection="1">
      <alignment vertical="center"/>
      <protection locked="0"/>
    </xf>
    <xf numFmtId="0" fontId="221" fillId="50" borderId="45" xfId="0" applyFont="1" applyFill="1" applyBorder="1" applyAlignment="1" applyProtection="1">
      <alignment vertical="center"/>
      <protection locked="0"/>
    </xf>
    <xf numFmtId="16" fontId="3" fillId="2" borderId="15" xfId="0" applyNumberFormat="1" applyFont="1" applyFill="1" applyBorder="1" applyAlignment="1" applyProtection="1">
      <alignment horizontal="center" vertical="center"/>
      <protection locked="0"/>
    </xf>
    <xf numFmtId="16" fontId="0" fillId="2" borderId="15" xfId="0" applyNumberFormat="1" applyFill="1" applyBorder="1" applyAlignment="1" applyProtection="1">
      <alignment horizontal="center" vertical="center"/>
      <protection locked="0"/>
    </xf>
    <xf numFmtId="16" fontId="0" fillId="0" borderId="15" xfId="0" applyNumberFormat="1" applyBorder="1" applyAlignment="1" applyProtection="1">
      <alignment horizontal="center" vertical="center"/>
      <protection locked="0"/>
    </xf>
    <xf numFmtId="16" fontId="3" fillId="0" borderId="21" xfId="0" applyNumberFormat="1" applyFont="1" applyBorder="1" applyAlignment="1" applyProtection="1">
      <alignment horizontal="center" vertical="center"/>
      <protection locked="0"/>
    </xf>
    <xf numFmtId="16" fontId="3" fillId="0" borderId="19" xfId="0" applyNumberFormat="1" applyFont="1" applyBorder="1" applyAlignment="1" applyProtection="1">
      <alignment horizontal="center" vertical="center"/>
      <protection locked="0"/>
    </xf>
    <xf numFmtId="16" fontId="221" fillId="50" borderId="82" xfId="2" applyNumberFormat="1" applyFont="1" applyFill="1" applyBorder="1" applyAlignment="1" applyProtection="1">
      <alignment horizontal="center" vertical="center"/>
      <protection locked="0"/>
    </xf>
    <xf numFmtId="0" fontId="64" fillId="44" borderId="20" xfId="0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/>
      <protection locked="0"/>
    </xf>
    <xf numFmtId="17" fontId="0" fillId="52" borderId="1" xfId="0" applyNumberFormat="1" applyFill="1" applyBorder="1" applyAlignment="1" applyProtection="1">
      <alignment horizontal="center" vertical="center" wrapText="1"/>
      <protection locked="0"/>
    </xf>
    <xf numFmtId="17" fontId="0" fillId="52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" fontId="221" fillId="50" borderId="72" xfId="2" applyNumberFormat="1" applyFont="1" applyFill="1" applyBorder="1" applyAlignment="1" applyProtection="1">
      <alignment horizontal="center" vertical="center"/>
      <protection locked="0"/>
    </xf>
    <xf numFmtId="17" fontId="217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09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0" fillId="52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44" borderId="18" xfId="2" applyFont="1" applyFill="1" applyBorder="1" applyAlignment="1" applyProtection="1">
      <alignment horizontal="center" vertical="center"/>
      <protection locked="0"/>
    </xf>
    <xf numFmtId="0" fontId="221" fillId="0" borderId="0" xfId="2" applyFont="1" applyAlignment="1" applyProtection="1">
      <alignment horizontal="center" vertical="center" wrapText="1"/>
      <protection locked="0"/>
    </xf>
    <xf numFmtId="0" fontId="14" fillId="0" borderId="0" xfId="2" applyAlignment="1" applyProtection="1">
      <alignment vertical="center"/>
      <protection locked="0"/>
    </xf>
    <xf numFmtId="0" fontId="64" fillId="44" borderId="1" xfId="2" applyFont="1" applyFill="1" applyBorder="1" applyAlignment="1" applyProtection="1">
      <alignment horizontal="center" vertical="center"/>
      <protection locked="0"/>
    </xf>
    <xf numFmtId="0" fontId="65" fillId="44" borderId="18" xfId="2" applyFont="1" applyFill="1" applyBorder="1" applyAlignment="1" applyProtection="1">
      <alignment horizontal="center" vertical="center"/>
      <protection locked="0"/>
    </xf>
    <xf numFmtId="0" fontId="64" fillId="44" borderId="19" xfId="2" applyFont="1" applyFill="1" applyBorder="1" applyAlignment="1" applyProtection="1">
      <alignment horizontal="center" vertical="center"/>
      <protection locked="0"/>
    </xf>
    <xf numFmtId="16" fontId="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Border="1" applyAlignment="1" applyProtection="1">
      <alignment horizontal="center" vertical="center"/>
      <protection locked="0"/>
    </xf>
    <xf numFmtId="16" fontId="3" fillId="2" borderId="1" xfId="2" applyNumberFormat="1" applyFont="1" applyFill="1" applyBorder="1" applyAlignment="1" applyProtection="1">
      <alignment horizontal="center" vertical="center"/>
      <protection locked="0"/>
    </xf>
    <xf numFmtId="16" fontId="220" fillId="52" borderId="1" xfId="2" applyNumberFormat="1" applyFont="1" applyFill="1" applyBorder="1" applyAlignment="1" applyProtection="1">
      <alignment horizontal="center" vertical="center"/>
      <protection locked="0"/>
    </xf>
    <xf numFmtId="16" fontId="209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1" xfId="2" applyNumberFormat="1" applyFont="1" applyFill="1" applyBorder="1" applyAlignment="1" applyProtection="1">
      <alignment horizontal="center" vertical="center"/>
      <protection locked="0"/>
    </xf>
    <xf numFmtId="16" fontId="217" fillId="52" borderId="1" xfId="2" applyNumberFormat="1" applyFont="1" applyFill="1" applyBorder="1" applyAlignment="1" applyProtection="1">
      <alignment horizontal="center" vertical="center"/>
      <protection locked="0"/>
    </xf>
    <xf numFmtId="0" fontId="64" fillId="44" borderId="76" xfId="2" applyFont="1" applyFill="1" applyBorder="1" applyAlignment="1" applyProtection="1">
      <alignment horizontal="center" vertical="center"/>
      <protection locked="0"/>
    </xf>
    <xf numFmtId="0" fontId="64" fillId="44" borderId="62" xfId="2" applyFont="1" applyFill="1" applyBorder="1" applyAlignment="1" applyProtection="1">
      <alignment horizontal="center" vertical="center"/>
      <protection locked="0"/>
    </xf>
    <xf numFmtId="0" fontId="64" fillId="44" borderId="64" xfId="2" applyFont="1" applyFill="1" applyBorder="1" applyAlignment="1" applyProtection="1">
      <alignment horizontal="center" vertical="center"/>
      <protection locked="0"/>
    </xf>
    <xf numFmtId="0" fontId="64" fillId="44" borderId="67" xfId="2" applyFont="1" applyFill="1" applyBorder="1" applyAlignment="1" applyProtection="1">
      <alignment horizontal="center" vertical="center"/>
      <protection locked="0"/>
    </xf>
    <xf numFmtId="16" fontId="221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Border="1" applyAlignment="1" applyProtection="1">
      <alignment horizontal="center" vertical="center"/>
      <protection locked="0"/>
    </xf>
    <xf numFmtId="0" fontId="64" fillId="44" borderId="20" xfId="2" applyFont="1" applyFill="1" applyBorder="1" applyAlignment="1" applyProtection="1">
      <alignment horizontal="center" vertical="center"/>
      <protection locked="0"/>
    </xf>
    <xf numFmtId="0" fontId="65" fillId="44" borderId="77" xfId="2" applyFont="1" applyFill="1" applyBorder="1" applyAlignment="1" applyProtection="1">
      <alignment horizontal="center" vertical="center"/>
      <protection locked="0"/>
    </xf>
    <xf numFmtId="0" fontId="65" fillId="44" borderId="43" xfId="2" applyFont="1" applyFill="1" applyBorder="1" applyAlignment="1" applyProtection="1">
      <alignment horizontal="center" vertical="center"/>
      <protection locked="0"/>
    </xf>
    <xf numFmtId="0" fontId="65" fillId="44" borderId="65" xfId="2" applyFont="1" applyFill="1" applyBorder="1" applyAlignment="1" applyProtection="1">
      <alignment horizontal="center" vertical="center"/>
      <protection locked="0"/>
    </xf>
    <xf numFmtId="0" fontId="65" fillId="44" borderId="68" xfId="2" applyFont="1" applyFill="1" applyBorder="1" applyAlignment="1" applyProtection="1">
      <alignment horizontal="center" vertical="center"/>
      <protection locked="0"/>
    </xf>
    <xf numFmtId="0" fontId="64" fillId="44" borderId="30" xfId="2" applyFont="1" applyFill="1" applyBorder="1" applyAlignment="1" applyProtection="1">
      <alignment horizontal="center" vertical="center"/>
      <protection locked="0"/>
    </xf>
    <xf numFmtId="16" fontId="3" fillId="52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20" xfId="2" applyNumberFormat="1" applyFont="1" applyFill="1" applyBorder="1" applyAlignment="1" applyProtection="1">
      <alignment horizontal="center" vertical="center"/>
      <protection locked="0"/>
    </xf>
    <xf numFmtId="16" fontId="3" fillId="0" borderId="68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Fill="1" applyBorder="1" applyAlignment="1" applyProtection="1">
      <alignment horizontal="center" vertical="center"/>
      <protection locked="0"/>
    </xf>
    <xf numFmtId="16" fontId="221" fillId="37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20" xfId="2" applyNumberFormat="1" applyFont="1" applyFill="1" applyBorder="1" applyAlignment="1" applyProtection="1">
      <alignment horizontal="center" vertical="center"/>
      <protection locked="0"/>
    </xf>
    <xf numFmtId="16" fontId="3" fillId="37" borderId="68" xfId="2" applyNumberFormat="1" applyFont="1" applyFill="1" applyBorder="1" applyAlignment="1" applyProtection="1">
      <alignment horizontal="center" vertical="center"/>
      <protection locked="0"/>
    </xf>
    <xf numFmtId="16" fontId="64" fillId="0" borderId="1" xfId="2" applyNumberFormat="1" applyFont="1" applyBorder="1" applyAlignment="1" applyProtection="1">
      <alignment horizontal="center" vertical="center"/>
      <protection locked="0"/>
    </xf>
    <xf numFmtId="16" fontId="0" fillId="0" borderId="1" xfId="2" applyNumberFormat="1" applyFont="1" applyBorder="1" applyAlignment="1" applyProtection="1">
      <alignment horizontal="center" vertical="center"/>
      <protection locked="0"/>
    </xf>
    <xf numFmtId="0" fontId="170" fillId="0" borderId="1" xfId="0" applyFont="1" applyBorder="1" applyAlignment="1" applyProtection="1">
      <alignment horizontal="center" vertical="center"/>
      <protection locked="0"/>
    </xf>
    <xf numFmtId="0" fontId="212" fillId="0" borderId="1" xfId="0" applyFont="1" applyBorder="1" applyAlignment="1" applyProtection="1">
      <alignment horizontal="center" vertical="center"/>
      <protection locked="0"/>
    </xf>
    <xf numFmtId="0" fontId="221" fillId="0" borderId="1" xfId="0" applyFont="1" applyBorder="1" applyAlignment="1" applyProtection="1">
      <alignment horizontal="center" vertical="center"/>
      <protection locked="0"/>
    </xf>
    <xf numFmtId="16" fontId="220" fillId="50" borderId="1" xfId="0" applyNumberFormat="1" applyFont="1" applyFill="1" applyBorder="1" applyAlignment="1" applyProtection="1">
      <alignment horizontal="center" vertical="center"/>
      <protection locked="0"/>
    </xf>
    <xf numFmtId="0" fontId="0" fillId="52" borderId="1" xfId="0" applyFill="1" applyBorder="1" applyAlignment="1" applyProtection="1">
      <alignment horizontal="center" vertical="center"/>
      <protection locked="0"/>
    </xf>
    <xf numFmtId="0" fontId="221" fillId="5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left" vertical="center"/>
      <protection locked="0"/>
    </xf>
    <xf numFmtId="16" fontId="221" fillId="50" borderId="1" xfId="2" applyNumberFormat="1" applyFont="1" applyFill="1" applyBorder="1" applyAlignment="1" applyProtection="1">
      <alignment horizontal="left" vertical="center"/>
      <protection locked="0"/>
    </xf>
    <xf numFmtId="0" fontId="170" fillId="2" borderId="1" xfId="0" applyFont="1" applyFill="1" applyBorder="1" applyAlignment="1" applyProtection="1">
      <alignment horizontal="center" vertical="center"/>
      <protection locked="0"/>
    </xf>
    <xf numFmtId="16" fontId="220" fillId="50" borderId="1" xfId="2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" fontId="204" fillId="52" borderId="1" xfId="2" applyNumberFormat="1" applyFont="1" applyFill="1" applyBorder="1" applyAlignment="1" applyProtection="1">
      <alignment horizontal="center" vertical="center"/>
      <protection locked="0"/>
    </xf>
    <xf numFmtId="0" fontId="220" fillId="2" borderId="1" xfId="0" applyFont="1" applyFill="1" applyBorder="1" applyAlignment="1" applyProtection="1">
      <alignment horizontal="center" vertical="center"/>
      <protection locked="0"/>
    </xf>
    <xf numFmtId="0" fontId="210" fillId="2" borderId="1" xfId="0" applyFont="1" applyFill="1" applyBorder="1" applyAlignment="1" applyProtection="1">
      <alignment horizontal="center" vertical="center"/>
      <protection locked="0"/>
    </xf>
    <xf numFmtId="16" fontId="210" fillId="2" borderId="1" xfId="0" applyNumberFormat="1" applyFont="1" applyFill="1" applyBorder="1" applyAlignment="1" applyProtection="1">
      <alignment horizontal="center" vertical="center"/>
      <protection locked="0"/>
    </xf>
    <xf numFmtId="16" fontId="210" fillId="52" borderId="1" xfId="2" applyNumberFormat="1" applyFont="1" applyFill="1" applyBorder="1" applyAlignment="1" applyProtection="1">
      <alignment horizontal="center" vertical="center"/>
      <protection locked="0"/>
    </xf>
    <xf numFmtId="16" fontId="0" fillId="52" borderId="19" xfId="2" applyNumberFormat="1" applyFont="1" applyFill="1" applyBorder="1" applyAlignment="1" applyProtection="1">
      <alignment horizontal="center" vertical="center"/>
      <protection locked="0"/>
    </xf>
    <xf numFmtId="16" fontId="0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18" xfId="2" applyNumberFormat="1" applyFont="1" applyFill="1" applyBorder="1" applyAlignment="1" applyProtection="1">
      <alignment horizontal="center" vertical="center"/>
      <protection locked="0"/>
    </xf>
    <xf numFmtId="16" fontId="217" fillId="52" borderId="15" xfId="2" applyNumberFormat="1" applyFont="1" applyFill="1" applyBorder="1" applyAlignment="1" applyProtection="1">
      <alignment horizontal="center" vertical="center"/>
      <protection locked="0"/>
    </xf>
    <xf numFmtId="16" fontId="0" fillId="0" borderId="19" xfId="0" applyNumberFormat="1" applyBorder="1" applyAlignment="1" applyProtection="1">
      <alignment horizontal="center" vertical="center"/>
      <protection locked="0"/>
    </xf>
    <xf numFmtId="16" fontId="209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52" borderId="19" xfId="2" applyNumberFormat="1" applyFont="1" applyFill="1" applyBorder="1" applyAlignment="1" applyProtection="1">
      <alignment horizontal="center" vertical="center"/>
      <protection locked="0"/>
    </xf>
    <xf numFmtId="0" fontId="170" fillId="0" borderId="19" xfId="0" applyFont="1" applyBorder="1" applyAlignment="1" applyProtection="1">
      <alignment horizontal="center" vertical="center"/>
      <protection locked="0"/>
    </xf>
    <xf numFmtId="16" fontId="0" fillId="52" borderId="71" xfId="2" applyNumberFormat="1" applyFont="1" applyFill="1" applyBorder="1" applyAlignment="1" applyProtection="1">
      <alignment horizontal="center" vertical="center"/>
      <protection locked="0"/>
    </xf>
    <xf numFmtId="16" fontId="0" fillId="52" borderId="72" xfId="2" applyNumberFormat="1" applyFont="1" applyFill="1" applyBorder="1" applyAlignment="1" applyProtection="1">
      <alignment horizontal="center" vertical="center"/>
      <protection locked="0"/>
    </xf>
    <xf numFmtId="16" fontId="3" fillId="52" borderId="72" xfId="2" applyNumberFormat="1" applyFont="1" applyFill="1" applyBorder="1" applyAlignment="1" applyProtection="1">
      <alignment horizontal="center" vertical="center"/>
      <protection locked="0"/>
    </xf>
    <xf numFmtId="16" fontId="0" fillId="0" borderId="72" xfId="0" applyNumberFormat="1" applyBorder="1" applyAlignment="1" applyProtection="1">
      <alignment horizontal="center" vertical="center"/>
      <protection locked="0"/>
    </xf>
    <xf numFmtId="0" fontId="170" fillId="0" borderId="72" xfId="0" applyFont="1" applyBorder="1" applyAlignment="1" applyProtection="1">
      <alignment horizontal="center" vertical="center"/>
      <protection locked="0"/>
    </xf>
    <xf numFmtId="16" fontId="0" fillId="0" borderId="73" xfId="0" applyNumberFormat="1" applyBorder="1" applyAlignment="1" applyProtection="1">
      <alignment horizontal="center" vertical="center"/>
      <protection locked="0"/>
    </xf>
    <xf numFmtId="16" fontId="0" fillId="52" borderId="15" xfId="2" applyNumberFormat="1" applyFont="1" applyFill="1" applyBorder="1" applyAlignment="1" applyProtection="1">
      <alignment horizontal="center" vertical="center"/>
      <protection locked="0"/>
    </xf>
    <xf numFmtId="16" fontId="221" fillId="50" borderId="78" xfId="2" applyNumberFormat="1" applyFont="1" applyFill="1" applyBorder="1" applyAlignment="1" applyProtection="1">
      <alignment horizontal="center" vertical="center"/>
      <protection locked="0"/>
    </xf>
    <xf numFmtId="0" fontId="217" fillId="37" borderId="66" xfId="0" applyFont="1" applyFill="1" applyBorder="1" applyAlignment="1" applyProtection="1">
      <alignment horizontal="center" vertical="center"/>
      <protection locked="0"/>
    </xf>
    <xf numFmtId="16" fontId="217" fillId="37" borderId="79" xfId="0" applyNumberFormat="1" applyFont="1" applyFill="1" applyBorder="1" applyAlignment="1" applyProtection="1">
      <alignment horizontal="center" vertical="center"/>
      <protection locked="0"/>
    </xf>
    <xf numFmtId="16" fontId="217" fillId="37" borderId="80" xfId="0" applyNumberFormat="1" applyFont="1" applyFill="1" applyBorder="1" applyAlignment="1" applyProtection="1">
      <alignment horizontal="center" vertical="center"/>
      <protection locked="0"/>
    </xf>
    <xf numFmtId="16" fontId="217" fillId="37" borderId="81" xfId="0" applyNumberFormat="1" applyFont="1" applyFill="1" applyBorder="1" applyAlignment="1" applyProtection="1">
      <alignment horizontal="center" vertical="center"/>
      <protection locked="0"/>
    </xf>
    <xf numFmtId="0" fontId="170" fillId="0" borderId="20" xfId="0" applyFont="1" applyBorder="1" applyAlignment="1" applyProtection="1">
      <alignment horizontal="center" vertical="center"/>
      <protection locked="0"/>
    </xf>
    <xf numFmtId="16" fontId="0" fillId="0" borderId="71" xfId="0" applyNumberFormat="1" applyBorder="1" applyAlignment="1" applyProtection="1">
      <alignment horizontal="center" vertical="center"/>
      <protection locked="0"/>
    </xf>
    <xf numFmtId="0" fontId="217" fillId="2" borderId="20" xfId="0" applyFont="1" applyFill="1" applyBorder="1" applyAlignment="1" applyProtection="1">
      <alignment horizontal="center" vertical="center"/>
      <protection locked="0"/>
    </xf>
    <xf numFmtId="16" fontId="217" fillId="2" borderId="71" xfId="0" applyNumberFormat="1" applyFont="1" applyFill="1" applyBorder="1" applyAlignment="1" applyProtection="1">
      <alignment horizontal="center" vertical="center"/>
      <protection locked="0"/>
    </xf>
    <xf numFmtId="16" fontId="217" fillId="2" borderId="72" xfId="0" applyNumberFormat="1" applyFont="1" applyFill="1" applyBorder="1" applyAlignment="1" applyProtection="1">
      <alignment horizontal="center" vertical="center"/>
      <protection locked="0"/>
    </xf>
    <xf numFmtId="16" fontId="217" fillId="2" borderId="73" xfId="0" applyNumberFormat="1" applyFont="1" applyFill="1" applyBorder="1" applyAlignment="1" applyProtection="1">
      <alignment horizontal="center" vertical="center"/>
      <protection locked="0"/>
    </xf>
    <xf numFmtId="16" fontId="0" fillId="37" borderId="72" xfId="0" applyNumberFormat="1" applyFill="1" applyBorder="1" applyAlignment="1" applyProtection="1">
      <alignment horizontal="center" vertical="center"/>
      <protection locked="0"/>
    </xf>
    <xf numFmtId="0" fontId="170" fillId="37" borderId="20" xfId="0" applyFont="1" applyFill="1" applyBorder="1" applyAlignment="1" applyProtection="1">
      <alignment horizontal="center" vertical="center"/>
      <protection locked="0"/>
    </xf>
    <xf numFmtId="16" fontId="0" fillId="37" borderId="71" xfId="0" applyNumberFormat="1" applyFill="1" applyBorder="1" applyAlignment="1" applyProtection="1">
      <alignment horizontal="center" vertical="center"/>
      <protection locked="0"/>
    </xf>
    <xf numFmtId="16" fontId="0" fillId="37" borderId="73" xfId="0" applyNumberForma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65" fillId="44" borderId="19" xfId="0" applyFont="1" applyFill="1" applyBorder="1" applyAlignment="1" applyProtection="1">
      <alignment horizontal="center" vertical="center" wrapText="1"/>
      <protection locked="0"/>
    </xf>
    <xf numFmtId="0" fontId="52" fillId="44" borderId="1" xfId="0" applyFont="1" applyFill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left" vertical="center"/>
      <protection locked="0"/>
    </xf>
    <xf numFmtId="16" fontId="134" fillId="0" borderId="0" xfId="0" applyNumberFormat="1" applyFont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  <protection locked="0"/>
    </xf>
    <xf numFmtId="16" fontId="217" fillId="37" borderId="1" xfId="2" applyNumberFormat="1" applyFont="1" applyFill="1" applyBorder="1" applyAlignment="1" applyProtection="1">
      <alignment horizontal="center" vertical="center"/>
      <protection locked="0"/>
    </xf>
    <xf numFmtId="16" fontId="217" fillId="0" borderId="1" xfId="2" applyNumberFormat="1" applyFont="1" applyFill="1" applyBorder="1" applyAlignment="1" applyProtection="1">
      <alignment horizontal="center" vertical="center"/>
      <protection locked="0"/>
    </xf>
    <xf numFmtId="16" fontId="65" fillId="44" borderId="19" xfId="0" applyNumberFormat="1" applyFont="1" applyFill="1" applyBorder="1" applyAlignment="1" applyProtection="1">
      <alignment horizontal="center" vertical="center"/>
      <protection locked="0"/>
    </xf>
    <xf numFmtId="16" fontId="209" fillId="52" borderId="19" xfId="0" applyNumberFormat="1" applyFont="1" applyFill="1" applyBorder="1" applyAlignment="1" applyProtection="1">
      <alignment horizontal="center" vertical="center"/>
      <protection locked="0"/>
    </xf>
    <xf numFmtId="16" fontId="209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18" xfId="0" applyNumberFormat="1" applyFill="1" applyBorder="1" applyAlignment="1" applyProtection="1">
      <alignment horizontal="center" vertical="center"/>
      <protection locked="0"/>
    </xf>
    <xf numFmtId="16" fontId="206" fillId="37" borderId="1" xfId="2" applyNumberFormat="1" applyFont="1" applyFill="1" applyBorder="1" applyAlignment="1" applyProtection="1">
      <alignment horizontal="center" vertical="center"/>
      <protection locked="0"/>
    </xf>
    <xf numFmtId="16" fontId="217" fillId="52" borderId="15" xfId="0" applyNumberFormat="1" applyFont="1" applyFill="1" applyBorder="1" applyAlignment="1" applyProtection="1">
      <alignment horizontal="center" vertical="center"/>
      <protection locked="0"/>
    </xf>
    <xf numFmtId="17" fontId="221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17" fontId="0" fillId="52" borderId="1" xfId="0" applyNumberFormat="1" applyFill="1" applyBorder="1" applyAlignment="1" applyProtection="1">
      <alignment horizontal="center" vertical="center"/>
      <protection locked="0"/>
    </xf>
    <xf numFmtId="17" fontId="220" fillId="52" borderId="1" xfId="0" applyNumberFormat="1" applyFont="1" applyFill="1" applyBorder="1" applyAlignment="1" applyProtection="1">
      <alignment horizontal="center" vertical="center"/>
      <protection locked="0"/>
    </xf>
    <xf numFmtId="17" fontId="221" fillId="50" borderId="1" xfId="0" applyNumberFormat="1" applyFont="1" applyFill="1" applyBorder="1" applyAlignment="1" applyProtection="1">
      <alignment horizontal="center" vertical="center"/>
      <protection locked="0"/>
    </xf>
    <xf numFmtId="17" fontId="210" fillId="52" borderId="1" xfId="0" applyNumberFormat="1" applyFont="1" applyFill="1" applyBorder="1" applyAlignment="1" applyProtection="1">
      <alignment horizontal="center" vertical="center"/>
      <protection locked="0"/>
    </xf>
    <xf numFmtId="17" fontId="209" fillId="52" borderId="1" xfId="0" applyNumberFormat="1" applyFont="1" applyFill="1" applyBorder="1" applyAlignment="1" applyProtection="1">
      <alignment horizontal="center" vertical="center"/>
      <protection locked="0"/>
    </xf>
    <xf numFmtId="17" fontId="217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19" xfId="0" applyNumberFormat="1" applyFill="1" applyBorder="1" applyAlignment="1" applyProtection="1">
      <alignment horizontal="center" vertical="center"/>
      <protection locked="0"/>
    </xf>
    <xf numFmtId="16" fontId="209" fillId="52" borderId="15" xfId="0" applyNumberFormat="1" applyFont="1" applyFill="1" applyBorder="1" applyAlignment="1" applyProtection="1">
      <alignment horizontal="center" vertical="center"/>
      <protection locked="0"/>
    </xf>
    <xf numFmtId="16" fontId="0" fillId="52" borderId="40" xfId="0" applyNumberFormat="1" applyFill="1" applyBorder="1" applyAlignment="1" applyProtection="1">
      <alignment horizontal="center" vertical="center"/>
      <protection locked="0"/>
    </xf>
    <xf numFmtId="16" fontId="0" fillId="52" borderId="15" xfId="0" applyNumberForma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16" fontId="223" fillId="0" borderId="1" xfId="0" applyNumberFormat="1" applyFont="1" applyBorder="1" applyAlignment="1" applyProtection="1">
      <alignment horizontal="center" vertical="center"/>
      <protection locked="0"/>
    </xf>
    <xf numFmtId="0" fontId="220" fillId="52" borderId="1" xfId="0" applyFont="1" applyFill="1" applyBorder="1" applyAlignment="1" applyProtection="1">
      <alignment horizontal="center" vertical="center"/>
      <protection locked="0"/>
    </xf>
    <xf numFmtId="0" fontId="209" fillId="52" borderId="1" xfId="0" applyFont="1" applyFill="1" applyBorder="1" applyAlignment="1" applyProtection="1">
      <alignment horizontal="center" vertical="center"/>
      <protection locked="0"/>
    </xf>
    <xf numFmtId="0" fontId="217" fillId="52" borderId="1" xfId="0" applyFont="1" applyFill="1" applyBorder="1" applyAlignment="1" applyProtection="1">
      <alignment horizontal="center" vertical="center"/>
      <protection locked="0"/>
    </xf>
    <xf numFmtId="0" fontId="210" fillId="52" borderId="1" xfId="0" applyFont="1" applyFill="1" applyBorder="1" applyAlignment="1" applyProtection="1">
      <alignment horizontal="center" vertical="center"/>
      <protection locked="0"/>
    </xf>
    <xf numFmtId="16" fontId="217" fillId="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41" xfId="0" applyNumberFormat="1" applyFill="1" applyBorder="1" applyAlignment="1" applyProtection="1">
      <alignment horizontal="center" vertical="center"/>
      <protection locked="0"/>
    </xf>
    <xf numFmtId="0" fontId="45" fillId="0" borderId="18" xfId="2" applyFont="1" applyBorder="1" applyAlignment="1" applyProtection="1">
      <alignment horizontal="center" vertical="center"/>
    </xf>
    <xf numFmtId="0" fontId="244" fillId="0" borderId="19" xfId="2" applyFont="1" applyBorder="1" applyAlignment="1" applyProtection="1">
      <alignment horizontal="center" vertical="center"/>
    </xf>
    <xf numFmtId="0" fontId="245" fillId="43" borderId="0" xfId="0" applyFont="1" applyFill="1"/>
    <xf numFmtId="16" fontId="217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0" borderId="19" xfId="2" applyNumberFormat="1" applyFont="1" applyBorder="1" applyAlignment="1" applyProtection="1">
      <alignment horizontal="center" vertical="center"/>
      <protection locked="0"/>
    </xf>
    <xf numFmtId="16" fontId="217" fillId="0" borderId="0" xfId="2" applyNumberFormat="1" applyFont="1" applyFill="1" applyBorder="1" applyAlignment="1" applyProtection="1">
      <alignment horizontal="center" vertical="center"/>
      <protection locked="0"/>
    </xf>
    <xf numFmtId="16" fontId="0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5" xfId="2" applyNumberFormat="1" applyFont="1" applyBorder="1" applyAlignment="1" applyProtection="1">
      <alignment horizontal="center" vertical="center"/>
      <protection locked="0"/>
    </xf>
    <xf numFmtId="16" fontId="3" fillId="0" borderId="66" xfId="2" applyNumberFormat="1" applyFont="1" applyFill="1" applyBorder="1" applyAlignment="1" applyProtection="1">
      <alignment horizontal="center" vertical="center"/>
      <protection locked="0"/>
    </xf>
    <xf numFmtId="16" fontId="3" fillId="0" borderId="47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6" fontId="3" fillId="0" borderId="71" xfId="2" applyNumberFormat="1" applyFont="1" applyBorder="1" applyAlignment="1" applyProtection="1">
      <alignment horizontal="center" vertical="center"/>
      <protection locked="0"/>
    </xf>
    <xf numFmtId="0" fontId="244" fillId="0" borderId="30" xfId="2" applyFont="1" applyBorder="1" applyAlignment="1" applyProtection="1">
      <alignment horizontal="center" vertical="center"/>
    </xf>
    <xf numFmtId="0" fontId="244" fillId="0" borderId="15" xfId="2" applyFont="1" applyFill="1" applyBorder="1" applyAlignment="1" applyProtection="1">
      <alignment horizontal="center" vertical="center"/>
    </xf>
    <xf numFmtId="0" fontId="242" fillId="0" borderId="19" xfId="2" applyFont="1" applyBorder="1" applyAlignment="1" applyProtection="1">
      <alignment horizontal="center" vertical="center"/>
    </xf>
    <xf numFmtId="0" fontId="242" fillId="0" borderId="15" xfId="2" applyFont="1" applyBorder="1" applyAlignment="1" applyProtection="1">
      <alignment horizontal="center" vertical="center"/>
    </xf>
    <xf numFmtId="16" fontId="217" fillId="52" borderId="19" xfId="0" applyNumberFormat="1" applyFont="1" applyFill="1" applyBorder="1" applyAlignment="1" applyProtection="1">
      <alignment horizontal="center" vertical="center"/>
      <protection locked="0"/>
    </xf>
    <xf numFmtId="16" fontId="217" fillId="0" borderId="0" xfId="0" applyNumberFormat="1" applyFont="1" applyAlignment="1" applyProtection="1">
      <alignment horizontal="center" vertical="center"/>
      <protection locked="0"/>
    </xf>
    <xf numFmtId="16" fontId="0" fillId="52" borderId="72" xfId="0" applyNumberFormat="1" applyFill="1" applyBorder="1" applyAlignment="1" applyProtection="1">
      <alignment horizontal="center" vertical="center"/>
      <protection locked="0"/>
    </xf>
    <xf numFmtId="0" fontId="64" fillId="44" borderId="62" xfId="0" applyFont="1" applyFill="1" applyBorder="1" applyAlignment="1" applyProtection="1">
      <alignment horizontal="center" vertical="center" wrapText="1"/>
      <protection locked="0"/>
    </xf>
    <xf numFmtId="0" fontId="64" fillId="44" borderId="83" xfId="0" applyFont="1" applyFill="1" applyBorder="1" applyAlignment="1" applyProtection="1">
      <alignment horizontal="center" vertical="center" wrapText="1"/>
      <protection locked="0"/>
    </xf>
    <xf numFmtId="16" fontId="65" fillId="44" borderId="43" xfId="0" applyNumberFormat="1" applyFont="1" applyFill="1" applyBorder="1" applyAlignment="1" applyProtection="1">
      <alignment horizontal="center" vertical="center"/>
      <protection locked="0"/>
    </xf>
    <xf numFmtId="16" fontId="65" fillId="44" borderId="84" xfId="0" applyNumberFormat="1" applyFont="1" applyFill="1" applyBorder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64" fillId="44" borderId="71" xfId="2" applyFont="1" applyFill="1" applyBorder="1" applyAlignment="1" applyProtection="1">
      <alignment horizontal="center" vertical="center"/>
      <protection locked="0"/>
    </xf>
    <xf numFmtId="0" fontId="52" fillId="44" borderId="73" xfId="0" applyFont="1" applyFill="1" applyBorder="1" applyAlignment="1" applyProtection="1">
      <alignment horizontal="center" vertical="center"/>
      <protection locked="0"/>
    </xf>
    <xf numFmtId="0" fontId="64" fillId="44" borderId="76" xfId="0" applyFont="1" applyFill="1" applyBorder="1" applyAlignment="1" applyProtection="1">
      <alignment horizontal="center" vertical="center" wrapText="1"/>
      <protection locked="0"/>
    </xf>
    <xf numFmtId="16" fontId="65" fillId="44" borderId="77" xfId="0" applyNumberFormat="1" applyFont="1" applyFill="1" applyBorder="1" applyAlignment="1" applyProtection="1">
      <alignment horizontal="center" vertical="center"/>
      <protection locked="0"/>
    </xf>
    <xf numFmtId="17" fontId="217" fillId="0" borderId="0" xfId="0" applyNumberFormat="1" applyFont="1" applyAlignment="1" applyProtection="1">
      <alignment horizontal="center" vertical="center" wrapText="1"/>
      <protection locked="0"/>
    </xf>
    <xf numFmtId="17" fontId="0" fillId="0" borderId="0" xfId="0" applyNumberFormat="1" applyAlignment="1" applyProtection="1">
      <alignment horizontal="center" vertical="center"/>
      <protection locked="0"/>
    </xf>
    <xf numFmtId="17" fontId="217" fillId="52" borderId="19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22" xfId="0" applyNumberFormat="1" applyFill="1" applyBorder="1" applyAlignment="1" applyProtection="1">
      <alignment horizontal="center" vertical="center"/>
      <protection locked="0"/>
    </xf>
    <xf numFmtId="17" fontId="217" fillId="52" borderId="71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85" xfId="0" applyNumberFormat="1" applyFill="1" applyBorder="1" applyAlignment="1" applyProtection="1">
      <alignment horizontal="center" vertical="center"/>
      <protection locked="0"/>
    </xf>
    <xf numFmtId="0" fontId="65" fillId="44" borderId="43" xfId="0" applyFont="1" applyFill="1" applyBorder="1" applyAlignment="1" applyProtection="1">
      <alignment horizontal="center" vertical="center"/>
      <protection locked="0"/>
    </xf>
    <xf numFmtId="0" fontId="65" fillId="44" borderId="84" xfId="0" applyFont="1" applyFill="1" applyBorder="1" applyAlignment="1" applyProtection="1">
      <alignment horizontal="center" vertical="center"/>
      <protection locked="0"/>
    </xf>
    <xf numFmtId="0" fontId="65" fillId="44" borderId="77" xfId="0" applyFont="1" applyFill="1" applyBorder="1" applyAlignment="1" applyProtection="1">
      <alignment horizontal="center" vertical="center"/>
      <protection locked="0"/>
    </xf>
    <xf numFmtId="16" fontId="64" fillId="44" borderId="73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46" fillId="39" borderId="1" xfId="2" applyFont="1" applyFill="1" applyBorder="1" applyAlignment="1" applyProtection="1">
      <alignment horizontal="center" vertical="center"/>
    </xf>
    <xf numFmtId="16" fontId="3" fillId="37" borderId="72" xfId="0" applyNumberFormat="1" applyFont="1" applyFill="1" applyBorder="1" applyAlignment="1" applyProtection="1">
      <alignment horizontal="center" vertical="center"/>
      <protection locked="0"/>
    </xf>
    <xf numFmtId="16" fontId="3" fillId="37" borderId="73" xfId="0" applyNumberFormat="1" applyFont="1" applyFill="1" applyBorder="1" applyAlignment="1" applyProtection="1">
      <alignment horizontal="center" vertical="center"/>
      <protection locked="0"/>
    </xf>
    <xf numFmtId="0" fontId="64" fillId="0" borderId="15" xfId="0" applyFont="1" applyBorder="1" applyAlignment="1" applyProtection="1">
      <alignment horizontal="center" vertical="center"/>
      <protection locked="0"/>
    </xf>
    <xf numFmtId="16" fontId="217" fillId="52" borderId="71" xfId="0" applyNumberFormat="1" applyFont="1" applyFill="1" applyBorder="1" applyAlignment="1" applyProtection="1">
      <alignment horizontal="center" vertical="center"/>
      <protection locked="0"/>
    </xf>
    <xf numFmtId="16" fontId="3" fillId="0" borderId="72" xfId="0" applyNumberFormat="1" applyFont="1" applyBorder="1" applyAlignment="1" applyProtection="1">
      <alignment horizontal="center" vertical="center"/>
      <protection locked="0"/>
    </xf>
    <xf numFmtId="16" fontId="3" fillId="0" borderId="73" xfId="0" applyNumberFormat="1" applyFont="1" applyBorder="1" applyAlignment="1" applyProtection="1">
      <alignment horizontal="center" vertical="center"/>
      <protection locked="0"/>
    </xf>
    <xf numFmtId="16" fontId="64" fillId="44" borderId="62" xfId="0" applyNumberFormat="1" applyFont="1" applyFill="1" applyBorder="1" applyAlignment="1" applyProtection="1">
      <alignment horizontal="center" vertical="center"/>
      <protection locked="0"/>
    </xf>
    <xf numFmtId="16" fontId="65" fillId="44" borderId="78" xfId="0" applyNumberFormat="1" applyFont="1" applyFill="1" applyBorder="1" applyAlignment="1" applyProtection="1">
      <alignment horizontal="center" vertical="center"/>
      <protection locked="0"/>
    </xf>
    <xf numFmtId="16" fontId="0" fillId="37" borderId="0" xfId="0" applyNumberFormat="1" applyFill="1" applyAlignment="1" applyProtection="1">
      <alignment horizontal="center" vertical="center"/>
      <protection locked="0"/>
    </xf>
    <xf numFmtId="0" fontId="170" fillId="37" borderId="0" xfId="0" applyFont="1" applyFill="1" applyAlignment="1" applyProtection="1">
      <alignment horizontal="center" vertical="center"/>
      <protection locked="0"/>
    </xf>
    <xf numFmtId="16" fontId="217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22" xfId="0" applyNumberFormat="1" applyFill="1" applyBorder="1" applyAlignment="1" applyProtection="1">
      <alignment horizontal="center" vertical="center"/>
      <protection locked="0"/>
    </xf>
    <xf numFmtId="16" fontId="209" fillId="52" borderId="63" xfId="0" applyNumberFormat="1" applyFont="1" applyFill="1" applyBorder="1" applyAlignment="1" applyProtection="1">
      <alignment horizontal="center" vertical="center"/>
      <protection locked="0"/>
    </xf>
    <xf numFmtId="0" fontId="60" fillId="0" borderId="0" xfId="0" applyFont="1"/>
    <xf numFmtId="0" fontId="60" fillId="43" borderId="0" xfId="0" applyFont="1" applyFill="1"/>
    <xf numFmtId="16" fontId="3" fillId="0" borderId="72" xfId="2" applyNumberFormat="1" applyFont="1" applyFill="1" applyBorder="1" applyAlignment="1" applyProtection="1">
      <alignment horizontal="center" vertical="center"/>
      <protection locked="0"/>
    </xf>
    <xf numFmtId="16" fontId="3" fillId="0" borderId="82" xfId="2" applyNumberFormat="1" applyFont="1" applyFill="1" applyBorder="1" applyAlignment="1" applyProtection="1">
      <alignment horizontal="center" vertical="center"/>
      <protection locked="0"/>
    </xf>
    <xf numFmtId="16" fontId="3" fillId="0" borderId="30" xfId="2" applyNumberFormat="1" applyFont="1" applyFill="1" applyBorder="1" applyAlignment="1" applyProtection="1">
      <alignment horizontal="center" vertical="center"/>
      <protection locked="0"/>
    </xf>
    <xf numFmtId="16" fontId="3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82" xfId="2" applyNumberFormat="1" applyFont="1" applyFill="1" applyBorder="1" applyAlignment="1" applyProtection="1">
      <alignment horizontal="center" vertical="center"/>
      <protection locked="0"/>
    </xf>
    <xf numFmtId="0" fontId="242" fillId="0" borderId="40" xfId="2" applyFont="1" applyBorder="1" applyAlignment="1" applyProtection="1">
      <alignment horizontal="center" vertical="center"/>
    </xf>
    <xf numFmtId="0" fontId="0" fillId="52" borderId="87" xfId="0" applyFill="1" applyBorder="1" applyAlignment="1" applyProtection="1">
      <alignment horizontal="center" vertical="center"/>
      <protection locked="0"/>
    </xf>
    <xf numFmtId="16" fontId="3" fillId="52" borderId="40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horizontal="center" vertical="center"/>
      <protection locked="0"/>
    </xf>
    <xf numFmtId="0" fontId="0" fillId="52" borderId="63" xfId="0" applyFill="1" applyBorder="1" applyAlignment="1" applyProtection="1">
      <alignment horizontal="center" vertical="center"/>
      <protection locked="0"/>
    </xf>
    <xf numFmtId="16" fontId="0" fillId="52" borderId="47" xfId="0" applyNumberFormat="1" applyFill="1" applyBorder="1" applyAlignment="1" applyProtection="1">
      <alignment horizontal="center" vertical="center"/>
      <protection locked="0"/>
    </xf>
    <xf numFmtId="16" fontId="3" fillId="52" borderId="47" xfId="0" applyNumberFormat="1" applyFont="1" applyFill="1" applyBorder="1" applyAlignment="1" applyProtection="1">
      <alignment horizontal="center" vertical="center"/>
      <protection locked="0"/>
    </xf>
    <xf numFmtId="16" fontId="3" fillId="0" borderId="47" xfId="0" applyNumberFormat="1" applyFont="1" applyBorder="1" applyAlignment="1" applyProtection="1">
      <alignment horizontal="center" vertical="center"/>
      <protection locked="0"/>
    </xf>
    <xf numFmtId="0" fontId="53" fillId="0" borderId="15" xfId="0" applyFont="1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0" fillId="52" borderId="71" xfId="0" applyFill="1" applyBorder="1" applyAlignment="1" applyProtection="1">
      <alignment horizontal="center" vertical="center"/>
      <protection locked="0"/>
    </xf>
    <xf numFmtId="0" fontId="53" fillId="0" borderId="73" xfId="0" applyFont="1" applyBorder="1" applyAlignment="1" applyProtection="1">
      <alignment horizontal="center" vertical="center"/>
      <protection locked="0"/>
    </xf>
    <xf numFmtId="0" fontId="217" fillId="0" borderId="20" xfId="0" applyFont="1" applyBorder="1" applyAlignment="1" applyProtection="1">
      <alignment horizontal="center" vertical="center"/>
      <protection locked="0"/>
    </xf>
    <xf numFmtId="0" fontId="217" fillId="37" borderId="20" xfId="0" applyFont="1" applyFill="1" applyBorder="1" applyAlignment="1" applyProtection="1">
      <alignment horizontal="center" vertical="center"/>
      <protection locked="0"/>
    </xf>
    <xf numFmtId="16" fontId="217" fillId="37" borderId="71" xfId="0" applyNumberFormat="1" applyFont="1" applyFill="1" applyBorder="1" applyAlignment="1" applyProtection="1">
      <alignment horizontal="center" vertical="center"/>
      <protection locked="0"/>
    </xf>
    <xf numFmtId="16" fontId="217" fillId="37" borderId="72" xfId="0" applyNumberFormat="1" applyFont="1" applyFill="1" applyBorder="1" applyAlignment="1" applyProtection="1">
      <alignment horizontal="center" vertical="center"/>
      <protection locked="0"/>
    </xf>
    <xf numFmtId="16" fontId="217" fillId="37" borderId="73" xfId="0" applyNumberFormat="1" applyFont="1" applyFill="1" applyBorder="1" applyAlignment="1" applyProtection="1">
      <alignment horizontal="center" vertical="center"/>
      <protection locked="0"/>
    </xf>
    <xf numFmtId="0" fontId="242" fillId="0" borderId="30" xfId="2" applyFont="1" applyBorder="1" applyAlignment="1" applyProtection="1">
      <alignment horizontal="center" vertical="center"/>
    </xf>
    <xf numFmtId="0" fontId="247" fillId="50" borderId="1" xfId="2" applyFont="1" applyFill="1" applyBorder="1" applyAlignment="1" applyProtection="1">
      <alignment horizontal="center" vertical="center"/>
    </xf>
    <xf numFmtId="0" fontId="248" fillId="0" borderId="0" xfId="2" applyFont="1" applyAlignment="1" applyProtection="1"/>
    <xf numFmtId="0" fontId="242" fillId="0" borderId="47" xfId="2" applyFont="1" applyBorder="1" applyAlignment="1" applyProtection="1">
      <alignment horizontal="center" vertical="center"/>
    </xf>
    <xf numFmtId="17" fontId="217" fillId="52" borderId="30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30" xfId="0" applyNumberFormat="1" applyFill="1" applyBorder="1" applyAlignment="1" applyProtection="1">
      <alignment horizontal="center" vertical="center"/>
      <protection locked="0"/>
    </xf>
    <xf numFmtId="16" fontId="0" fillId="0" borderId="30" xfId="0" applyNumberFormat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52" borderId="19" xfId="0" applyFill="1" applyBorder="1" applyAlignment="1" applyProtection="1">
      <alignment horizontal="center" vertical="center"/>
      <protection locked="0"/>
    </xf>
    <xf numFmtId="0" fontId="64" fillId="44" borderId="67" xfId="0" applyFont="1" applyFill="1" applyBorder="1" applyAlignment="1" applyProtection="1">
      <alignment horizontal="center" vertical="center"/>
      <protection locked="0"/>
    </xf>
    <xf numFmtId="0" fontId="65" fillId="44" borderId="70" xfId="0" applyFont="1" applyFill="1" applyBorder="1" applyAlignment="1" applyProtection="1">
      <alignment horizontal="center" vertical="center"/>
      <protection locked="0"/>
    </xf>
    <xf numFmtId="16" fontId="0" fillId="0" borderId="70" xfId="0" applyNumberFormat="1" applyBorder="1" applyAlignment="1" applyProtection="1">
      <alignment horizontal="center" vertical="center"/>
      <protection locked="0"/>
    </xf>
    <xf numFmtId="0" fontId="64" fillId="44" borderId="64" xfId="0" applyFont="1" applyFill="1" applyBorder="1" applyAlignment="1" applyProtection="1">
      <alignment horizontal="center" vertical="center"/>
      <protection locked="0"/>
    </xf>
    <xf numFmtId="0" fontId="65" fillId="44" borderId="65" xfId="0" applyFont="1" applyFill="1" applyBorder="1" applyAlignment="1" applyProtection="1">
      <alignment horizontal="center" vertical="center"/>
      <protection locked="0"/>
    </xf>
    <xf numFmtId="16" fontId="0" fillId="0" borderId="66" xfId="0" applyNumberFormat="1" applyBorder="1" applyAlignment="1" applyProtection="1">
      <alignment horizontal="center" vertical="center"/>
      <protection locked="0"/>
    </xf>
    <xf numFmtId="16" fontId="3" fillId="37" borderId="15" xfId="2" applyNumberFormat="1" applyFont="1" applyFill="1" applyBorder="1" applyAlignment="1" applyProtection="1">
      <alignment horizontal="center" vertical="center"/>
      <protection locked="0"/>
    </xf>
    <xf numFmtId="16" fontId="3" fillId="37" borderId="66" xfId="2" applyNumberFormat="1" applyFont="1" applyFill="1" applyBorder="1" applyAlignment="1" applyProtection="1">
      <alignment horizontal="center" vertical="center"/>
      <protection locked="0"/>
    </xf>
    <xf numFmtId="16" fontId="3" fillId="37" borderId="47" xfId="2" applyNumberFormat="1" applyFont="1" applyFill="1" applyBorder="1" applyAlignment="1" applyProtection="1">
      <alignment horizontal="center" vertical="center"/>
      <protection locked="0"/>
    </xf>
    <xf numFmtId="16" fontId="217" fillId="37" borderId="1" xfId="0" applyNumberFormat="1" applyFont="1" applyFill="1" applyBorder="1" applyAlignment="1" applyProtection="1">
      <alignment horizontal="center" vertical="center"/>
      <protection locked="0"/>
    </xf>
    <xf numFmtId="168" fontId="0" fillId="0" borderId="1" xfId="0" applyNumberFormat="1" applyBorder="1" applyAlignment="1" applyProtection="1">
      <alignment horizontal="center" vertical="center"/>
      <protection locked="0"/>
    </xf>
    <xf numFmtId="0" fontId="3" fillId="0" borderId="1" xfId="2" applyNumberFormat="1" applyFont="1" applyBorder="1" applyAlignment="1" applyProtection="1">
      <alignment horizontal="center" vertical="center"/>
      <protection locked="0"/>
    </xf>
    <xf numFmtId="0" fontId="64" fillId="0" borderId="0" xfId="2" applyNumberFormat="1" applyFont="1" applyAlignment="1" applyProtection="1">
      <alignment horizontal="center" vertical="center"/>
    </xf>
    <xf numFmtId="0" fontId="0" fillId="0" borderId="71" xfId="0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/>
      <protection locked="0"/>
    </xf>
    <xf numFmtId="0" fontId="64" fillId="0" borderId="19" xfId="0" applyFont="1" applyBorder="1" applyAlignment="1" applyProtection="1">
      <alignment horizontal="center" vertical="center"/>
      <protection locked="0"/>
    </xf>
    <xf numFmtId="0" fontId="64" fillId="0" borderId="30" xfId="0" applyFont="1" applyBorder="1" applyAlignment="1" applyProtection="1">
      <alignment horizontal="center" vertical="center"/>
      <protection locked="0"/>
    </xf>
    <xf numFmtId="16" fontId="0" fillId="52" borderId="82" xfId="0" applyNumberFormat="1" applyFill="1" applyBorder="1" applyAlignment="1" applyProtection="1">
      <alignment horizontal="center" vertical="center"/>
      <protection locked="0"/>
    </xf>
    <xf numFmtId="16" fontId="3" fillId="37" borderId="40" xfId="0" applyNumberFormat="1" applyFont="1" applyFill="1" applyBorder="1" applyAlignment="1" applyProtection="1">
      <alignment horizontal="center" vertical="center"/>
      <protection locked="0"/>
    </xf>
    <xf numFmtId="16" fontId="209" fillId="0" borderId="0" xfId="0" applyNumberFormat="1" applyFont="1" applyAlignment="1" applyProtection="1">
      <alignment horizontal="center" vertical="center"/>
      <protection locked="0"/>
    </xf>
    <xf numFmtId="16" fontId="209" fillId="52" borderId="71" xfId="0" applyNumberFormat="1" applyFont="1" applyFill="1" applyBorder="1" applyAlignment="1" applyProtection="1">
      <alignment horizontal="center" vertical="center"/>
      <protection locked="0"/>
    </xf>
    <xf numFmtId="16" fontId="3" fillId="37" borderId="44" xfId="0" applyNumberFormat="1" applyFont="1" applyFill="1" applyBorder="1" applyAlignment="1" applyProtection="1">
      <alignment horizontal="center" vertical="center"/>
      <protection locked="0"/>
    </xf>
    <xf numFmtId="0" fontId="217" fillId="52" borderId="87" xfId="0" applyFont="1" applyFill="1" applyBorder="1" applyAlignment="1" applyProtection="1">
      <alignment horizontal="center" vertical="center"/>
      <protection locked="0"/>
    </xf>
    <xf numFmtId="17" fontId="209" fillId="52" borderId="19" xfId="0" applyNumberFormat="1" applyFont="1" applyFill="1" applyBorder="1" applyAlignment="1" applyProtection="1">
      <alignment horizontal="center" vertical="center"/>
      <protection locked="0"/>
    </xf>
    <xf numFmtId="17" fontId="0" fillId="52" borderId="19" xfId="0" applyNumberFormat="1" applyFill="1" applyBorder="1" applyAlignment="1">
      <alignment horizontal="center" vertical="center"/>
    </xf>
    <xf numFmtId="17" fontId="209" fillId="0" borderId="0" xfId="0" applyNumberFormat="1" applyFont="1" applyAlignment="1" applyProtection="1">
      <alignment horizontal="center" vertical="center"/>
      <protection locked="0"/>
    </xf>
    <xf numFmtId="17" fontId="209" fillId="52" borderId="71" xfId="0" applyNumberFormat="1" applyFont="1" applyFill="1" applyBorder="1" applyAlignment="1" applyProtection="1">
      <alignment horizontal="center" vertical="center"/>
      <protection locked="0"/>
    </xf>
    <xf numFmtId="17" fontId="0" fillId="52" borderId="72" xfId="0" applyNumberFormat="1" applyFill="1" applyBorder="1" applyAlignment="1">
      <alignment horizontal="center" vertical="center"/>
    </xf>
    <xf numFmtId="16" fontId="0" fillId="37" borderId="19" xfId="0" applyNumberFormat="1" applyFill="1" applyBorder="1" applyAlignment="1">
      <alignment horizontal="center" vertical="center"/>
    </xf>
    <xf numFmtId="0" fontId="217" fillId="0" borderId="0" xfId="0" applyFont="1" applyAlignment="1" applyProtection="1">
      <alignment horizontal="center" vertical="center"/>
      <protection locked="0"/>
    </xf>
    <xf numFmtId="0" fontId="217" fillId="52" borderId="71" xfId="0" applyFont="1" applyFill="1" applyBorder="1" applyAlignment="1" applyProtection="1">
      <alignment horizontal="center" vertical="center"/>
      <protection locked="0"/>
    </xf>
    <xf numFmtId="0" fontId="217" fillId="37" borderId="89" xfId="0" applyFont="1" applyFill="1" applyBorder="1" applyAlignment="1" applyProtection="1">
      <alignment horizontal="center" vertical="center"/>
      <protection locked="0"/>
    </xf>
    <xf numFmtId="16" fontId="0" fillId="37" borderId="61" xfId="0" applyNumberFormat="1" applyFill="1" applyBorder="1" applyAlignment="1" applyProtection="1">
      <alignment horizontal="center" vertical="center"/>
      <protection locked="0"/>
    </xf>
    <xf numFmtId="16" fontId="0" fillId="37" borderId="90" xfId="0" applyNumberFormat="1" applyFill="1" applyBorder="1" applyAlignment="1" applyProtection="1">
      <alignment horizontal="center" vertical="center"/>
      <protection locked="0"/>
    </xf>
    <xf numFmtId="16" fontId="0" fillId="37" borderId="91" xfId="0" applyNumberFormat="1" applyFill="1" applyBorder="1" applyAlignment="1" applyProtection="1">
      <alignment horizontal="center" vertical="center"/>
      <protection locked="0"/>
    </xf>
    <xf numFmtId="17" fontId="217" fillId="52" borderId="19" xfId="0" applyNumberFormat="1" applyFont="1" applyFill="1" applyBorder="1" applyAlignment="1">
      <alignment horizontal="center" vertical="center"/>
    </xf>
    <xf numFmtId="17" fontId="217" fillId="0" borderId="0" xfId="0" applyNumberFormat="1" applyFont="1" applyAlignment="1">
      <alignment horizontal="center" vertical="center"/>
    </xf>
    <xf numFmtId="0" fontId="64" fillId="44" borderId="71" xfId="2" applyFont="1" applyFill="1" applyBorder="1" applyAlignment="1" applyProtection="1">
      <alignment horizontal="center" vertical="center"/>
    </xf>
    <xf numFmtId="0" fontId="64" fillId="44" borderId="73" xfId="2" applyFont="1" applyFill="1" applyBorder="1" applyAlignment="1" applyProtection="1">
      <alignment horizontal="center" vertical="center"/>
    </xf>
    <xf numFmtId="0" fontId="52" fillId="44" borderId="18" xfId="0" applyFont="1" applyFill="1" applyBorder="1" applyAlignment="1">
      <alignment horizontal="center" vertical="center"/>
    </xf>
    <xf numFmtId="0" fontId="64" fillId="44" borderId="62" xfId="0" applyFont="1" applyFill="1" applyBorder="1" applyAlignment="1">
      <alignment horizontal="center" vertical="center" wrapText="1"/>
    </xf>
    <xf numFmtId="0" fontId="64" fillId="44" borderId="62" xfId="0" applyFont="1" applyFill="1" applyBorder="1" applyAlignment="1">
      <alignment horizontal="center" vertical="center"/>
    </xf>
    <xf numFmtId="0" fontId="64" fillId="44" borderId="83" xfId="0" applyFont="1" applyFill="1" applyBorder="1" applyAlignment="1">
      <alignment horizontal="center" vertical="center"/>
    </xf>
    <xf numFmtId="0" fontId="65" fillId="44" borderId="43" xfId="0" applyFont="1" applyFill="1" applyBorder="1" applyAlignment="1">
      <alignment horizontal="center" vertical="center"/>
    </xf>
    <xf numFmtId="0" fontId="65" fillId="44" borderId="84" xfId="0" applyFont="1" applyFill="1" applyBorder="1" applyAlignment="1">
      <alignment horizontal="center" vertical="center"/>
    </xf>
    <xf numFmtId="16" fontId="0" fillId="52" borderId="15" xfId="0" applyNumberFormat="1" applyFill="1" applyBorder="1" applyAlignment="1">
      <alignment horizontal="center" vertical="center"/>
    </xf>
    <xf numFmtId="17" fontId="217" fillId="0" borderId="0" xfId="0" applyNumberFormat="1" applyFont="1" applyAlignment="1" applyProtection="1">
      <alignment horizontal="center" vertical="center"/>
      <protection locked="0"/>
    </xf>
    <xf numFmtId="16" fontId="206" fillId="37" borderId="30" xfId="2" applyNumberFormat="1" applyFont="1" applyFill="1" applyBorder="1" applyAlignment="1" applyProtection="1">
      <alignment horizontal="center" vertical="center"/>
      <protection locked="0"/>
    </xf>
    <xf numFmtId="0" fontId="242" fillId="0" borderId="21" xfId="2" applyFont="1" applyBorder="1" applyAlignment="1" applyProtection="1">
      <alignment horizontal="center" vertical="center"/>
    </xf>
    <xf numFmtId="17" fontId="217" fillId="52" borderId="19" xfId="0" applyNumberFormat="1" applyFont="1" applyFill="1" applyBorder="1" applyAlignment="1" applyProtection="1">
      <alignment horizontal="center" vertical="center"/>
      <protection locked="0"/>
    </xf>
    <xf numFmtId="16" fontId="0" fillId="2" borderId="72" xfId="0" applyNumberFormat="1" applyFill="1" applyBorder="1" applyAlignment="1">
      <alignment horizontal="center" vertical="center"/>
    </xf>
    <xf numFmtId="16" fontId="0" fillId="2" borderId="73" xfId="0" applyNumberFormat="1" applyFill="1" applyBorder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241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224" fillId="39" borderId="56" xfId="0" applyFont="1" applyFill="1" applyBorder="1" applyAlignment="1">
      <alignment horizontal="center" vertical="center"/>
    </xf>
    <xf numFmtId="0" fontId="224" fillId="39" borderId="57" xfId="0" applyFont="1" applyFill="1" applyBorder="1" applyAlignment="1">
      <alignment horizontal="center" vertical="center"/>
    </xf>
    <xf numFmtId="0" fontId="224" fillId="39" borderId="27" xfId="0" applyFont="1" applyFill="1" applyBorder="1" applyAlignment="1">
      <alignment horizontal="center" vertical="center"/>
    </xf>
    <xf numFmtId="0" fontId="198" fillId="0" borderId="0" xfId="2" applyFont="1" applyAlignment="1" applyProtection="1"/>
    <xf numFmtId="0" fontId="203" fillId="47" borderId="56" xfId="0" applyFont="1" applyFill="1" applyBorder="1" applyAlignment="1">
      <alignment horizontal="center" vertical="center" wrapText="1"/>
    </xf>
    <xf numFmtId="0" fontId="203" fillId="47" borderId="57" xfId="0" applyFont="1" applyFill="1" applyBorder="1" applyAlignment="1">
      <alignment horizontal="center" vertical="center" wrapText="1"/>
    </xf>
    <xf numFmtId="0" fontId="203" fillId="47" borderId="27" xfId="0" applyFont="1" applyFill="1" applyBorder="1" applyAlignment="1">
      <alignment horizontal="center" vertical="center" wrapText="1"/>
    </xf>
    <xf numFmtId="16" fontId="221" fillId="50" borderId="20" xfId="0" applyNumberFormat="1" applyFont="1" applyFill="1" applyBorder="1" applyAlignment="1" applyProtection="1">
      <alignment horizontal="center" vertical="center"/>
      <protection locked="0"/>
    </xf>
    <xf numFmtId="16" fontId="221" fillId="50" borderId="58" xfId="0" applyNumberFormat="1" applyFont="1" applyFill="1" applyBorder="1" applyAlignment="1" applyProtection="1">
      <alignment horizontal="center" vertical="center"/>
      <protection locked="0"/>
    </xf>
    <xf numFmtId="16" fontId="202" fillId="0" borderId="0" xfId="0" applyNumberFormat="1" applyFont="1" applyAlignment="1">
      <alignment horizontal="center" vertical="center"/>
    </xf>
    <xf numFmtId="16" fontId="221" fillId="50" borderId="20" xfId="0" applyNumberFormat="1" applyFont="1" applyFill="1" applyBorder="1" applyAlignment="1">
      <alignment horizontal="center" vertical="center"/>
    </xf>
    <xf numFmtId="16" fontId="221" fillId="50" borderId="58" xfId="0" applyNumberFormat="1" applyFont="1" applyFill="1" applyBorder="1" applyAlignment="1">
      <alignment horizontal="center" vertical="center"/>
    </xf>
    <xf numFmtId="0" fontId="241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16" fontId="221" fillId="50" borderId="18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0" fontId="64" fillId="44" borderId="61" xfId="0" applyFont="1" applyFill="1" applyBorder="1" applyAlignment="1" applyProtection="1">
      <alignment horizontal="center" vertical="center" wrapText="1"/>
      <protection locked="0"/>
    </xf>
    <xf numFmtId="0" fontId="64" fillId="44" borderId="63" xfId="0" applyFont="1" applyFill="1" applyBorder="1" applyAlignment="1" applyProtection="1">
      <alignment horizontal="center" vertical="center" wrapText="1"/>
      <protection locked="0"/>
    </xf>
    <xf numFmtId="0" fontId="241" fillId="0" borderId="3" xfId="0" applyFont="1" applyBorder="1" applyAlignment="1" applyProtection="1">
      <alignment horizontal="center" vertical="center"/>
      <protection locked="0"/>
    </xf>
    <xf numFmtId="0" fontId="241" fillId="0" borderId="3" xfId="0" applyFont="1" applyBorder="1" applyAlignment="1">
      <alignment horizontal="center" vertical="center"/>
    </xf>
    <xf numFmtId="16" fontId="45" fillId="0" borderId="0" xfId="0" quotePrefix="1" applyNumberFormat="1" applyFont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89" fillId="41" borderId="38" xfId="0" applyFont="1" applyFill="1" applyBorder="1" applyAlignment="1">
      <alignment horizontal="center" vertical="top"/>
    </xf>
    <xf numFmtId="0" fontId="189" fillId="41" borderId="36" xfId="0" applyFont="1" applyFill="1" applyBorder="1" applyAlignment="1">
      <alignment horizontal="center" vertical="top"/>
    </xf>
    <xf numFmtId="0" fontId="189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7" fillId="21" borderId="56" xfId="0" applyFont="1" applyFill="1" applyBorder="1" applyAlignment="1">
      <alignment horizontal="center" vertical="center"/>
    </xf>
    <xf numFmtId="0" fontId="177" fillId="21" borderId="57" xfId="0" applyFont="1" applyFill="1" applyBorder="1" applyAlignment="1">
      <alignment horizontal="center" vertical="center"/>
    </xf>
    <xf numFmtId="0" fontId="177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1" fillId="50" borderId="18" xfId="0" applyNumberFormat="1" applyFont="1" applyFill="1" applyBorder="1" applyAlignment="1" applyProtection="1">
      <alignment horizontal="center" vertical="center"/>
      <protection locked="0"/>
    </xf>
    <xf numFmtId="16" fontId="221" fillId="50" borderId="19" xfId="0" applyNumberFormat="1" applyFont="1" applyFill="1" applyBorder="1" applyAlignment="1">
      <alignment horizontal="center" vertical="center"/>
    </xf>
    <xf numFmtId="16" fontId="221" fillId="50" borderId="21" xfId="0" applyNumberFormat="1" applyFont="1" applyFill="1" applyBorder="1" applyAlignment="1">
      <alignment horizontal="center" vertical="center"/>
    </xf>
    <xf numFmtId="16" fontId="221" fillId="50" borderId="15" xfId="0" applyNumberFormat="1" applyFont="1" applyFill="1" applyBorder="1" applyAlignment="1">
      <alignment horizontal="center" vertical="center"/>
    </xf>
    <xf numFmtId="16" fontId="202" fillId="0" borderId="2" xfId="0" applyNumberFormat="1" applyFont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1" fillId="50" borderId="46" xfId="0" applyNumberFormat="1" applyFont="1" applyFill="1" applyBorder="1" applyAlignment="1">
      <alignment horizontal="center" vertical="center"/>
    </xf>
    <xf numFmtId="16" fontId="221" fillId="50" borderId="60" xfId="0" applyNumberFormat="1" applyFont="1" applyFill="1" applyBorder="1" applyAlignment="1">
      <alignment horizontal="center" vertical="center"/>
    </xf>
    <xf numFmtId="16" fontId="221" fillId="50" borderId="41" xfId="0" applyNumberFormat="1" applyFont="1" applyFill="1" applyBorder="1" applyAlignment="1">
      <alignment horizontal="center" vertical="center"/>
    </xf>
    <xf numFmtId="0" fontId="64" fillId="44" borderId="21" xfId="0" applyFont="1" applyFill="1" applyBorder="1" applyAlignment="1" applyProtection="1">
      <alignment horizontal="center" vertical="center" wrapText="1"/>
      <protection locked="0"/>
    </xf>
    <xf numFmtId="0" fontId="224" fillId="39" borderId="56" xfId="0" applyFont="1" applyFill="1" applyBorder="1" applyAlignment="1">
      <alignment horizontal="center" vertical="center" wrapText="1"/>
    </xf>
    <xf numFmtId="0" fontId="224" fillId="39" borderId="57" xfId="0" applyFont="1" applyFill="1" applyBorder="1" applyAlignment="1">
      <alignment horizontal="center" vertical="center" wrapText="1"/>
    </xf>
    <xf numFmtId="0" fontId="224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64" fillId="44" borderId="74" xfId="0" applyFont="1" applyFill="1" applyBorder="1" applyAlignment="1" applyProtection="1">
      <alignment horizontal="center" vertical="center" wrapText="1"/>
      <protection locked="0"/>
    </xf>
    <xf numFmtId="0" fontId="64" fillId="44" borderId="75" xfId="0" applyFont="1" applyFill="1" applyBorder="1" applyAlignment="1" applyProtection="1">
      <alignment horizontal="center" vertical="center" wrapText="1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0" fontId="64" fillId="44" borderId="15" xfId="0" applyFont="1" applyFill="1" applyBorder="1" applyAlignment="1" applyProtection="1">
      <alignment horizontal="center" vertical="center"/>
      <protection locked="0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6" fillId="44" borderId="19" xfId="0" applyFont="1" applyFill="1" applyBorder="1" applyAlignment="1" applyProtection="1">
      <alignment horizontal="center" vertical="center" wrapText="1"/>
      <protection locked="0"/>
    </xf>
    <xf numFmtId="0" fontId="6" fillId="44" borderId="15" xfId="0" applyFont="1" applyFill="1" applyBorder="1" applyAlignment="1" applyProtection="1">
      <alignment horizontal="center" vertical="center" wrapText="1"/>
      <protection locked="0"/>
    </xf>
    <xf numFmtId="0" fontId="241" fillId="0" borderId="86" xfId="0" applyFont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 applyProtection="1">
      <alignment horizontal="center" vertical="center"/>
      <protection locked="0"/>
    </xf>
    <xf numFmtId="0" fontId="64" fillId="44" borderId="88" xfId="0" applyFont="1" applyFill="1" applyBorder="1" applyAlignment="1" applyProtection="1">
      <alignment horizontal="center" vertical="center"/>
      <protection locked="0"/>
    </xf>
    <xf numFmtId="16" fontId="221" fillId="50" borderId="20" xfId="2" applyNumberFormat="1" applyFont="1" applyFill="1" applyBorder="1" applyAlignment="1" applyProtection="1">
      <alignment horizontal="center" vertical="center"/>
    </xf>
    <xf numFmtId="16" fontId="221" fillId="50" borderId="58" xfId="2" applyNumberFormat="1" applyFont="1" applyFill="1" applyBorder="1" applyAlignment="1" applyProtection="1">
      <alignment horizontal="center" vertical="center"/>
    </xf>
    <xf numFmtId="16" fontId="221" fillId="50" borderId="18" xfId="2" applyNumberFormat="1" applyFont="1" applyFill="1" applyBorder="1" applyAlignment="1" applyProtection="1">
      <alignment horizontal="center" vertical="center"/>
    </xf>
    <xf numFmtId="0" fontId="224" fillId="39" borderId="56" xfId="2" applyFont="1" applyFill="1" applyBorder="1" applyAlignment="1" applyProtection="1">
      <alignment horizontal="center" vertical="center"/>
    </xf>
    <xf numFmtId="0" fontId="224" fillId="39" borderId="57" xfId="2" applyFont="1" applyFill="1" applyBorder="1" applyAlignment="1" applyProtection="1">
      <alignment horizontal="center" vertical="center"/>
    </xf>
    <xf numFmtId="0" fontId="224" fillId="39" borderId="27" xfId="2" applyFont="1" applyFill="1" applyBorder="1" applyAlignment="1" applyProtection="1">
      <alignment horizontal="center" vertical="center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64" fillId="44" borderId="40" xfId="0" applyFont="1" applyFill="1" applyBorder="1" applyAlignment="1" applyProtection="1">
      <alignment horizontal="center" vertical="center" wrapText="1"/>
      <protection locked="0"/>
    </xf>
    <xf numFmtId="0" fontId="64" fillId="44" borderId="47" xfId="0" applyFont="1" applyFill="1" applyBorder="1" applyAlignment="1" applyProtection="1">
      <alignment horizontal="center" vertical="center" wrapText="1"/>
      <protection locked="0"/>
    </xf>
    <xf numFmtId="0" fontId="224" fillId="39" borderId="20" xfId="0" applyFont="1" applyFill="1" applyBorder="1" applyAlignment="1">
      <alignment horizontal="center" vertical="center"/>
    </xf>
    <xf numFmtId="0" fontId="224" fillId="39" borderId="58" xfId="0" applyFont="1" applyFill="1" applyBorder="1" applyAlignment="1">
      <alignment horizontal="center" vertical="center"/>
    </xf>
    <xf numFmtId="0" fontId="224" fillId="39" borderId="18" xfId="0" applyFont="1" applyFill="1" applyBorder="1" applyAlignment="1">
      <alignment horizontal="center" vertical="center"/>
    </xf>
    <xf numFmtId="0" fontId="219" fillId="44" borderId="19" xfId="0" applyFont="1" applyFill="1" applyBorder="1" applyAlignment="1">
      <alignment horizontal="center" vertical="center" wrapText="1"/>
    </xf>
    <xf numFmtId="0" fontId="219" fillId="44" borderId="15" xfId="0" applyFont="1" applyFill="1" applyBorder="1" applyAlignment="1">
      <alignment horizontal="center" vertical="center" wrapText="1"/>
    </xf>
    <xf numFmtId="0" fontId="221" fillId="50" borderId="19" xfId="0" applyFont="1" applyFill="1" applyBorder="1" applyAlignment="1">
      <alignment horizontal="center" vertical="center"/>
    </xf>
    <xf numFmtId="0" fontId="221" fillId="50" borderId="21" xfId="0" applyFont="1" applyFill="1" applyBorder="1" applyAlignment="1">
      <alignment horizontal="center" vertical="center"/>
    </xf>
    <xf numFmtId="0" fontId="221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30" xfId="0" applyFont="1" applyFill="1" applyBorder="1" applyAlignment="1" applyProtection="1">
      <alignment horizontal="center" vertical="center"/>
      <protection locked="0"/>
    </xf>
    <xf numFmtId="0" fontId="64" fillId="44" borderId="40" xfId="0" applyFont="1" applyFill="1" applyBorder="1" applyAlignment="1" applyProtection="1">
      <alignment horizontal="center" vertical="center"/>
      <protection locked="0"/>
    </xf>
    <xf numFmtId="0" fontId="64" fillId="44" borderId="47" xfId="0" applyFont="1" applyFill="1" applyBorder="1" applyAlignment="1" applyProtection="1">
      <alignment horizontal="center" vertical="center"/>
      <protection locked="0"/>
    </xf>
    <xf numFmtId="0" fontId="187" fillId="0" borderId="2" xfId="0" applyFont="1" applyBorder="1" applyAlignment="1" applyProtection="1">
      <alignment horizontal="center" vertical="center"/>
      <protection locked="0"/>
    </xf>
    <xf numFmtId="0" fontId="187" fillId="0" borderId="3" xfId="0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1" fillId="50" borderId="19" xfId="0" applyNumberFormat="1" applyFont="1" applyFill="1" applyBorder="1" applyAlignment="1">
      <alignment horizontal="center" vertical="center" wrapText="1"/>
    </xf>
    <xf numFmtId="16" fontId="221" fillId="50" borderId="21" xfId="0" applyNumberFormat="1" applyFont="1" applyFill="1" applyBorder="1" applyAlignment="1">
      <alignment horizontal="center" vertical="center" wrapText="1"/>
    </xf>
    <xf numFmtId="16" fontId="221" fillId="50" borderId="15" xfId="0" applyNumberFormat="1" applyFont="1" applyFill="1" applyBorder="1" applyAlignment="1">
      <alignment horizontal="center" vertical="center" wrapText="1"/>
    </xf>
    <xf numFmtId="0" fontId="249" fillId="0" borderId="1" xfId="0" applyFont="1" applyBorder="1" applyAlignment="1">
      <alignment horizontal="center" vertical="center" wrapText="1"/>
    </xf>
    <xf numFmtId="0" fontId="249" fillId="0" borderId="1" xfId="2" applyFont="1" applyBorder="1" applyAlignment="1" applyProtection="1">
      <alignment horizontal="center" vertical="center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FFCC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4.xml"/><Relationship Id="rId6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5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3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externalLink" Target="externalLinks/externalLink6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A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DONESI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LAYSI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IGE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ADE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ALCO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I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AYSIA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GE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D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CON"/>
    </sheetNames>
    <sheetDataSet>
      <sheetData sheetId="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  <namedSheetView name="View3" id="{3A366F00-A243-4D7F-84AD-A0B18F643F1E}">
    <nsvFilter filterId="{BA772803-AF23-4AC5-8172-99BB41D315D9}" ref="A18:H105" tableId="0">
      <columnFilter colId="1">
        <filter colId="1">
          <x:filters>
            <x:filter val="BELAWAN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4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8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2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2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6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6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7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3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71.bin"/><Relationship Id="rId12" Type="http://schemas.openxmlformats.org/officeDocument/2006/relationships/printerSettings" Target="../printerSettings/printerSettings7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65.bin"/><Relationship Id="rId6" Type="http://schemas.openxmlformats.org/officeDocument/2006/relationships/printerSettings" Target="../printerSettings/printerSettings70.bin"/><Relationship Id="rId11" Type="http://schemas.openxmlformats.org/officeDocument/2006/relationships/printerSettings" Target="../printerSettings/printerSettings7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6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7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68.bin"/><Relationship Id="rId9" Type="http://schemas.openxmlformats.org/officeDocument/2006/relationships/printerSettings" Target="../printerSettings/printerSettings7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72.bin"/><Relationship Id="rId3" Type="http://schemas.openxmlformats.org/officeDocument/2006/relationships/printerSettings" Target="../printerSettings/printerSettings67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6.bin"/><Relationship Id="rId13" Type="http://schemas.openxmlformats.org/officeDocument/2006/relationships/printerSettings" Target="../printerSettings/printerSettings9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8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85.bin"/><Relationship Id="rId12" Type="http://schemas.openxmlformats.org/officeDocument/2006/relationships/printerSettings" Target="../printerSettings/printerSettings9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8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4.xml"/><Relationship Id="rId1" Type="http://schemas.openxmlformats.org/officeDocument/2006/relationships/printerSettings" Target="../printerSettings/printerSettings79.bin"/><Relationship Id="rId6" Type="http://schemas.openxmlformats.org/officeDocument/2006/relationships/printerSettings" Target="../printerSettings/printerSettings84.bin"/><Relationship Id="rId11" Type="http://schemas.openxmlformats.org/officeDocument/2006/relationships/printerSettings" Target="../printerSettings/printerSettings8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8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4.vml"/><Relationship Id="rId10" Type="http://schemas.openxmlformats.org/officeDocument/2006/relationships/printerSettings" Target="../printerSettings/printerSettings8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82.bin"/><Relationship Id="rId9" Type="http://schemas.openxmlformats.org/officeDocument/2006/relationships/printerSettings" Target="../printerSettings/printerSettings8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92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5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0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02.bin"/><Relationship Id="rId12" Type="http://schemas.openxmlformats.org/officeDocument/2006/relationships/printerSettings" Target="../printerSettings/printerSettings10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9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96.bin"/><Relationship Id="rId6" Type="http://schemas.openxmlformats.org/officeDocument/2006/relationships/printerSettings" Target="../printerSettings/printerSettings101.bin"/><Relationship Id="rId11" Type="http://schemas.openxmlformats.org/officeDocument/2006/relationships/printerSettings" Target="../printerSettings/printerSettings10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09.bin"/><Relationship Id="rId5" Type="http://schemas.openxmlformats.org/officeDocument/2006/relationships/printerSettings" Target="../printerSettings/printerSettings10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0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99.bin"/><Relationship Id="rId9" Type="http://schemas.openxmlformats.org/officeDocument/2006/relationships/printerSettings" Target="../printerSettings/printerSettings10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03.bin"/><Relationship Id="rId3" Type="http://schemas.openxmlformats.org/officeDocument/2006/relationships/printerSettings" Target="../printerSettings/printerSettings9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1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1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1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10.bin"/><Relationship Id="rId6" Type="http://schemas.openxmlformats.org/officeDocument/2006/relationships/printerSettings" Target="../printerSettings/printerSettings11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1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1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1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.bin"/><Relationship Id="rId13" Type="http://schemas.openxmlformats.org/officeDocument/2006/relationships/printerSettings" Target="../printerSettings/printerSettings15.bin"/><Relationship Id="rId3" Type="http://schemas.openxmlformats.org/officeDocument/2006/relationships/printerSettings" Target="../printerSettings/printerSettings5.bin"/><Relationship Id="rId7" Type="http://schemas.openxmlformats.org/officeDocument/2006/relationships/printerSettings" Target="../printerSettings/printerSettings9.bin"/><Relationship Id="rId12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printerSettings" Target="../printerSettings/printerSettings8.bin"/><Relationship Id="rId11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7.bin"/><Relationship Id="rId10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6.bin"/><Relationship Id="rId9" Type="http://schemas.openxmlformats.org/officeDocument/2006/relationships/printerSettings" Target="../printerSettings/printerSettings11.bin"/><Relationship Id="rId14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1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19.bin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33" Type="http://schemas.openxmlformats.org/officeDocument/2006/relationships/printerSettings" Target="../printerSettings/printerSettings129.bin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hyperlink" Target="mailto:zoey.ong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printerSettings" Target="../printerSettings/printerSettings128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Relationship Id="rId8" Type="http://schemas.openxmlformats.org/officeDocument/2006/relationships/printerSettings" Target="../printerSettings/printerSettings127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143.bin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32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5.xm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6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6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7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7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seoyi.liew@msc.com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raynar.ang@msc.com" TargetMode="External"/><Relationship Id="rId3" Type="http://schemas.openxmlformats.org/officeDocument/2006/relationships/hyperlink" Target="mailto:zant.chong@msc.com" TargetMode="External"/><Relationship Id="rId21" Type="http://schemas.openxmlformats.org/officeDocument/2006/relationships/hyperlink" Target="mailto:kaisiang.lim@msc.com" TargetMode="External"/><Relationship Id="rId7" Type="http://schemas.openxmlformats.org/officeDocument/2006/relationships/hyperlink" Target="mailto:robert.chia@msc.com" TargetMode="External"/><Relationship Id="rId12" Type="http://schemas.openxmlformats.org/officeDocument/2006/relationships/hyperlink" Target="mailto:natalie.lew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ashton.yan@msc.com" TargetMode="External"/><Relationship Id="rId16" Type="http://schemas.openxmlformats.org/officeDocument/2006/relationships/hyperlink" Target="mailto:zoey.ong@msc.com" TargetMode="External"/><Relationship Id="rId20" Type="http://schemas.openxmlformats.org/officeDocument/2006/relationships/hyperlink" Target="mailto:hazel.toh@msc.com" TargetMode="External"/><Relationship Id="rId1" Type="http://schemas.openxmlformats.org/officeDocument/2006/relationships/hyperlink" Target="mailto:SG094-Mktg-Dept@msc.com" TargetMode="External"/><Relationship Id="rId6" Type="http://schemas.openxmlformats.org/officeDocument/2006/relationships/hyperlink" Target="mailto:noor.afnindah@msc.com" TargetMode="External"/><Relationship Id="rId11" Type="http://schemas.openxmlformats.org/officeDocument/2006/relationships/hyperlink" Target="mailto:chingwei.ng@msc.com" TargetMode="External"/><Relationship Id="rId24" Type="http://schemas.openxmlformats.org/officeDocument/2006/relationships/printerSettings" Target="../printerSettings/printerSettings18.bin"/><Relationship Id="rId5" Type="http://schemas.openxmlformats.org/officeDocument/2006/relationships/hyperlink" Target="mailto:SG094-Custsvc@msc.com" TargetMode="External"/><Relationship Id="rId15" Type="http://schemas.openxmlformats.org/officeDocument/2006/relationships/hyperlink" Target="mailto:luis.lim@msc.com" TargetMode="External"/><Relationship Id="rId23" Type="http://schemas.openxmlformats.org/officeDocument/2006/relationships/hyperlink" Target="mailto:SG094-Sinexp@msc.com" TargetMode="External"/><Relationship Id="rId10" Type="http://schemas.openxmlformats.org/officeDocument/2006/relationships/hyperlink" Target="mailto:angelia.lau@msc.com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hyperlink" Target="mailto:charmaine.lim@msc.com" TargetMode="External"/><Relationship Id="rId9" Type="http://schemas.openxmlformats.org/officeDocument/2006/relationships/hyperlink" Target="mailto:sharon.koh@msc.com" TargetMode="External"/><Relationship Id="rId14" Type="http://schemas.openxmlformats.org/officeDocument/2006/relationships/hyperlink" Target="mailto:phoebe.huang@msc.com" TargetMode="External"/><Relationship Id="rId22" Type="http://schemas.openxmlformats.org/officeDocument/2006/relationships/hyperlink" Target="mailto:yuting.luo@msc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7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356.bin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9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9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0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3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2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5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40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15"/>
  <sheetViews>
    <sheetView topLeftCell="A2" zoomScale="85" zoomScaleNormal="85" zoomScaleSheetLayoutView="85" workbookViewId="0">
      <selection activeCell="D62" sqref="D62"/>
    </sheetView>
  </sheetViews>
  <sheetFormatPr defaultColWidth="39.85546875" defaultRowHeight="18"/>
  <cols>
    <col min="1" max="1" width="32.85546875" style="711" customWidth="1"/>
    <col min="2" max="2" width="34.85546875" style="710" customWidth="1"/>
    <col min="3" max="3" width="30.7109375" style="710" customWidth="1"/>
    <col min="4" max="4" width="33.28515625" style="710" customWidth="1"/>
    <col min="5" max="5" width="32.140625" style="710" customWidth="1"/>
    <col min="6" max="6" width="35.7109375" style="710" customWidth="1"/>
    <col min="7" max="7" width="75.5703125" style="710" customWidth="1"/>
    <col min="8" max="8" width="76.5703125" style="710" customWidth="1"/>
    <col min="9" max="16384" width="39.85546875" style="601"/>
  </cols>
  <sheetData>
    <row r="1" spans="1:8" s="710" customFormat="1" ht="45.6" hidden="1" customHeight="1" thickBot="1">
      <c r="A1" s="1539" t="s">
        <v>0</v>
      </c>
      <c r="B1" s="1540"/>
      <c r="C1" s="1540"/>
      <c r="D1" s="1540"/>
      <c r="E1" s="1540"/>
      <c r="F1" s="1540"/>
      <c r="G1" s="1540"/>
      <c r="H1" s="1541"/>
    </row>
    <row r="2" spans="1:8" s="710" customFormat="1" ht="18" customHeight="1">
      <c r="A2" s="713"/>
      <c r="B2" s="712"/>
      <c r="C2" s="712"/>
      <c r="D2" s="712"/>
      <c r="E2" s="712"/>
      <c r="F2" s="712"/>
      <c r="G2" s="712"/>
      <c r="H2" s="709"/>
    </row>
    <row r="3" spans="1:8" s="710" customFormat="1" ht="22.9">
      <c r="A3" s="918" t="s">
        <v>1</v>
      </c>
      <c r="B3" s="916"/>
      <c r="C3" s="916"/>
      <c r="D3" s="917"/>
      <c r="E3" s="709"/>
      <c r="F3" s="709"/>
      <c r="G3" s="709"/>
      <c r="H3" s="709"/>
    </row>
    <row r="4" spans="1:8" s="710" customFormat="1" ht="17.45">
      <c r="A4" s="709"/>
      <c r="B4" s="1538"/>
      <c r="C4" s="1538"/>
      <c r="D4" s="1538"/>
      <c r="E4" s="1538"/>
      <c r="F4" s="1538"/>
      <c r="G4" s="709"/>
      <c r="H4" s="709"/>
    </row>
    <row r="5" spans="1:8" s="710" customFormat="1" ht="30" customHeight="1">
      <c r="A5" s="709"/>
      <c r="B5" s="709"/>
      <c r="C5" s="709"/>
      <c r="D5" s="709"/>
      <c r="E5" s="709"/>
      <c r="F5" s="709"/>
      <c r="G5" s="709"/>
      <c r="H5" s="709"/>
    </row>
    <row r="6" spans="1:8" s="710" customFormat="1" ht="30" customHeight="1">
      <c r="A6" s="969" t="s">
        <v>2</v>
      </c>
      <c r="B6" s="969" t="s">
        <v>3</v>
      </c>
      <c r="C6" s="969" t="s">
        <v>4</v>
      </c>
      <c r="D6" s="969" t="s">
        <v>5</v>
      </c>
      <c r="E6" s="969" t="s">
        <v>6</v>
      </c>
      <c r="F6" s="969" t="s">
        <v>7</v>
      </c>
      <c r="G6" s="709"/>
      <c r="H6" s="709"/>
    </row>
    <row r="7" spans="1:8" s="710" customFormat="1" ht="30" customHeight="1">
      <c r="A7" s="1469"/>
      <c r="B7" s="935"/>
      <c r="C7" s="935"/>
      <c r="D7" s="935"/>
      <c r="E7" s="935"/>
      <c r="F7" s="935"/>
      <c r="G7" s="709"/>
      <c r="H7" s="709"/>
    </row>
    <row r="8" spans="1:8" s="710" customFormat="1" ht="30" customHeight="1">
      <c r="A8" s="969" t="s">
        <v>8</v>
      </c>
      <c r="B8" s="969" t="s">
        <v>9</v>
      </c>
      <c r="C8" s="969" t="s">
        <v>10</v>
      </c>
      <c r="D8" s="1429" t="s">
        <v>11</v>
      </c>
      <c r="E8" s="969" t="s">
        <v>12</v>
      </c>
      <c r="F8" s="1146" t="s">
        <v>13</v>
      </c>
      <c r="G8" s="709"/>
      <c r="H8" s="709"/>
    </row>
    <row r="9" spans="1:8" s="710" customFormat="1" ht="30" customHeight="1">
      <c r="A9" s="709"/>
      <c r="B9" s="709"/>
      <c r="C9" s="709"/>
      <c r="D9" s="709"/>
      <c r="E9" s="709"/>
      <c r="F9" s="709"/>
      <c r="G9" s="709"/>
      <c r="H9" s="709"/>
    </row>
    <row r="10" spans="1:8" s="710" customFormat="1" ht="30" customHeight="1">
      <c r="A10" s="969" t="s">
        <v>14</v>
      </c>
      <c r="B10" s="969" t="s">
        <v>15</v>
      </c>
      <c r="C10" s="934" t="s">
        <v>16</v>
      </c>
      <c r="D10" s="934" t="s">
        <v>17</v>
      </c>
      <c r="E10" s="1468" t="s">
        <v>18</v>
      </c>
      <c r="F10" s="1429" t="s">
        <v>19</v>
      </c>
      <c r="G10" s="969" t="s">
        <v>20</v>
      </c>
      <c r="H10" s="709"/>
    </row>
    <row r="11" spans="1:8" s="710" customFormat="1" ht="30" customHeight="1">
      <c r="A11" s="709"/>
      <c r="B11" s="709"/>
      <c r="C11" s="709"/>
      <c r="D11" s="709"/>
      <c r="E11" s="709"/>
      <c r="F11" s="709"/>
      <c r="G11" s="709"/>
      <c r="H11" s="709"/>
    </row>
    <row r="12" spans="1:8" s="710" customFormat="1" ht="30" hidden="1" customHeight="1">
      <c r="A12" s="709"/>
      <c r="B12" s="709"/>
      <c r="C12" s="709"/>
      <c r="D12" s="709"/>
      <c r="E12" s="709"/>
      <c r="F12" s="709"/>
      <c r="G12" s="709"/>
      <c r="H12" s="709"/>
    </row>
    <row r="13" spans="1:8" hidden="1"/>
    <row r="14" spans="1:8" hidden="1">
      <c r="A14" s="925" t="s">
        <v>21</v>
      </c>
    </row>
    <row r="15" spans="1:8" hidden="1"/>
    <row r="16" spans="1:8" hidden="1"/>
    <row r="17" spans="1:8" hidden="1"/>
    <row r="18" spans="1:8" ht="39.950000000000003" customHeight="1">
      <c r="A18" s="919" t="s">
        <v>22</v>
      </c>
      <c r="B18" s="1068" t="s">
        <v>23</v>
      </c>
      <c r="C18" s="919" t="s">
        <v>24</v>
      </c>
      <c r="D18" s="919" t="s">
        <v>25</v>
      </c>
      <c r="E18" s="919" t="s">
        <v>26</v>
      </c>
      <c r="F18" s="919" t="s">
        <v>27</v>
      </c>
      <c r="G18" s="919" t="s">
        <v>28</v>
      </c>
      <c r="H18" s="919" t="s">
        <v>29</v>
      </c>
    </row>
    <row r="19" spans="1:8" ht="39.950000000000003" customHeight="1">
      <c r="A19" s="1069" t="s">
        <v>14</v>
      </c>
      <c r="B19" s="912" t="s">
        <v>30</v>
      </c>
      <c r="C19" s="913" t="s">
        <v>31</v>
      </c>
      <c r="D19" s="913" t="s">
        <v>32</v>
      </c>
      <c r="E19" s="913" t="s">
        <v>33</v>
      </c>
      <c r="F19" s="913" t="s">
        <v>34</v>
      </c>
      <c r="G19" s="912" t="s">
        <v>35</v>
      </c>
      <c r="H19" s="912" t="s">
        <v>36</v>
      </c>
    </row>
    <row r="20" spans="1:8" ht="39.950000000000003" customHeight="1">
      <c r="A20" s="1069" t="s">
        <v>14</v>
      </c>
      <c r="B20" s="912" t="s">
        <v>30</v>
      </c>
      <c r="C20" s="913" t="s">
        <v>37</v>
      </c>
      <c r="D20" s="913" t="s">
        <v>32</v>
      </c>
      <c r="E20" s="913" t="s">
        <v>33</v>
      </c>
      <c r="F20" s="913" t="s">
        <v>34</v>
      </c>
      <c r="G20" s="912" t="s">
        <v>38</v>
      </c>
      <c r="H20" s="912" t="s">
        <v>36</v>
      </c>
    </row>
    <row r="21" spans="1:8" ht="39.950000000000003" customHeight="1">
      <c r="A21" s="1069" t="s">
        <v>14</v>
      </c>
      <c r="B21" s="912" t="s">
        <v>39</v>
      </c>
      <c r="C21" s="913" t="s">
        <v>40</v>
      </c>
      <c r="D21" s="913" t="s">
        <v>32</v>
      </c>
      <c r="E21" s="913" t="s">
        <v>33</v>
      </c>
      <c r="F21" s="913" t="s">
        <v>34</v>
      </c>
      <c r="G21" s="912" t="s">
        <v>41</v>
      </c>
      <c r="H21" s="912" t="s">
        <v>42</v>
      </c>
    </row>
    <row r="22" spans="1:8" ht="39.950000000000003" customHeight="1">
      <c r="A22" s="1069" t="s">
        <v>14</v>
      </c>
      <c r="B22" s="912" t="s">
        <v>39</v>
      </c>
      <c r="C22" s="913" t="s">
        <v>43</v>
      </c>
      <c r="D22" s="913" t="s">
        <v>32</v>
      </c>
      <c r="E22" s="913" t="s">
        <v>33</v>
      </c>
      <c r="F22" s="913" t="s">
        <v>34</v>
      </c>
      <c r="G22" s="912" t="s">
        <v>44</v>
      </c>
      <c r="H22" s="912" t="s">
        <v>45</v>
      </c>
    </row>
    <row r="23" spans="1:8" ht="39.950000000000003" hidden="1" customHeight="1">
      <c r="A23" s="1405" t="s">
        <v>4</v>
      </c>
      <c r="B23" s="913" t="s">
        <v>46</v>
      </c>
      <c r="C23" s="896" t="s">
        <v>47</v>
      </c>
      <c r="D23" s="896"/>
      <c r="E23" s="896" t="s">
        <v>48</v>
      </c>
      <c r="F23" s="896" t="s">
        <v>49</v>
      </c>
      <c r="G23" s="897" t="s">
        <v>50</v>
      </c>
      <c r="H23" s="914"/>
    </row>
    <row r="24" spans="1:8" ht="39.950000000000003" hidden="1" customHeight="1">
      <c r="A24" s="1069" t="s">
        <v>51</v>
      </c>
      <c r="B24" s="896" t="s">
        <v>52</v>
      </c>
      <c r="C24" s="896" t="s">
        <v>53</v>
      </c>
      <c r="D24" s="896"/>
      <c r="E24" s="896" t="s">
        <v>54</v>
      </c>
      <c r="F24" s="896" t="s">
        <v>55</v>
      </c>
      <c r="G24" s="912" t="s">
        <v>56</v>
      </c>
      <c r="H24" s="899"/>
    </row>
    <row r="25" spans="1:8" ht="39.950000000000003" hidden="1" customHeight="1">
      <c r="A25" s="1069" t="s">
        <v>9</v>
      </c>
      <c r="B25" s="913" t="s">
        <v>52</v>
      </c>
      <c r="C25" s="913" t="s">
        <v>53</v>
      </c>
      <c r="D25" s="913"/>
      <c r="E25" s="913" t="s">
        <v>57</v>
      </c>
      <c r="F25" s="913" t="s">
        <v>55</v>
      </c>
      <c r="G25" s="912" t="s">
        <v>58</v>
      </c>
      <c r="H25" s="912"/>
    </row>
    <row r="26" spans="1:8" ht="39.950000000000003" hidden="1" customHeight="1">
      <c r="A26" s="1069" t="s">
        <v>5</v>
      </c>
      <c r="B26" s="913" t="s">
        <v>52</v>
      </c>
      <c r="C26" s="913" t="s">
        <v>53</v>
      </c>
      <c r="D26" s="913"/>
      <c r="E26" s="913" t="s">
        <v>59</v>
      </c>
      <c r="F26" s="913" t="s">
        <v>55</v>
      </c>
      <c r="G26" s="912" t="s">
        <v>58</v>
      </c>
      <c r="H26" s="913"/>
    </row>
    <row r="27" spans="1:8" ht="39.950000000000003" hidden="1" customHeight="1">
      <c r="A27" s="1069" t="s">
        <v>3</v>
      </c>
      <c r="B27" s="913" t="s">
        <v>60</v>
      </c>
      <c r="C27" s="896" t="s">
        <v>61</v>
      </c>
      <c r="D27" s="896"/>
      <c r="E27" s="896" t="s">
        <v>62</v>
      </c>
      <c r="F27" s="896" t="s">
        <v>63</v>
      </c>
      <c r="G27" s="897" t="s">
        <v>64</v>
      </c>
      <c r="H27" s="1067"/>
    </row>
    <row r="28" spans="1:8" ht="39.950000000000003" hidden="1" customHeight="1">
      <c r="A28" s="1069" t="s">
        <v>12</v>
      </c>
      <c r="B28" s="913" t="s">
        <v>60</v>
      </c>
      <c r="C28" s="913" t="s">
        <v>61</v>
      </c>
      <c r="D28" s="913"/>
      <c r="E28" s="913" t="s">
        <v>65</v>
      </c>
      <c r="F28" s="913" t="s">
        <v>63</v>
      </c>
      <c r="G28" s="912" t="s">
        <v>64</v>
      </c>
      <c r="H28" s="913"/>
    </row>
    <row r="29" spans="1:8" ht="39.950000000000003" hidden="1" customHeight="1">
      <c r="A29" s="1467" t="s">
        <v>9</v>
      </c>
      <c r="B29" s="1388" t="s">
        <v>66</v>
      </c>
      <c r="C29" s="913" t="s">
        <v>67</v>
      </c>
      <c r="D29" s="913"/>
      <c r="E29" s="913" t="s">
        <v>68</v>
      </c>
      <c r="F29" s="913" t="s">
        <v>69</v>
      </c>
      <c r="G29" s="912" t="s">
        <v>70</v>
      </c>
      <c r="H29" s="913"/>
    </row>
    <row r="30" spans="1:8" ht="39.950000000000003" hidden="1" customHeight="1">
      <c r="A30" s="1405" t="s">
        <v>7</v>
      </c>
      <c r="B30" s="1143" t="s">
        <v>71</v>
      </c>
      <c r="C30" s="896" t="s">
        <v>72</v>
      </c>
      <c r="D30" s="896"/>
      <c r="E30" s="896" t="s">
        <v>48</v>
      </c>
      <c r="F30" s="896" t="s">
        <v>73</v>
      </c>
      <c r="G30" s="897" t="s">
        <v>74</v>
      </c>
      <c r="H30" s="913"/>
    </row>
    <row r="31" spans="1:8" ht="39.950000000000003" hidden="1" customHeight="1">
      <c r="A31" s="1069" t="s">
        <v>2</v>
      </c>
      <c r="B31" s="1143" t="s">
        <v>75</v>
      </c>
      <c r="C31" s="896" t="s">
        <v>76</v>
      </c>
      <c r="D31" s="896" t="s">
        <v>77</v>
      </c>
      <c r="E31" s="896" t="s">
        <v>78</v>
      </c>
      <c r="F31" s="896" t="s">
        <v>79</v>
      </c>
      <c r="G31" s="896" t="s">
        <v>80</v>
      </c>
      <c r="H31" s="1645" t="s">
        <v>81</v>
      </c>
    </row>
    <row r="32" spans="1:8" ht="39.950000000000003" hidden="1" customHeight="1">
      <c r="A32" s="1525" t="s">
        <v>7</v>
      </c>
      <c r="B32" s="896" t="s">
        <v>82</v>
      </c>
      <c r="C32" s="896" t="s">
        <v>83</v>
      </c>
      <c r="D32" s="896"/>
      <c r="E32" s="896" t="s">
        <v>65</v>
      </c>
      <c r="F32" s="896" t="s">
        <v>73</v>
      </c>
      <c r="G32" s="896" t="s">
        <v>84</v>
      </c>
      <c r="H32" s="913"/>
    </row>
    <row r="33" spans="1:8" ht="39.950000000000003" hidden="1" customHeight="1">
      <c r="A33" s="1467" t="s">
        <v>6</v>
      </c>
      <c r="B33" s="1388" t="s">
        <v>85</v>
      </c>
      <c r="C33" s="913" t="s">
        <v>86</v>
      </c>
      <c r="D33" s="913"/>
      <c r="E33" s="913" t="s">
        <v>87</v>
      </c>
      <c r="F33" s="913" t="s">
        <v>69</v>
      </c>
      <c r="G33" s="912" t="s">
        <v>88</v>
      </c>
      <c r="H33" s="914"/>
    </row>
    <row r="34" spans="1:8" ht="39.950000000000003" hidden="1" customHeight="1">
      <c r="A34" s="1470" t="s">
        <v>5</v>
      </c>
      <c r="B34" s="1388" t="s">
        <v>89</v>
      </c>
      <c r="C34" s="913" t="s">
        <v>90</v>
      </c>
      <c r="D34" s="913"/>
      <c r="E34" s="913" t="s">
        <v>78</v>
      </c>
      <c r="F34" s="913" t="s">
        <v>91</v>
      </c>
      <c r="G34" s="913" t="s">
        <v>92</v>
      </c>
      <c r="H34" s="913"/>
    </row>
    <row r="35" spans="1:8" ht="39.950000000000003" hidden="1" customHeight="1">
      <c r="A35" s="1405" t="s">
        <v>6</v>
      </c>
      <c r="B35" s="913" t="s">
        <v>93</v>
      </c>
      <c r="C35" s="913" t="s">
        <v>94</v>
      </c>
      <c r="D35" s="913"/>
      <c r="E35" s="913" t="s">
        <v>78</v>
      </c>
      <c r="F35" s="913" t="s">
        <v>93</v>
      </c>
      <c r="G35" s="912" t="s">
        <v>95</v>
      </c>
      <c r="H35" s="913"/>
    </row>
    <row r="36" spans="1:8" ht="39.950000000000003" hidden="1" customHeight="1">
      <c r="A36" s="1069" t="s">
        <v>12</v>
      </c>
      <c r="B36" s="896" t="s">
        <v>96</v>
      </c>
      <c r="C36" s="896" t="s">
        <v>97</v>
      </c>
      <c r="D36" s="896" t="s">
        <v>98</v>
      </c>
      <c r="E36" s="913" t="s">
        <v>99</v>
      </c>
      <c r="F36" s="896" t="s">
        <v>69</v>
      </c>
      <c r="G36" s="912" t="s">
        <v>100</v>
      </c>
      <c r="H36" s="896" t="s">
        <v>101</v>
      </c>
    </row>
    <row r="37" spans="1:8" ht="39.950000000000003" hidden="1" customHeight="1">
      <c r="A37" s="1069" t="s">
        <v>10</v>
      </c>
      <c r="B37" s="913" t="s">
        <v>102</v>
      </c>
      <c r="C37" s="913" t="s">
        <v>103</v>
      </c>
      <c r="D37" s="913" t="s">
        <v>104</v>
      </c>
      <c r="E37" s="913" t="s">
        <v>105</v>
      </c>
      <c r="F37" s="913" t="s">
        <v>69</v>
      </c>
      <c r="G37" s="896" t="s">
        <v>106</v>
      </c>
      <c r="H37" s="915" t="s">
        <v>107</v>
      </c>
    </row>
    <row r="38" spans="1:8" ht="39.950000000000003" hidden="1" customHeight="1">
      <c r="A38" s="1405" t="s">
        <v>9</v>
      </c>
      <c r="B38" s="913" t="s">
        <v>108</v>
      </c>
      <c r="C38" s="913" t="s">
        <v>109</v>
      </c>
      <c r="D38" s="913"/>
      <c r="E38" s="913" t="s">
        <v>110</v>
      </c>
      <c r="F38" s="913" t="s">
        <v>49</v>
      </c>
      <c r="G38" s="912" t="s">
        <v>111</v>
      </c>
      <c r="H38" s="913"/>
    </row>
    <row r="39" spans="1:8" ht="39.950000000000003" hidden="1" customHeight="1">
      <c r="A39" s="1069" t="s">
        <v>12</v>
      </c>
      <c r="B39" s="913" t="s">
        <v>112</v>
      </c>
      <c r="C39" s="913" t="s">
        <v>97</v>
      </c>
      <c r="D39" s="913" t="s">
        <v>98</v>
      </c>
      <c r="E39" s="913" t="s">
        <v>99</v>
      </c>
      <c r="F39" s="913" t="s">
        <v>69</v>
      </c>
      <c r="G39" s="912" t="s">
        <v>100</v>
      </c>
      <c r="H39" s="896" t="s">
        <v>101</v>
      </c>
    </row>
    <row r="40" spans="1:8" ht="39.950000000000003" hidden="1" customHeight="1">
      <c r="A40" s="1069" t="s">
        <v>11</v>
      </c>
      <c r="B40" s="896" t="s">
        <v>113</v>
      </c>
      <c r="C40" s="896" t="s">
        <v>114</v>
      </c>
      <c r="D40" s="896" t="s">
        <v>115</v>
      </c>
      <c r="E40" s="896" t="s">
        <v>54</v>
      </c>
      <c r="F40" s="896" t="s">
        <v>116</v>
      </c>
      <c r="G40" s="896" t="s">
        <v>117</v>
      </c>
      <c r="H40" s="896" t="s">
        <v>118</v>
      </c>
    </row>
    <row r="41" spans="1:8" ht="39.950000000000003" customHeight="1">
      <c r="A41" s="1069" t="s">
        <v>14</v>
      </c>
      <c r="B41" s="896" t="s">
        <v>32</v>
      </c>
      <c r="C41" s="896" t="s">
        <v>119</v>
      </c>
      <c r="D41" s="896"/>
      <c r="E41" s="913" t="s">
        <v>48</v>
      </c>
      <c r="F41" s="896" t="s">
        <v>34</v>
      </c>
      <c r="G41" s="912" t="s">
        <v>120</v>
      </c>
      <c r="H41" s="912"/>
    </row>
    <row r="42" spans="1:8" ht="39.950000000000003" customHeight="1">
      <c r="A42" s="1069" t="s">
        <v>14</v>
      </c>
      <c r="B42" s="896" t="s">
        <v>121</v>
      </c>
      <c r="C42" s="896" t="s">
        <v>119</v>
      </c>
      <c r="D42" s="896" t="s">
        <v>32</v>
      </c>
      <c r="E42" s="913" t="s">
        <v>33</v>
      </c>
      <c r="F42" s="896" t="s">
        <v>34</v>
      </c>
      <c r="G42" s="912" t="s">
        <v>120</v>
      </c>
      <c r="H42" s="912" t="s">
        <v>122</v>
      </c>
    </row>
    <row r="43" spans="1:8" ht="39.950000000000003" hidden="1" customHeight="1">
      <c r="A43" s="1404" t="s">
        <v>6</v>
      </c>
      <c r="B43" s="913" t="s">
        <v>123</v>
      </c>
      <c r="C43" s="913" t="s">
        <v>94</v>
      </c>
      <c r="D43" s="913" t="s">
        <v>93</v>
      </c>
      <c r="E43" s="913" t="s">
        <v>54</v>
      </c>
      <c r="F43" s="913" t="s">
        <v>93</v>
      </c>
      <c r="G43" s="912" t="s">
        <v>95</v>
      </c>
      <c r="H43" s="913" t="s">
        <v>124</v>
      </c>
    </row>
    <row r="44" spans="1:8" ht="39.950000000000003" hidden="1" customHeight="1">
      <c r="A44" s="1405" t="s">
        <v>10</v>
      </c>
      <c r="B44" s="913" t="s">
        <v>125</v>
      </c>
      <c r="C44" s="896" t="s">
        <v>126</v>
      </c>
      <c r="D44" s="896"/>
      <c r="E44" s="896" t="s">
        <v>65</v>
      </c>
      <c r="F44" s="896" t="s">
        <v>79</v>
      </c>
      <c r="G44" s="897" t="s">
        <v>127</v>
      </c>
      <c r="H44" s="896"/>
    </row>
    <row r="45" spans="1:8" ht="39.950000000000003" hidden="1" customHeight="1">
      <c r="A45" s="1069" t="s">
        <v>51</v>
      </c>
      <c r="B45" s="896" t="s">
        <v>128</v>
      </c>
      <c r="C45" s="896" t="s">
        <v>129</v>
      </c>
      <c r="D45" s="896"/>
      <c r="E45" s="896" t="s">
        <v>130</v>
      </c>
      <c r="F45" s="896" t="s">
        <v>131</v>
      </c>
      <c r="G45" s="896" t="s">
        <v>132</v>
      </c>
      <c r="H45" s="899"/>
    </row>
    <row r="46" spans="1:8" ht="39.950000000000003" hidden="1" customHeight="1">
      <c r="A46" s="1069" t="s">
        <v>12</v>
      </c>
      <c r="B46" s="913" t="s">
        <v>133</v>
      </c>
      <c r="C46" s="913" t="s">
        <v>134</v>
      </c>
      <c r="D46" s="913"/>
      <c r="E46" s="913" t="s">
        <v>135</v>
      </c>
      <c r="F46" s="913" t="s">
        <v>69</v>
      </c>
      <c r="G46" s="912" t="s">
        <v>136</v>
      </c>
      <c r="H46" s="913"/>
    </row>
    <row r="47" spans="1:8" ht="39.950000000000003" hidden="1" customHeight="1">
      <c r="A47" s="1069" t="s">
        <v>9</v>
      </c>
      <c r="B47" s="913" t="s">
        <v>137</v>
      </c>
      <c r="C47" s="913" t="s">
        <v>138</v>
      </c>
      <c r="D47" s="913" t="s">
        <v>52</v>
      </c>
      <c r="E47" s="913" t="s">
        <v>68</v>
      </c>
      <c r="F47" s="913" t="s">
        <v>131</v>
      </c>
      <c r="G47" s="912" t="s">
        <v>58</v>
      </c>
      <c r="H47" s="912" t="s">
        <v>139</v>
      </c>
    </row>
    <row r="48" spans="1:8" ht="39.950000000000003" hidden="1" customHeight="1">
      <c r="A48" s="1069" t="s">
        <v>3</v>
      </c>
      <c r="B48" s="913" t="s">
        <v>115</v>
      </c>
      <c r="C48" s="896" t="s">
        <v>140</v>
      </c>
      <c r="D48" s="896"/>
      <c r="E48" s="896" t="s">
        <v>59</v>
      </c>
      <c r="F48" s="896" t="s">
        <v>69</v>
      </c>
      <c r="G48" s="897" t="s">
        <v>141</v>
      </c>
      <c r="H48" s="1067"/>
    </row>
    <row r="49" spans="1:8" ht="39.950000000000003" hidden="1" customHeight="1">
      <c r="A49" s="1069" t="s">
        <v>10</v>
      </c>
      <c r="B49" s="896" t="s">
        <v>115</v>
      </c>
      <c r="C49" s="896" t="s">
        <v>140</v>
      </c>
      <c r="D49" s="896"/>
      <c r="E49" s="896" t="s">
        <v>142</v>
      </c>
      <c r="F49" s="896" t="s">
        <v>69</v>
      </c>
      <c r="G49" s="897" t="s">
        <v>141</v>
      </c>
      <c r="H49" s="899"/>
    </row>
    <row r="50" spans="1:8" ht="39.950000000000003" hidden="1" customHeight="1">
      <c r="A50" s="1404" t="s">
        <v>9</v>
      </c>
      <c r="B50" s="913" t="s">
        <v>143</v>
      </c>
      <c r="C50" s="913" t="s">
        <v>144</v>
      </c>
      <c r="D50" s="913" t="s">
        <v>52</v>
      </c>
      <c r="E50" s="913" t="s">
        <v>68</v>
      </c>
      <c r="F50" s="913" t="s">
        <v>131</v>
      </c>
      <c r="G50" s="1097" t="s">
        <v>58</v>
      </c>
      <c r="H50" s="912" t="s">
        <v>139</v>
      </c>
    </row>
    <row r="51" spans="1:8" ht="39.950000000000003" hidden="1" customHeight="1">
      <c r="A51" s="1450" t="s">
        <v>9</v>
      </c>
      <c r="B51" s="1143" t="s">
        <v>145</v>
      </c>
      <c r="C51" s="896" t="s">
        <v>146</v>
      </c>
      <c r="D51" s="896"/>
      <c r="E51" s="896" t="s">
        <v>48</v>
      </c>
      <c r="F51" s="896" t="s">
        <v>49</v>
      </c>
      <c r="G51" s="896" t="s">
        <v>147</v>
      </c>
      <c r="H51" s="913"/>
    </row>
    <row r="52" spans="1:8" ht="39.950000000000003" hidden="1" customHeight="1">
      <c r="A52" s="1069" t="s">
        <v>16</v>
      </c>
      <c r="B52" s="896" t="s">
        <v>148</v>
      </c>
      <c r="C52" s="896" t="s">
        <v>149</v>
      </c>
      <c r="D52" s="896"/>
      <c r="E52" s="896" t="s">
        <v>54</v>
      </c>
      <c r="F52" s="896" t="s">
        <v>69</v>
      </c>
      <c r="G52" s="896" t="s">
        <v>150</v>
      </c>
      <c r="H52" s="896"/>
    </row>
    <row r="53" spans="1:8" ht="39.950000000000003" hidden="1" customHeight="1">
      <c r="A53" s="1069" t="s">
        <v>3</v>
      </c>
      <c r="B53" s="913" t="s">
        <v>148</v>
      </c>
      <c r="C53" s="896" t="s">
        <v>149</v>
      </c>
      <c r="D53" s="896"/>
      <c r="E53" s="896" t="s">
        <v>57</v>
      </c>
      <c r="F53" s="896" t="s">
        <v>69</v>
      </c>
      <c r="G53" s="897" t="s">
        <v>150</v>
      </c>
      <c r="H53" s="914"/>
    </row>
    <row r="54" spans="1:8" ht="39.950000000000003" hidden="1" customHeight="1">
      <c r="A54" s="1069" t="s">
        <v>5</v>
      </c>
      <c r="B54" s="896" t="s">
        <v>148</v>
      </c>
      <c r="C54" s="896" t="s">
        <v>149</v>
      </c>
      <c r="D54" s="896"/>
      <c r="E54" s="896" t="s">
        <v>142</v>
      </c>
      <c r="F54" s="896" t="s">
        <v>69</v>
      </c>
      <c r="G54" s="896" t="s">
        <v>150</v>
      </c>
      <c r="H54" s="913"/>
    </row>
    <row r="55" spans="1:8" ht="39.950000000000003" hidden="1" customHeight="1">
      <c r="A55" s="1069" t="s">
        <v>9</v>
      </c>
      <c r="B55" s="913" t="s">
        <v>148</v>
      </c>
      <c r="C55" s="913" t="s">
        <v>149</v>
      </c>
      <c r="D55" s="913"/>
      <c r="E55" s="913" t="s">
        <v>151</v>
      </c>
      <c r="F55" s="913" t="s">
        <v>69</v>
      </c>
      <c r="G55" s="912" t="s">
        <v>150</v>
      </c>
      <c r="H55" s="912"/>
    </row>
    <row r="56" spans="1:8" ht="39.950000000000003" hidden="1" customHeight="1">
      <c r="A56" s="1069" t="s">
        <v>6</v>
      </c>
      <c r="B56" s="896" t="s">
        <v>152</v>
      </c>
      <c r="C56" s="896" t="s">
        <v>153</v>
      </c>
      <c r="D56" s="896"/>
      <c r="E56" s="896" t="s">
        <v>99</v>
      </c>
      <c r="F56" s="896" t="s">
        <v>69</v>
      </c>
      <c r="G56" s="897" t="s">
        <v>154</v>
      </c>
      <c r="H56" s="913"/>
    </row>
    <row r="57" spans="1:8" ht="39.950000000000003" hidden="1" customHeight="1">
      <c r="A57" s="1069" t="s">
        <v>9</v>
      </c>
      <c r="B57" s="913" t="s">
        <v>155</v>
      </c>
      <c r="C57" s="913" t="s">
        <v>156</v>
      </c>
      <c r="D57" s="913" t="s">
        <v>52</v>
      </c>
      <c r="E57" s="913" t="s">
        <v>68</v>
      </c>
      <c r="F57" s="913" t="s">
        <v>131</v>
      </c>
      <c r="G57" s="912" t="s">
        <v>58</v>
      </c>
      <c r="H57" s="912" t="s">
        <v>139</v>
      </c>
    </row>
    <row r="58" spans="1:8" ht="39.950000000000003" hidden="1" customHeight="1">
      <c r="A58" s="1069" t="s">
        <v>5</v>
      </c>
      <c r="B58" s="896" t="s">
        <v>157</v>
      </c>
      <c r="C58" s="896" t="s">
        <v>158</v>
      </c>
      <c r="D58" s="896"/>
      <c r="E58" s="896" t="s">
        <v>135</v>
      </c>
      <c r="F58" s="896" t="s">
        <v>49</v>
      </c>
      <c r="G58" s="896" t="s">
        <v>159</v>
      </c>
      <c r="H58" s="912"/>
    </row>
    <row r="59" spans="1:8" ht="39.950000000000003" hidden="1" customHeight="1">
      <c r="A59" s="1069" t="s">
        <v>3</v>
      </c>
      <c r="B59" s="913" t="s">
        <v>104</v>
      </c>
      <c r="C59" s="896" t="s">
        <v>103</v>
      </c>
      <c r="D59" s="896"/>
      <c r="E59" s="896" t="s">
        <v>160</v>
      </c>
      <c r="F59" s="896" t="s">
        <v>69</v>
      </c>
      <c r="G59" s="897" t="s">
        <v>106</v>
      </c>
      <c r="H59" s="1132" t="s">
        <v>161</v>
      </c>
    </row>
    <row r="60" spans="1:8" ht="39.950000000000003" hidden="1" customHeight="1">
      <c r="A60" s="1467" t="s">
        <v>6</v>
      </c>
      <c r="B60" s="1143" t="s">
        <v>162</v>
      </c>
      <c r="C60" s="896" t="s">
        <v>163</v>
      </c>
      <c r="D60" s="896"/>
      <c r="E60" s="896" t="s">
        <v>164</v>
      </c>
      <c r="F60" s="896" t="s">
        <v>69</v>
      </c>
      <c r="G60" s="897" t="s">
        <v>165</v>
      </c>
      <c r="H60" s="912"/>
    </row>
    <row r="61" spans="1:8" ht="39.950000000000003" hidden="1" customHeight="1">
      <c r="A61" s="1470" t="s">
        <v>6</v>
      </c>
      <c r="B61" s="1143" t="s">
        <v>98</v>
      </c>
      <c r="C61" s="896" t="s">
        <v>97</v>
      </c>
      <c r="D61" s="896"/>
      <c r="E61" s="896" t="s">
        <v>68</v>
      </c>
      <c r="F61" s="896" t="s">
        <v>69</v>
      </c>
      <c r="G61" s="896" t="s">
        <v>100</v>
      </c>
      <c r="H61" s="912"/>
    </row>
    <row r="62" spans="1:8" ht="39.950000000000003" hidden="1" customHeight="1">
      <c r="A62" s="1069" t="s">
        <v>12</v>
      </c>
      <c r="B62" s="913" t="s">
        <v>98</v>
      </c>
      <c r="C62" s="913" t="s">
        <v>97</v>
      </c>
      <c r="D62" s="913"/>
      <c r="E62" s="913" t="s">
        <v>65</v>
      </c>
      <c r="F62" s="913" t="s">
        <v>69</v>
      </c>
      <c r="G62" s="912" t="s">
        <v>100</v>
      </c>
      <c r="H62" s="913"/>
    </row>
    <row r="63" spans="1:8" ht="39.950000000000003" hidden="1" customHeight="1">
      <c r="A63" s="1069" t="s">
        <v>10</v>
      </c>
      <c r="B63" s="896" t="s">
        <v>166</v>
      </c>
      <c r="C63" s="896" t="s">
        <v>167</v>
      </c>
      <c r="D63" s="896"/>
      <c r="E63" s="896" t="s">
        <v>54</v>
      </c>
      <c r="F63" s="896" t="s">
        <v>79</v>
      </c>
      <c r="G63" s="896" t="s">
        <v>168</v>
      </c>
      <c r="H63" s="896"/>
    </row>
    <row r="64" spans="1:8" ht="39.950000000000003" hidden="1" customHeight="1">
      <c r="A64" s="1069" t="s">
        <v>5</v>
      </c>
      <c r="B64" s="896" t="s">
        <v>169</v>
      </c>
      <c r="C64" s="896" t="s">
        <v>170</v>
      </c>
      <c r="D64" s="896"/>
      <c r="E64" s="896" t="s">
        <v>99</v>
      </c>
      <c r="F64" s="896" t="s">
        <v>49</v>
      </c>
      <c r="G64" s="896" t="s">
        <v>171</v>
      </c>
      <c r="H64" s="897"/>
    </row>
    <row r="65" spans="1:8" ht="39.950000000000003" hidden="1" customHeight="1">
      <c r="A65" s="1069" t="s">
        <v>9</v>
      </c>
      <c r="B65" s="896" t="s">
        <v>172</v>
      </c>
      <c r="C65" s="896" t="s">
        <v>173</v>
      </c>
      <c r="D65" s="896" t="s">
        <v>174</v>
      </c>
      <c r="E65" s="896" t="s">
        <v>54</v>
      </c>
      <c r="F65" s="896" t="s">
        <v>116</v>
      </c>
      <c r="G65" s="897" t="s">
        <v>175</v>
      </c>
      <c r="H65" s="896" t="s">
        <v>176</v>
      </c>
    </row>
    <row r="66" spans="1:8" ht="39.950000000000003" hidden="1" customHeight="1">
      <c r="A66" s="1069" t="s">
        <v>9</v>
      </c>
      <c r="B66" s="896" t="s">
        <v>177</v>
      </c>
      <c r="C66" s="896" t="s">
        <v>178</v>
      </c>
      <c r="D66" s="896"/>
      <c r="E66" s="896" t="s">
        <v>179</v>
      </c>
      <c r="F66" s="896" t="s">
        <v>69</v>
      </c>
      <c r="G66" s="897" t="s">
        <v>180</v>
      </c>
      <c r="H66" s="898"/>
    </row>
    <row r="67" spans="1:8" ht="39.950000000000003" hidden="1" customHeight="1">
      <c r="A67" s="1069" t="s">
        <v>51</v>
      </c>
      <c r="B67" s="896" t="s">
        <v>181</v>
      </c>
      <c r="C67" s="896" t="s">
        <v>182</v>
      </c>
      <c r="D67" s="896"/>
      <c r="E67" s="896" t="s">
        <v>68</v>
      </c>
      <c r="F67" s="896" t="s">
        <v>131</v>
      </c>
      <c r="G67" s="896" t="s">
        <v>183</v>
      </c>
      <c r="H67" s="897"/>
    </row>
    <row r="68" spans="1:8" ht="39.950000000000003" hidden="1" customHeight="1">
      <c r="A68" s="1404" t="s">
        <v>15</v>
      </c>
      <c r="B68" s="913" t="s">
        <v>184</v>
      </c>
      <c r="C68" s="896" t="s">
        <v>185</v>
      </c>
      <c r="D68" s="896" t="s">
        <v>52</v>
      </c>
      <c r="E68" s="896" t="s">
        <v>186</v>
      </c>
      <c r="F68" s="896" t="s">
        <v>187</v>
      </c>
      <c r="G68" s="896" t="s">
        <v>188</v>
      </c>
      <c r="H68" s="1645" t="s">
        <v>139</v>
      </c>
    </row>
    <row r="69" spans="1:8" ht="39.950000000000003" hidden="1" customHeight="1">
      <c r="A69" s="1470" t="s">
        <v>4</v>
      </c>
      <c r="B69" s="1388" t="s">
        <v>189</v>
      </c>
      <c r="C69" s="896" t="s">
        <v>190</v>
      </c>
      <c r="D69" s="896"/>
      <c r="E69" s="896" t="s">
        <v>135</v>
      </c>
      <c r="F69" s="896" t="s">
        <v>191</v>
      </c>
      <c r="G69" s="897" t="s">
        <v>192</v>
      </c>
      <c r="H69" s="914"/>
    </row>
    <row r="70" spans="1:8" ht="39.950000000000003" hidden="1" customHeight="1">
      <c r="A70" s="1470" t="s">
        <v>6</v>
      </c>
      <c r="B70" s="1143" t="s">
        <v>193</v>
      </c>
      <c r="C70" s="896" t="s">
        <v>194</v>
      </c>
      <c r="D70" s="896"/>
      <c r="E70" s="896" t="s">
        <v>160</v>
      </c>
      <c r="F70" s="896" t="s">
        <v>69</v>
      </c>
      <c r="G70" s="896" t="s">
        <v>195</v>
      </c>
      <c r="H70" s="912"/>
    </row>
    <row r="71" spans="1:8" ht="39.950000000000003" hidden="1" customHeight="1">
      <c r="A71" s="1405" t="s">
        <v>51</v>
      </c>
      <c r="B71" s="896" t="s">
        <v>196</v>
      </c>
      <c r="C71" s="896" t="s">
        <v>197</v>
      </c>
      <c r="D71" s="896"/>
      <c r="E71" s="896" t="s">
        <v>142</v>
      </c>
      <c r="F71" s="896" t="s">
        <v>131</v>
      </c>
      <c r="G71" s="896" t="s">
        <v>198</v>
      </c>
      <c r="H71" s="896"/>
    </row>
    <row r="72" spans="1:8" ht="39.950000000000003" hidden="1" customHeight="1">
      <c r="A72" s="1069" t="s">
        <v>51</v>
      </c>
      <c r="B72" s="896" t="s">
        <v>199</v>
      </c>
      <c r="C72" s="896" t="s">
        <v>200</v>
      </c>
      <c r="D72" s="896"/>
      <c r="E72" s="896" t="s">
        <v>160</v>
      </c>
      <c r="F72" s="896" t="s">
        <v>131</v>
      </c>
      <c r="G72" s="896" t="s">
        <v>201</v>
      </c>
      <c r="H72" s="896"/>
    </row>
    <row r="73" spans="1:8" ht="39.950000000000003" hidden="1" customHeight="1">
      <c r="A73" s="1069" t="s">
        <v>7</v>
      </c>
      <c r="B73" s="896" t="s">
        <v>77</v>
      </c>
      <c r="C73" s="896" t="s">
        <v>202</v>
      </c>
      <c r="D73" s="896"/>
      <c r="E73" s="896" t="s">
        <v>203</v>
      </c>
      <c r="F73" s="896" t="s">
        <v>91</v>
      </c>
      <c r="G73" s="897" t="s">
        <v>204</v>
      </c>
      <c r="H73" s="898"/>
    </row>
    <row r="74" spans="1:8" ht="39.950000000000003" hidden="1" customHeight="1">
      <c r="A74" s="1069" t="s">
        <v>7</v>
      </c>
      <c r="B74" s="913" t="s">
        <v>52</v>
      </c>
      <c r="C74" s="913" t="s">
        <v>53</v>
      </c>
      <c r="D74" s="913"/>
      <c r="E74" s="913" t="s">
        <v>205</v>
      </c>
      <c r="F74" s="913" t="s">
        <v>55</v>
      </c>
      <c r="G74" s="912" t="s">
        <v>58</v>
      </c>
      <c r="H74" s="912"/>
    </row>
    <row r="75" spans="1:8" ht="39.950000000000003" hidden="1" customHeight="1">
      <c r="A75" s="1069" t="s">
        <v>7</v>
      </c>
      <c r="B75" s="913" t="s">
        <v>66</v>
      </c>
      <c r="C75" s="913" t="s">
        <v>67</v>
      </c>
      <c r="D75" s="913"/>
      <c r="E75" s="913" t="s">
        <v>54</v>
      </c>
      <c r="F75" s="913" t="s">
        <v>69</v>
      </c>
      <c r="G75" s="912" t="s">
        <v>70</v>
      </c>
      <c r="H75" s="913"/>
    </row>
    <row r="76" spans="1:8" ht="39.950000000000003" hidden="1" customHeight="1">
      <c r="A76" s="1069" t="s">
        <v>7</v>
      </c>
      <c r="B76" s="913" t="s">
        <v>206</v>
      </c>
      <c r="C76" s="913" t="s">
        <v>207</v>
      </c>
      <c r="D76" s="913"/>
      <c r="E76" s="913" t="s">
        <v>57</v>
      </c>
      <c r="F76" s="913" t="s">
        <v>55</v>
      </c>
      <c r="G76" s="912" t="s">
        <v>208</v>
      </c>
      <c r="H76" s="912"/>
    </row>
    <row r="77" spans="1:8" ht="39.950000000000003" hidden="1" customHeight="1">
      <c r="A77" s="1069" t="s">
        <v>7</v>
      </c>
      <c r="B77" s="896" t="s">
        <v>177</v>
      </c>
      <c r="C77" s="896" t="s">
        <v>178</v>
      </c>
      <c r="D77" s="896"/>
      <c r="E77" s="896" t="s">
        <v>59</v>
      </c>
      <c r="F77" s="896" t="s">
        <v>69</v>
      </c>
      <c r="G77" s="897" t="s">
        <v>209</v>
      </c>
      <c r="H77" s="898"/>
    </row>
    <row r="78" spans="1:8" ht="39.950000000000003" hidden="1" customHeight="1">
      <c r="A78" s="1069" t="s">
        <v>7</v>
      </c>
      <c r="B78" s="913" t="s">
        <v>148</v>
      </c>
      <c r="C78" s="913" t="s">
        <v>149</v>
      </c>
      <c r="D78" s="913"/>
      <c r="E78" s="913" t="s">
        <v>160</v>
      </c>
      <c r="F78" s="913" t="s">
        <v>69</v>
      </c>
      <c r="G78" s="912" t="s">
        <v>150</v>
      </c>
      <c r="H78" s="912"/>
    </row>
    <row r="79" spans="1:8" ht="39.950000000000003" hidden="1" customHeight="1">
      <c r="A79" s="1069" t="s">
        <v>7</v>
      </c>
      <c r="B79" s="913" t="s">
        <v>210</v>
      </c>
      <c r="C79" s="896" t="s">
        <v>211</v>
      </c>
      <c r="D79" s="913"/>
      <c r="E79" s="913" t="s">
        <v>130</v>
      </c>
      <c r="F79" s="913" t="s">
        <v>69</v>
      </c>
      <c r="G79" s="912" t="s">
        <v>212</v>
      </c>
      <c r="H79" s="913"/>
    </row>
    <row r="80" spans="1:8" ht="39.950000000000003" hidden="1" customHeight="1">
      <c r="A80" s="1069" t="s">
        <v>11</v>
      </c>
      <c r="B80" s="896" t="s">
        <v>213</v>
      </c>
      <c r="C80" s="896" t="s">
        <v>214</v>
      </c>
      <c r="D80" s="896" t="s">
        <v>115</v>
      </c>
      <c r="E80" s="896" t="s">
        <v>54</v>
      </c>
      <c r="F80" s="896" t="s">
        <v>116</v>
      </c>
      <c r="G80" s="896" t="s">
        <v>117</v>
      </c>
      <c r="H80" s="896" t="s">
        <v>118</v>
      </c>
    </row>
    <row r="81" spans="1:8" ht="36" hidden="1" customHeight="1">
      <c r="A81" s="1069" t="s">
        <v>9</v>
      </c>
      <c r="B81" s="896" t="s">
        <v>93</v>
      </c>
      <c r="C81" s="1143" t="s">
        <v>94</v>
      </c>
      <c r="D81" s="1143"/>
      <c r="E81" s="1143" t="s">
        <v>65</v>
      </c>
      <c r="F81" s="1143" t="s">
        <v>93</v>
      </c>
      <c r="G81" s="1143" t="s">
        <v>215</v>
      </c>
      <c r="H81" s="898"/>
    </row>
    <row r="82" spans="1:8" ht="37.5" hidden="1" customHeight="1">
      <c r="A82" s="1069" t="s">
        <v>9</v>
      </c>
      <c r="B82" s="896" t="s">
        <v>133</v>
      </c>
      <c r="C82" s="1143" t="s">
        <v>134</v>
      </c>
      <c r="D82" s="1143"/>
      <c r="E82" s="1143" t="s">
        <v>135</v>
      </c>
      <c r="F82" s="1143" t="s">
        <v>69</v>
      </c>
      <c r="G82" s="1144" t="s">
        <v>216</v>
      </c>
      <c r="H82" s="898"/>
    </row>
    <row r="83" spans="1:8" ht="34.9" hidden="1" customHeight="1">
      <c r="A83" s="1069" t="s">
        <v>16</v>
      </c>
      <c r="B83" s="896" t="s">
        <v>104</v>
      </c>
      <c r="C83" s="896" t="s">
        <v>103</v>
      </c>
      <c r="D83" s="896"/>
      <c r="E83" s="896" t="s">
        <v>99</v>
      </c>
      <c r="F83" s="896" t="s">
        <v>69</v>
      </c>
      <c r="G83" s="896" t="s">
        <v>217</v>
      </c>
      <c r="H83" s="1132" t="s">
        <v>161</v>
      </c>
    </row>
    <row r="84" spans="1:8" ht="36.75" hidden="1" customHeight="1">
      <c r="A84" s="1389" t="s">
        <v>13</v>
      </c>
      <c r="B84" s="913" t="s">
        <v>46</v>
      </c>
      <c r="C84" s="896" t="s">
        <v>47</v>
      </c>
      <c r="D84" s="896"/>
      <c r="E84" s="896" t="s">
        <v>48</v>
      </c>
      <c r="F84" s="896" t="s">
        <v>49</v>
      </c>
      <c r="G84" s="897" t="s">
        <v>50</v>
      </c>
      <c r="H84" s="914"/>
    </row>
    <row r="85" spans="1:8" ht="39" hidden="1" customHeight="1">
      <c r="A85" s="1402" t="s">
        <v>13</v>
      </c>
      <c r="B85" s="1388" t="s">
        <v>218</v>
      </c>
      <c r="C85" s="896" t="s">
        <v>219</v>
      </c>
      <c r="D85" s="896"/>
      <c r="E85" s="896" t="s">
        <v>220</v>
      </c>
      <c r="F85" s="896" t="s">
        <v>49</v>
      </c>
      <c r="G85" s="897" t="s">
        <v>221</v>
      </c>
      <c r="H85" s="914"/>
    </row>
    <row r="86" spans="1:8" ht="33" hidden="1" customHeight="1">
      <c r="A86" s="1403" t="s">
        <v>19</v>
      </c>
      <c r="B86" s="1388" t="s">
        <v>222</v>
      </c>
      <c r="C86" s="896" t="s">
        <v>223</v>
      </c>
      <c r="D86" s="896"/>
      <c r="E86" s="896" t="s">
        <v>203</v>
      </c>
      <c r="F86" s="896" t="s">
        <v>224</v>
      </c>
      <c r="G86" s="897" t="s">
        <v>225</v>
      </c>
      <c r="H86" s="914"/>
    </row>
    <row r="87" spans="1:8" ht="33" hidden="1" customHeight="1">
      <c r="A87" s="1069" t="s">
        <v>3</v>
      </c>
      <c r="B87" s="913" t="s">
        <v>210</v>
      </c>
      <c r="C87" s="896" t="s">
        <v>211</v>
      </c>
      <c r="D87" s="896"/>
      <c r="E87" s="896" t="s">
        <v>65</v>
      </c>
      <c r="F87" s="896" t="s">
        <v>69</v>
      </c>
      <c r="G87" s="897" t="s">
        <v>226</v>
      </c>
      <c r="H87" s="1132"/>
    </row>
    <row r="88" spans="1:8" ht="33" hidden="1" customHeight="1">
      <c r="A88" s="1069" t="s">
        <v>10</v>
      </c>
      <c r="B88" s="896" t="s">
        <v>227</v>
      </c>
      <c r="C88" s="896" t="s">
        <v>228</v>
      </c>
      <c r="D88" s="896"/>
      <c r="E88" s="896" t="s">
        <v>229</v>
      </c>
      <c r="F88" s="896" t="s">
        <v>79</v>
      </c>
      <c r="G88" s="896" t="s">
        <v>230</v>
      </c>
      <c r="H88" s="896"/>
    </row>
    <row r="89" spans="1:8" ht="33" customHeight="1">
      <c r="A89" s="1069" t="s">
        <v>14</v>
      </c>
      <c r="B89" s="896" t="s">
        <v>108</v>
      </c>
      <c r="C89" s="896" t="s">
        <v>109</v>
      </c>
      <c r="D89" s="896"/>
      <c r="E89" s="913" t="s">
        <v>203</v>
      </c>
      <c r="F89" s="896" t="s">
        <v>49</v>
      </c>
      <c r="G89" s="912" t="s">
        <v>231</v>
      </c>
      <c r="H89" s="912"/>
    </row>
    <row r="90" spans="1:8" ht="33" hidden="1" customHeight="1">
      <c r="A90" s="1069" t="s">
        <v>9</v>
      </c>
      <c r="B90" s="896" t="s">
        <v>174</v>
      </c>
      <c r="C90" s="1143" t="s">
        <v>173</v>
      </c>
      <c r="D90" s="1143"/>
      <c r="E90" s="1143" t="s">
        <v>78</v>
      </c>
      <c r="F90" s="1143" t="s">
        <v>116</v>
      </c>
      <c r="G90" s="1144" t="s">
        <v>232</v>
      </c>
      <c r="H90" s="898"/>
    </row>
    <row r="91" spans="1:8" ht="33" hidden="1" customHeight="1">
      <c r="A91" s="1069" t="s">
        <v>11</v>
      </c>
      <c r="B91" s="896" t="s">
        <v>169</v>
      </c>
      <c r="C91" s="896" t="s">
        <v>170</v>
      </c>
      <c r="D91" s="896"/>
      <c r="E91" s="896" t="s">
        <v>33</v>
      </c>
      <c r="F91" s="896" t="s">
        <v>49</v>
      </c>
      <c r="G91" s="896" t="s">
        <v>171</v>
      </c>
      <c r="H91" s="913"/>
    </row>
    <row r="92" spans="1:8" ht="33" hidden="1" customHeight="1">
      <c r="A92" s="1069" t="s">
        <v>11</v>
      </c>
      <c r="B92" s="896" t="s">
        <v>157</v>
      </c>
      <c r="C92" s="896" t="s">
        <v>158</v>
      </c>
      <c r="D92" s="896"/>
      <c r="E92" s="896" t="s">
        <v>135</v>
      </c>
      <c r="F92" s="896" t="s">
        <v>49</v>
      </c>
      <c r="G92" s="896" t="s">
        <v>159</v>
      </c>
      <c r="H92" s="913"/>
    </row>
    <row r="93" spans="1:8" ht="33" hidden="1" customHeight="1">
      <c r="A93" s="1069" t="s">
        <v>11</v>
      </c>
      <c r="B93" s="896" t="s">
        <v>104</v>
      </c>
      <c r="C93" s="896" t="s">
        <v>103</v>
      </c>
      <c r="D93" s="896"/>
      <c r="E93" s="896" t="s">
        <v>99</v>
      </c>
      <c r="F93" s="896" t="s">
        <v>69</v>
      </c>
      <c r="G93" s="896" t="s">
        <v>106</v>
      </c>
      <c r="H93" s="1132" t="s">
        <v>161</v>
      </c>
    </row>
    <row r="94" spans="1:8" ht="33" hidden="1" customHeight="1">
      <c r="A94" s="1069" t="s">
        <v>11</v>
      </c>
      <c r="B94" s="896" t="s">
        <v>115</v>
      </c>
      <c r="C94" s="896" t="s">
        <v>140</v>
      </c>
      <c r="D94" s="896"/>
      <c r="E94" s="896" t="s">
        <v>54</v>
      </c>
      <c r="F94" s="896" t="s">
        <v>69</v>
      </c>
      <c r="G94" s="897" t="s">
        <v>141</v>
      </c>
      <c r="H94" s="913"/>
    </row>
    <row r="95" spans="1:8" ht="33" hidden="1" customHeight="1">
      <c r="A95" s="1069" t="s">
        <v>11</v>
      </c>
      <c r="B95" s="896" t="s">
        <v>98</v>
      </c>
      <c r="C95" s="913" t="s">
        <v>97</v>
      </c>
      <c r="D95" s="896"/>
      <c r="E95" s="896" t="s">
        <v>87</v>
      </c>
      <c r="F95" s="896" t="s">
        <v>69</v>
      </c>
      <c r="G95" s="896" t="s">
        <v>100</v>
      </c>
      <c r="H95" s="913"/>
    </row>
    <row r="96" spans="1:8" ht="33" hidden="1" customHeight="1">
      <c r="A96" s="1069" t="s">
        <v>18</v>
      </c>
      <c r="B96" s="896" t="s">
        <v>233</v>
      </c>
      <c r="C96" s="896" t="s">
        <v>234</v>
      </c>
      <c r="D96" s="896"/>
      <c r="E96" s="896" t="s">
        <v>48</v>
      </c>
      <c r="F96" s="896" t="s">
        <v>73</v>
      </c>
      <c r="G96" s="896" t="s">
        <v>235</v>
      </c>
      <c r="H96" s="913"/>
    </row>
    <row r="97" spans="1:8" ht="36" hidden="1" customHeight="1">
      <c r="A97" s="1069" t="s">
        <v>51</v>
      </c>
      <c r="B97" s="896" t="s">
        <v>93</v>
      </c>
      <c r="C97" s="896" t="s">
        <v>94</v>
      </c>
      <c r="D97" s="896"/>
      <c r="E97" s="896" t="s">
        <v>33</v>
      </c>
      <c r="F97" s="896" t="s">
        <v>93</v>
      </c>
      <c r="G97" s="1143" t="s">
        <v>215</v>
      </c>
      <c r="H97" s="896"/>
    </row>
    <row r="98" spans="1:8" ht="39.950000000000003" hidden="1" customHeight="1">
      <c r="A98" s="1069" t="s">
        <v>10</v>
      </c>
      <c r="B98" s="913" t="s">
        <v>104</v>
      </c>
      <c r="C98" s="896" t="s">
        <v>103</v>
      </c>
      <c r="D98" s="896"/>
      <c r="E98" s="896" t="s">
        <v>160</v>
      </c>
      <c r="F98" s="896" t="s">
        <v>69</v>
      </c>
      <c r="G98" s="896" t="s">
        <v>106</v>
      </c>
      <c r="H98" s="1132" t="s">
        <v>161</v>
      </c>
    </row>
    <row r="99" spans="1:8" ht="33" hidden="1" customHeight="1">
      <c r="A99" s="1069" t="s">
        <v>20</v>
      </c>
      <c r="B99" s="896" t="s">
        <v>32</v>
      </c>
      <c r="C99" s="913" t="s">
        <v>119</v>
      </c>
      <c r="D99" s="896"/>
      <c r="E99" s="896" t="s">
        <v>48</v>
      </c>
      <c r="F99" s="896" t="s">
        <v>34</v>
      </c>
      <c r="G99" s="896" t="s">
        <v>236</v>
      </c>
      <c r="H99" s="913"/>
    </row>
    <row r="100" spans="1:8" ht="33" hidden="1" customHeight="1">
      <c r="A100" s="1069" t="s">
        <v>20</v>
      </c>
      <c r="B100" s="896" t="s">
        <v>104</v>
      </c>
      <c r="C100" s="913" t="s">
        <v>103</v>
      </c>
      <c r="D100" s="896"/>
      <c r="E100" s="896" t="s">
        <v>54</v>
      </c>
      <c r="F100" s="896" t="s">
        <v>69</v>
      </c>
      <c r="G100" s="896" t="s">
        <v>237</v>
      </c>
      <c r="H100" s="913"/>
    </row>
    <row r="101" spans="1:8" ht="33" hidden="1" customHeight="1">
      <c r="A101" s="1069" t="s">
        <v>20</v>
      </c>
      <c r="B101" s="896" t="s">
        <v>115</v>
      </c>
      <c r="C101" s="913" t="s">
        <v>140</v>
      </c>
      <c r="D101" s="896"/>
      <c r="E101" s="896" t="s">
        <v>87</v>
      </c>
      <c r="F101" s="896" t="s">
        <v>69</v>
      </c>
      <c r="G101" s="897" t="s">
        <v>141</v>
      </c>
      <c r="H101" s="913"/>
    </row>
    <row r="102" spans="1:8" ht="33" hidden="1" customHeight="1">
      <c r="A102" s="1069" t="s">
        <v>20</v>
      </c>
      <c r="B102" s="896" t="s">
        <v>98</v>
      </c>
      <c r="C102" s="913" t="s">
        <v>97</v>
      </c>
      <c r="D102" s="896"/>
      <c r="E102" s="896" t="s">
        <v>68</v>
      </c>
      <c r="F102" s="896" t="s">
        <v>69</v>
      </c>
      <c r="G102" s="896" t="s">
        <v>100</v>
      </c>
      <c r="H102" s="913"/>
    </row>
    <row r="103" spans="1:8" ht="29.25" hidden="1" customHeight="1">
      <c r="A103" s="1069" t="s">
        <v>20</v>
      </c>
      <c r="B103" s="896" t="s">
        <v>238</v>
      </c>
      <c r="C103" s="913" t="s">
        <v>239</v>
      </c>
      <c r="D103" s="896"/>
      <c r="E103" s="896" t="s">
        <v>203</v>
      </c>
      <c r="F103" s="896" t="s">
        <v>49</v>
      </c>
      <c r="G103" s="896" t="s">
        <v>240</v>
      </c>
      <c r="H103" s="913"/>
    </row>
    <row r="104" spans="1:8" ht="32.25" hidden="1" customHeight="1">
      <c r="A104" s="1069" t="s">
        <v>20</v>
      </c>
      <c r="B104" s="896" t="s">
        <v>82</v>
      </c>
      <c r="C104" s="913" t="s">
        <v>83</v>
      </c>
      <c r="D104" s="896"/>
      <c r="E104" s="896" t="s">
        <v>135</v>
      </c>
      <c r="F104" s="896" t="s">
        <v>73</v>
      </c>
      <c r="G104" s="896" t="s">
        <v>84</v>
      </c>
      <c r="H104" s="913"/>
    </row>
    <row r="105" spans="1:8" ht="32.25" hidden="1" customHeight="1">
      <c r="A105" s="1069" t="s">
        <v>7</v>
      </c>
      <c r="B105" s="896" t="s">
        <v>241</v>
      </c>
      <c r="C105" s="896" t="s">
        <v>202</v>
      </c>
      <c r="D105" s="896" t="s">
        <v>77</v>
      </c>
      <c r="E105" s="896" t="s">
        <v>48</v>
      </c>
      <c r="F105" s="896" t="s">
        <v>91</v>
      </c>
      <c r="G105" s="897" t="s">
        <v>242</v>
      </c>
      <c r="H105" s="1644" t="s">
        <v>243</v>
      </c>
    </row>
    <row r="106" spans="1:8" ht="18.75"/>
    <row r="107" spans="1:8" ht="18.75"/>
    <row r="108" spans="1:8" ht="18.75"/>
    <row r="109" spans="1:8" ht="18.75"/>
    <row r="110" spans="1:8" ht="18.75"/>
    <row r="111" spans="1:8" ht="18.75"/>
    <row r="112" spans="1:8" ht="18.75"/>
    <row r="113" ht="18.75"/>
    <row r="114" ht="18.75"/>
    <row r="115" ht="18.75"/>
  </sheetData>
  <sheetProtection formatCells="0" autoFilter="0"/>
  <autoFilter ref="A18:H105" xr:uid="{BA772803-AF23-4AC5-8172-99BB41D315D9}">
    <filterColumn colId="0">
      <filters>
        <filter val="THAI EXPRESS"/>
      </filters>
    </filterColumn>
    <sortState xmlns:xlrd2="http://schemas.microsoft.com/office/spreadsheetml/2017/richdata2" ref="A67:H67">
      <sortCondition descending="1" ref="B18:B102"/>
    </sortState>
  </autoFilter>
  <mergeCells count="2">
    <mergeCell ref="B4:F4"/>
    <mergeCell ref="A1:H1"/>
  </mergeCells>
  <hyperlinks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C10" location="'JADE EAST'!A1" display="JADE EAST" xr:uid="{3B55FA1C-2406-46A2-9728-5CAFBCD0C3A5}"/>
    <hyperlink ref="E6" location="'ORCHID '!Print_Area" display="ORCHID" xr:uid="{6FBE5A3C-693B-4137-BC3D-909AAB0C0177}"/>
    <hyperlink ref="A8" location="ORIGAMI!A1" display=" ORIGAMI" xr:uid="{75B8021A-616E-4CC2-BC09-7FD3C2EC91DC}"/>
    <hyperlink ref="B8" location="PERTIWI!Print_Area" display="PERTIWI" xr:uid="{B758482B-2837-4FD6-A583-F5334E6D7136}"/>
    <hyperlink ref="D10" location="'TIGER EAST'!A1" display="TIGER EAST" xr:uid="{9DE41EEC-1B51-423D-B04D-D9408F12A876}"/>
    <hyperlink ref="A20" location="'THAI EXPRESS'!A1" display="THAI EXPRESS" xr:uid="{E8F7A3D8-3BEC-4216-ABBF-C50D88853F4B}"/>
    <hyperlink ref="A21" location="'THAI EXPRESS'!A1" display="THAI EXPRESS" xr:uid="{84C2DE6B-B7B9-4C38-9356-B61A1AEE2A63}"/>
    <hyperlink ref="A22" location="'THAI EXPRESS'!A1" display="THAI EXPRESS" xr:uid="{8C456515-BE6A-4CD4-808F-308866AC9936}"/>
    <hyperlink ref="A6" location="SAOLA!A1" display="SAOLA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71" location="ORIGAMI!A1" display="NEW ORIGAMI" xr:uid="{3802E718-3D23-44D1-84E7-1BAD300BE984}"/>
    <hyperlink ref="A72" location="ORIGAMI!A1" display="NEW ORIGAMI" xr:uid="{1E0DB699-861A-40A3-93AA-812F84EE0989}"/>
    <hyperlink ref="F6" location="SAMBAR!Print_Area" display="SAMBAR" xr:uid="{30421905-4B0D-4091-8908-4439813B4071}"/>
    <hyperlink ref="A19" location="'THAI EXPRESS'!A1" display="THAI EXPRESS" xr:uid="{AFD8ABC3-EFEF-47EA-92A4-8A4248876B17}"/>
    <hyperlink ref="A73" location="SAMBAR!Print_Area" display="SAMBAR" xr:uid="{DE00230D-10F6-474D-BA6A-E9FED12C6A43}"/>
    <hyperlink ref="A74:A79" location="SAMBAR!Print_Area" display="SAMBAR" xr:uid="{A02E923C-0D3B-46DC-97EE-919C7E8712F2}"/>
    <hyperlink ref="A81" location="PERTIWI!Print_Area" display="PERTIWI" xr:uid="{2C77C936-04C1-48E4-AD76-BE77B742C7DA}"/>
    <hyperlink ref="A82" location="PERTIWI!Print_Area" display="PERTIWI" xr:uid="{3312316A-1B0C-4ED7-AFB5-FC63AF9E0065}"/>
    <hyperlink ref="A83" location="'JADE EAST'!A1" display="JADE EAST**" xr:uid="{D8CF953A-7C6A-4CD5-9468-44EA1C7C3EAA}"/>
    <hyperlink ref="F8" location="MALACCA!Print_Area" display="MALACCA" xr:uid="{F53CB0AA-573B-4B8E-9DAC-937272D1088D}"/>
    <hyperlink ref="C8" location="SEAGULL!A1" display="SEAGULL" xr:uid="{88C276CF-9AA7-41BC-83BA-4031D9529190}"/>
    <hyperlink ref="C6" location="BURMA!A1" display="BURMA" xr:uid="{6562E0E9-0C36-400C-A829-536CB5CA4566}"/>
    <hyperlink ref="A84" location="MALACCA!Print_Area" display="MALACCA" xr:uid="{B234FB9E-96A4-4794-8275-A242ABC01975}"/>
    <hyperlink ref="A85" location="MALACCA!Print_Area" display="MALACCA" xr:uid="{4E5E6AE0-CC5D-4E07-888E-AF745ABB945C}"/>
    <hyperlink ref="A86" location="KOUPREY!Print_Area" display="MALACCA" xr:uid="{B9BA3D13-6F38-4979-AD82-289996F13F68}"/>
    <hyperlink ref="F10" location="KOUPREY!Print_Area" display="KOUPREY" xr:uid="{565B194C-924F-481E-8B7C-91BC1DF76087}"/>
    <hyperlink ref="A87" location="BENGAL!A1" display="BAYAN KO" xr:uid="{2F5338C1-DF60-48F0-B1BD-9A7D1AAEB2CB}"/>
    <hyperlink ref="A88" location="SEAGULL!A1" display="SEAGULL" xr:uid="{09357FBB-A226-4203-A0A3-4BD4B0EAD336}"/>
    <hyperlink ref="A89" location="'THAI EXPRESS'!A1" display="THAI EXPRESS" xr:uid="{693810E8-0DB1-4BF2-BB99-765683BB0231}"/>
    <hyperlink ref="A90" location="PERTIWI!Print_Area" display="PERTIWI" xr:uid="{A6CDB7CF-0166-4244-BAD4-3AF408DEA019}"/>
    <hyperlink ref="A91" location="FIREHORSE!A1" display="FIREHORSE" xr:uid="{FD068E45-D0CD-400E-BEB5-4DE740229172}"/>
    <hyperlink ref="D8" location="FIREHORSE!A1" display="FIREHORSE" xr:uid="{38022872-E8E9-401A-A0AB-FE0F03012F03}"/>
    <hyperlink ref="A92:A95" location="FIREHORSE!A1" display="FIREHORSE" xr:uid="{724BF539-AB3D-47F5-A789-EBA17DB58612}"/>
    <hyperlink ref="A32" location="SAMBAR!Print_Area" display="SAMBAR" xr:uid="{1D1E0CD9-2B9D-4561-91F2-7E87C79D4058}"/>
    <hyperlink ref="A30" location="SAMBAR!Print_Area" display="SAMBAR" xr:uid="{A2B025E3-F920-4A1E-9BD8-E7062E1CF0E0}"/>
    <hyperlink ref="A70" location="'ORCHID '!Print_Area" display="ORCHID" xr:uid="{0711DD97-677A-4372-A755-B06480A51940}"/>
    <hyperlink ref="A60:A61" location="'ORCHID '!Print_Area" display="ORCHID" xr:uid="{F867AB45-347F-4329-8B1D-B9FB350A5841}"/>
    <hyperlink ref="A56" location="'ORCHID '!Print_Area" display="ORCHID" xr:uid="{63821C25-D4C0-4F7B-95BD-3AF3EF97B896}"/>
    <hyperlink ref="A43" location="'ORCHID '!Print_Area" display="ORCHID" xr:uid="{CFBB1B76-4716-4B8F-BD56-A18E252ABB25}"/>
    <hyperlink ref="A33" location="'ORCHID '!Print_Area" display="ORCHID" xr:uid="{D40C3B45-70DC-4EBC-93D6-A8938F19F8FB}"/>
    <hyperlink ref="A23" location="BURMA!A1" display="BENGAL" xr:uid="{2851E17B-5A77-4728-B95B-78A2BA072399}"/>
    <hyperlink ref="A42" location="'THAI EXPRESS'!A1" display="THAI EXPRESS" xr:uid="{49FEDA62-4816-4878-82DD-0D032C910B87}"/>
    <hyperlink ref="A49" location="SEAGULL!A1" display="SEAGULL" xr:uid="{471DA5CD-B1FA-470F-83D1-A6AED7224528}"/>
    <hyperlink ref="A39" location="SHAPLA!A1" display="SHAPLA" xr:uid="{9A5B39C8-5137-49FB-8338-C28A2C1A95B0}"/>
    <hyperlink ref="A36" location="SHAPLA!A1" display="SHAPLA" xr:uid="{4AEA937F-FD73-4051-9013-26DDFDE79A77}"/>
    <hyperlink ref="A67" location="ORIGAMI!A1" display="NEW ORIGAMI" xr:uid="{B4D70C33-7C9E-4ABA-BE9F-CFC1DB7A6197}"/>
    <hyperlink ref="A65" location="PERTIWI!Print_Area" display="PERTIWI" xr:uid="{8F82E69C-ECBB-407C-99DE-BAACA68F85D7}"/>
    <hyperlink ref="A45" location="ORIGAMI!A1" display="NEW ORIGAMI" xr:uid="{619BA209-EA64-4A8C-AC89-A201956FAA1A}"/>
    <hyperlink ref="A44" location="SEAGULL!A1" display="SEAGULL" xr:uid="{C1F2AF4A-9582-41D9-8807-BA63EC51EF1F}"/>
    <hyperlink ref="A66" location="PERTIWI!Print_Area" display="PERTIWI" xr:uid="{CC65C831-BE4D-48E1-8ACD-3E0EC16B60E5}"/>
    <hyperlink ref="A26" location="DOLPHIN!Print_Area" display="DOLPHIN" xr:uid="{AEE5A9F5-CD9D-4CA2-BD34-9EBE76DD5907}"/>
    <hyperlink ref="A24" location="ORIGAMI!A1" display="NEW ORIGAMI" xr:uid="{4579B77B-7DD3-44D2-BF80-93F6B295369E}"/>
    <hyperlink ref="A46" location="SHAPLA!A1" display="SHAPLA" xr:uid="{A5884665-B800-4C01-93DB-4A16A2F45607}"/>
    <hyperlink ref="A63" location="SEAGULL!A1" display="SEAGULL" xr:uid="{6F22E157-ED44-474B-9872-7642A3334037}"/>
    <hyperlink ref="A57" location="PERTIWI!Print_Area" display="PERTIWI" xr:uid="{46D6ECCD-D0FB-4D6F-80EF-2778E779DC92}"/>
    <hyperlink ref="A37" location="SEAGULL!A1" display="SEAGULL" xr:uid="{267E0C71-F393-4861-B230-7FF81D1F4D92}"/>
    <hyperlink ref="A68" location="'GOLDEN HORN'!A1" display="SEAGULL" xr:uid="{6635A583-81B0-42B8-A6C6-C7D6F864B162}"/>
    <hyperlink ref="A69" location="BURMA!A1" display="BENGAL" xr:uid="{0916C518-32AB-4991-B1BB-4BB24350905F}"/>
    <hyperlink ref="A59" location="BENGAL!A1" display="BAYAN KO" xr:uid="{E98A6868-2BD0-4C67-8803-95B0224C96CB}"/>
    <hyperlink ref="A53" location="BENGAL!A1" display="BAYAN KO" xr:uid="{81732089-B8B4-457A-A064-A6A2A684E7DE}"/>
    <hyperlink ref="A48" location="BENGAL!A1" display="BAYAN KO" xr:uid="{54861495-9CEA-4967-A43C-FF013F41CB54}"/>
    <hyperlink ref="A27" location="BENGAL!A1" display="BAYAN KO" xr:uid="{9FFEBF44-A0C8-4852-8AF9-725DC9EAED1B}"/>
    <hyperlink ref="A47" location="PERTIWI!Print_Area" display="PERTIWI" xr:uid="{BA216C70-E2CD-4CCD-B77E-141BF09DFD2F}"/>
    <hyperlink ref="A50" location="PERTIWI!Print_Area" display="PERTIWI" xr:uid="{0465B633-FB0B-4E13-8013-589E934CEF38}"/>
    <hyperlink ref="A52" location="'JADE EAST'!A1" display="JADE EAST**" xr:uid="{BD83F988-11EE-4CCF-8C34-7676FA00DBB6}"/>
    <hyperlink ref="A41" location="'THAI EXPRESS'!A1" display="THAI EXPRESS" xr:uid="{077FDF2D-BBAF-47E7-9553-EFD0F669954D}"/>
    <hyperlink ref="A62" location="SHAPLA!A1" display="SHAPLA" xr:uid="{C86B09FE-EB91-42A5-A821-EA6ABB362C27}"/>
    <hyperlink ref="A98" location="SEAGULL!A1" display="SEAGULL" xr:uid="{33B99C71-741B-412E-B18D-F7928AF0D33E}"/>
    <hyperlink ref="A55" location="PERTIWI!Print_Area" display="PERTIWI" xr:uid="{315F5AF3-9992-4D4F-8BCD-0AEBC078B199}"/>
    <hyperlink ref="A29" location="PERTIWI!Print_Area" display="PERTIWI" xr:uid="{FB6CBA44-A6E0-4898-8D04-BF2121A0CC6A}"/>
    <hyperlink ref="A25" location="PERTIWI!Print_Area" display="PERTIWI" xr:uid="{57926299-1D2C-4243-9367-1F7914DA5E4A}"/>
    <hyperlink ref="A51" location="PERTIWI!Print_Area" display="PERTIWI" xr:uid="{6834ED17-D3D9-4D5B-B024-63D3507028D7}"/>
    <hyperlink ref="A38" location="PERTIWI!Print_Area" display="PERTIWI" xr:uid="{A619B0EF-F51F-4486-90CC-2872A1A81129}"/>
    <hyperlink ref="A35" location="'ORCHID '!Print_Area" display="ORCHID" xr:uid="{4E14FF4E-EF9A-4F57-864D-0A973F33169D}"/>
    <hyperlink ref="A54" location="DOLPHIN!Print_Area" display="DOLPHIN" xr:uid="{F3EB8B6E-157E-4216-85C1-71649942E60A}"/>
    <hyperlink ref="A34" location="DOLPHIN!Print_Area" display="DOLPHIN" xr:uid="{FE0713EF-C397-485B-AD8E-289053497113}"/>
    <hyperlink ref="A64" location="DOLPHIN!Print_Area" display="DOLPHIN" xr:uid="{6927551A-7A85-4502-955F-5F85C30695C2}"/>
    <hyperlink ref="A58" location="DOLPHIN!Print_Area" display="DOLPHIN" xr:uid="{74AFFC0F-9A4F-4ABF-89A2-99EFE2A56AE8}"/>
    <hyperlink ref="A31" location="SAOLA!A1" display="BAYAN KO" xr:uid="{4942EFF5-3795-45FB-9CC9-FE0C597D4B25}"/>
    <hyperlink ref="A28" location="SHAPLA!A1" display="SHAPLA" xr:uid="{A4365AA9-9778-497D-B7D6-77DD062B4764}"/>
    <hyperlink ref="A40" location="FIREHORSE!A1" display="FIREHORSE" xr:uid="{2D8842EC-BD8A-4841-8685-E2EFFA393D41}"/>
    <hyperlink ref="A80" location="FIREHORSE!A1" display="FIREHORSE" xr:uid="{A6673EEA-0206-478C-BBDA-F0B83A9B5A39}"/>
    <hyperlink ref="A96" location="SENTOSA!A1" display="SENTOSA" xr:uid="{0344E35D-988A-4442-8067-64ED102566DE}"/>
    <hyperlink ref="E10" location="SENTOSA!A1" display="SENTOSA" xr:uid="{D52379C6-9334-4B9F-9AFE-9B768C0EEB41}"/>
    <hyperlink ref="A97" location="ORIGAMI!A1" display="NEW ORIGAMI" xr:uid="{7F497410-5BC0-4061-877A-D0567108861F}"/>
    <hyperlink ref="A79" location="SAMBAR!Print_Area" display="SAMBAR" xr:uid="{9D743D55-6027-48AD-9D47-EECED298D7CE}"/>
    <hyperlink ref="A94" location="FIREHORSE!A1" display="FIREHORSE" xr:uid="{F9CB8460-1719-402D-AB86-0A8A37118861}"/>
    <hyperlink ref="A99" location="SEAHORSE!A1" display="SEAHORSE" xr:uid="{07281C86-9EF9-496F-B445-AC5CAF3DD292}"/>
    <hyperlink ref="G10" location="SEAHORSE!A1" display="SEAHORSE" xr:uid="{6AE3B98F-ABE7-424D-82F1-A17308A40F66}"/>
    <hyperlink ref="A100" location="SEAHORSE!A1" display="SEAHORSE" xr:uid="{441AA6BD-3473-4579-83BF-BB3C9BCBBDF3}"/>
    <hyperlink ref="A101" location="SEAHORSE!A1" display="SEAHORSE" xr:uid="{BC6FB4A0-F794-40F9-AC0C-F502A39F15AC}"/>
    <hyperlink ref="A102" location="SEAHORSE!A1" display="SEAHORSE" xr:uid="{EAD67C81-B3A8-4AA7-A8E5-DB1BB9E9A91B}"/>
    <hyperlink ref="A103" location="SEAHORSE!A1" display="SEAHORSE" xr:uid="{97FE12CE-EA73-4AA5-AFAC-FC4ABCA21DA0}"/>
    <hyperlink ref="A104" location="SEAHORSE!A1" display="SEAHORSE" xr:uid="{9F87D1F8-D7C2-45D8-920C-B46FF94C5D5B}"/>
    <hyperlink ref="A105" location="SAMBAR!Print_Area" display="SAMBAR" xr:uid="{F5C75B9B-400A-4EB7-94EF-54DC4C83B17F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3.1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1341</v>
      </c>
      <c r="B2" s="495" t="s">
        <v>1342</v>
      </c>
      <c r="C2" s="495" t="s">
        <v>1342</v>
      </c>
      <c r="D2" s="495" t="s">
        <v>1343</v>
      </c>
      <c r="E2" s="495" t="s">
        <v>1344</v>
      </c>
      <c r="F2" s="495" t="s">
        <v>98</v>
      </c>
      <c r="G2" s="496" t="s">
        <v>1345</v>
      </c>
      <c r="H2" s="496" t="s">
        <v>1346</v>
      </c>
      <c r="I2" s="497" t="s">
        <v>1347</v>
      </c>
    </row>
    <row r="3" spans="1:10" ht="52.9" hidden="1">
      <c r="A3" s="226" t="s">
        <v>1348</v>
      </c>
      <c r="B3" s="226" t="s">
        <v>1349</v>
      </c>
      <c r="C3" s="225"/>
      <c r="D3" s="225"/>
      <c r="E3" s="226" t="s">
        <v>1349</v>
      </c>
      <c r="F3" s="227" t="s">
        <v>1350</v>
      </c>
      <c r="G3" s="225"/>
      <c r="H3" s="227" t="s">
        <v>1351</v>
      </c>
      <c r="I3" s="228" t="s">
        <v>1352</v>
      </c>
    </row>
    <row r="4" spans="1:10" ht="52.9" hidden="1">
      <c r="A4" s="229" t="s">
        <v>1353</v>
      </c>
      <c r="B4" s="229" t="s">
        <v>1354</v>
      </c>
      <c r="C4" s="229" t="s">
        <v>1354</v>
      </c>
      <c r="D4" s="230"/>
      <c r="E4" s="229" t="s">
        <v>1355</v>
      </c>
      <c r="F4" s="227" t="s">
        <v>104</v>
      </c>
      <c r="G4" s="225" t="s">
        <v>1356</v>
      </c>
      <c r="H4" s="227" t="s">
        <v>1351</v>
      </c>
      <c r="I4" s="228" t="s">
        <v>1357</v>
      </c>
    </row>
    <row r="5" spans="1:10" ht="52.9" hidden="1">
      <c r="A5" s="229" t="s">
        <v>1353</v>
      </c>
      <c r="B5" s="229" t="s">
        <v>1358</v>
      </c>
      <c r="C5" s="229" t="s">
        <v>1358</v>
      </c>
      <c r="D5" s="230"/>
      <c r="E5" s="229" t="s">
        <v>1359</v>
      </c>
      <c r="F5" s="227" t="s">
        <v>104</v>
      </c>
      <c r="G5" s="225" t="s">
        <v>1360</v>
      </c>
      <c r="H5" s="227" t="s">
        <v>1351</v>
      </c>
      <c r="I5" s="228" t="s">
        <v>1357</v>
      </c>
    </row>
    <row r="6" spans="1:10" ht="52.9" hidden="1">
      <c r="A6" s="229" t="s">
        <v>1361</v>
      </c>
      <c r="B6" s="229" t="s">
        <v>1362</v>
      </c>
      <c r="C6" s="229" t="s">
        <v>1362</v>
      </c>
      <c r="D6" s="227"/>
      <c r="E6" s="229" t="s">
        <v>1362</v>
      </c>
      <c r="F6" s="227" t="s">
        <v>104</v>
      </c>
      <c r="G6" s="225" t="s">
        <v>1363</v>
      </c>
      <c r="H6" s="227" t="s">
        <v>1351</v>
      </c>
      <c r="I6" s="228" t="s">
        <v>1357</v>
      </c>
    </row>
    <row r="7" spans="1:10" hidden="1">
      <c r="A7" s="224" t="s">
        <v>1364</v>
      </c>
      <c r="B7" s="224" t="s">
        <v>1365</v>
      </c>
      <c r="C7" s="224" t="s">
        <v>1366</v>
      </c>
      <c r="D7" s="224" t="s">
        <v>1367</v>
      </c>
      <c r="E7" s="224" t="s">
        <v>1368</v>
      </c>
      <c r="F7" s="224" t="s">
        <v>98</v>
      </c>
      <c r="G7" s="225" t="s">
        <v>1369</v>
      </c>
      <c r="H7" s="225" t="s">
        <v>1346</v>
      </c>
      <c r="I7" s="222"/>
    </row>
    <row r="8" spans="1:10" hidden="1">
      <c r="A8" s="224" t="s">
        <v>1364</v>
      </c>
      <c r="B8" s="224" t="s">
        <v>1365</v>
      </c>
      <c r="C8" s="224" t="s">
        <v>1370</v>
      </c>
      <c r="D8" s="224" t="s">
        <v>1371</v>
      </c>
      <c r="E8" s="224" t="s">
        <v>1372</v>
      </c>
      <c r="F8" s="224" t="s">
        <v>98</v>
      </c>
      <c r="G8" s="225"/>
      <c r="H8" s="225" t="s">
        <v>1346</v>
      </c>
      <c r="I8" s="222" t="s">
        <v>1373</v>
      </c>
    </row>
    <row r="9" spans="1:10" hidden="1">
      <c r="A9" s="224" t="s">
        <v>1341</v>
      </c>
      <c r="B9" s="224" t="s">
        <v>1374</v>
      </c>
      <c r="C9" s="224" t="s">
        <v>1374</v>
      </c>
      <c r="D9" s="224" t="s">
        <v>1375</v>
      </c>
      <c r="E9" s="224" t="s">
        <v>1376</v>
      </c>
      <c r="F9" s="224" t="s">
        <v>98</v>
      </c>
      <c r="G9" s="225" t="s">
        <v>1377</v>
      </c>
      <c r="H9" s="225" t="s">
        <v>1346</v>
      </c>
      <c r="I9" s="222" t="s">
        <v>1347</v>
      </c>
    </row>
    <row r="10" spans="1:10" hidden="1">
      <c r="A10" s="333" t="s">
        <v>1364</v>
      </c>
      <c r="B10" s="333" t="s">
        <v>1378</v>
      </c>
      <c r="C10" s="333" t="s">
        <v>1379</v>
      </c>
      <c r="D10" s="333" t="s">
        <v>1380</v>
      </c>
      <c r="E10" s="333" t="s">
        <v>1381</v>
      </c>
      <c r="F10" s="333" t="s">
        <v>98</v>
      </c>
      <c r="G10" s="334" t="s">
        <v>1382</v>
      </c>
      <c r="H10" s="334" t="s">
        <v>1346</v>
      </c>
      <c r="I10" s="335" t="s">
        <v>1347</v>
      </c>
      <c r="J10" s="223" t="s">
        <v>1383</v>
      </c>
    </row>
    <row r="11" spans="1:10" hidden="1">
      <c r="A11" s="333" t="s">
        <v>1364</v>
      </c>
      <c r="B11" s="333" t="s">
        <v>1378</v>
      </c>
      <c r="C11" s="333" t="s">
        <v>1384</v>
      </c>
      <c r="D11" s="333" t="s">
        <v>1385</v>
      </c>
      <c r="E11" s="333" t="s">
        <v>1386</v>
      </c>
      <c r="F11" s="333" t="s">
        <v>98</v>
      </c>
      <c r="G11" s="334" t="s">
        <v>1387</v>
      </c>
      <c r="H11" s="334" t="s">
        <v>1346</v>
      </c>
      <c r="I11" s="335" t="s">
        <v>1347</v>
      </c>
      <c r="J11" s="223" t="s">
        <v>1383</v>
      </c>
    </row>
    <row r="12" spans="1:10" hidden="1">
      <c r="A12" s="224" t="s">
        <v>1364</v>
      </c>
      <c r="B12" s="224" t="s">
        <v>1378</v>
      </c>
      <c r="C12" s="224" t="s">
        <v>1388</v>
      </c>
      <c r="D12" s="224"/>
      <c r="E12" s="224" t="s">
        <v>1389</v>
      </c>
      <c r="F12" s="224" t="s">
        <v>98</v>
      </c>
      <c r="G12" s="225"/>
      <c r="H12" s="225" t="s">
        <v>1346</v>
      </c>
      <c r="I12" s="222" t="s">
        <v>1390</v>
      </c>
    </row>
    <row r="13" spans="1:10" hidden="1">
      <c r="A13" s="224" t="s">
        <v>1391</v>
      </c>
      <c r="B13" s="224" t="s">
        <v>1392</v>
      </c>
      <c r="C13" s="224" t="s">
        <v>1392</v>
      </c>
      <c r="D13" s="224" t="s">
        <v>1393</v>
      </c>
      <c r="E13" s="224" t="s">
        <v>1394</v>
      </c>
      <c r="F13" s="224" t="s">
        <v>98</v>
      </c>
      <c r="G13" s="225"/>
      <c r="H13" s="225" t="s">
        <v>1346</v>
      </c>
      <c r="I13" s="222"/>
    </row>
    <row r="14" spans="1:10" hidden="1">
      <c r="A14" s="224" t="s">
        <v>1364</v>
      </c>
      <c r="B14" s="224" t="s">
        <v>1395</v>
      </c>
      <c r="C14" s="224" t="s">
        <v>1395</v>
      </c>
      <c r="D14" s="224" t="s">
        <v>1396</v>
      </c>
      <c r="E14" s="224" t="s">
        <v>1397</v>
      </c>
      <c r="F14" s="224" t="s">
        <v>98</v>
      </c>
      <c r="G14" s="225" t="s">
        <v>1398</v>
      </c>
      <c r="H14" s="225" t="s">
        <v>1346</v>
      </c>
      <c r="I14" s="222"/>
    </row>
    <row r="15" spans="1:10" ht="39.6" hidden="1">
      <c r="A15" s="231" t="s">
        <v>1399</v>
      </c>
      <c r="B15" s="231" t="s">
        <v>1400</v>
      </c>
      <c r="C15" s="225"/>
      <c r="D15" s="225"/>
      <c r="E15" s="231" t="s">
        <v>1400</v>
      </c>
      <c r="F15" s="227" t="s">
        <v>148</v>
      </c>
      <c r="G15" s="225"/>
      <c r="H15" s="227" t="s">
        <v>1351</v>
      </c>
      <c r="I15" s="222" t="s">
        <v>1401</v>
      </c>
    </row>
    <row r="16" spans="1:10" hidden="1">
      <c r="A16" s="224" t="s">
        <v>1364</v>
      </c>
      <c r="B16" s="224" t="s">
        <v>1402</v>
      </c>
      <c r="C16" s="224" t="s">
        <v>1403</v>
      </c>
      <c r="D16" s="224"/>
      <c r="E16" s="224" t="s">
        <v>1404</v>
      </c>
      <c r="F16" s="224" t="s">
        <v>98</v>
      </c>
      <c r="G16" s="225" t="s">
        <v>1405</v>
      </c>
      <c r="H16" s="225" t="s">
        <v>1346</v>
      </c>
      <c r="I16" s="222" t="s">
        <v>1406</v>
      </c>
    </row>
    <row r="17" spans="1:10" hidden="1">
      <c r="A17" s="224" t="s">
        <v>1364</v>
      </c>
      <c r="B17" s="224" t="s">
        <v>1402</v>
      </c>
      <c r="C17" s="224" t="s">
        <v>1407</v>
      </c>
      <c r="D17" s="224" t="s">
        <v>1408</v>
      </c>
      <c r="E17" s="224" t="s">
        <v>112</v>
      </c>
      <c r="F17" s="224" t="s">
        <v>98</v>
      </c>
      <c r="G17" s="225" t="s">
        <v>1409</v>
      </c>
      <c r="H17" s="225" t="s">
        <v>1346</v>
      </c>
      <c r="I17" s="222"/>
    </row>
    <row r="18" spans="1:10" hidden="1">
      <c r="A18" s="224" t="s">
        <v>1364</v>
      </c>
      <c r="B18" s="224" t="s">
        <v>1402</v>
      </c>
      <c r="C18" s="224" t="s">
        <v>1410</v>
      </c>
      <c r="D18" s="224" t="s">
        <v>1411</v>
      </c>
      <c r="E18" s="224" t="s">
        <v>1412</v>
      </c>
      <c r="F18" s="224" t="s">
        <v>98</v>
      </c>
      <c r="G18" s="225" t="s">
        <v>1413</v>
      </c>
      <c r="H18" s="225" t="s">
        <v>1346</v>
      </c>
      <c r="I18" s="222" t="s">
        <v>1414</v>
      </c>
    </row>
    <row r="19" spans="1:10" hidden="1">
      <c r="A19" s="224" t="s">
        <v>1415</v>
      </c>
      <c r="B19" s="224" t="s">
        <v>1416</v>
      </c>
      <c r="C19" s="224" t="s">
        <v>1416</v>
      </c>
      <c r="D19" s="224" t="s">
        <v>1417</v>
      </c>
      <c r="E19" s="224" t="s">
        <v>1418</v>
      </c>
      <c r="F19" s="224" t="s">
        <v>98</v>
      </c>
      <c r="G19" s="225" t="s">
        <v>1419</v>
      </c>
      <c r="H19" s="225" t="s">
        <v>1346</v>
      </c>
      <c r="I19" s="222"/>
    </row>
    <row r="20" spans="1:10" hidden="1">
      <c r="A20" s="232" t="s">
        <v>1420</v>
      </c>
      <c r="B20" s="233" t="s">
        <v>1421</v>
      </c>
      <c r="C20" s="233" t="s">
        <v>1421</v>
      </c>
      <c r="D20" s="225"/>
      <c r="E20" s="233" t="s">
        <v>1422</v>
      </c>
      <c r="F20" s="227" t="s">
        <v>115</v>
      </c>
      <c r="G20" s="225" t="s">
        <v>1423</v>
      </c>
      <c r="H20" s="227" t="s">
        <v>1351</v>
      </c>
      <c r="I20" s="222"/>
    </row>
    <row r="21" spans="1:10" ht="13.9" hidden="1">
      <c r="A21" s="224" t="s">
        <v>1364</v>
      </c>
      <c r="B21" s="224" t="s">
        <v>1424</v>
      </c>
      <c r="C21" s="224" t="s">
        <v>1424</v>
      </c>
      <c r="D21" s="224" t="s">
        <v>1425</v>
      </c>
      <c r="E21" s="224" t="s">
        <v>1426</v>
      </c>
      <c r="F21" s="224" t="s">
        <v>98</v>
      </c>
      <c r="G21" s="225" t="s">
        <v>1427</v>
      </c>
      <c r="H21" s="225" t="s">
        <v>1346</v>
      </c>
      <c r="I21" s="222"/>
      <c r="J21" s="234"/>
    </row>
    <row r="22" spans="1:10" ht="52.9" hidden="1">
      <c r="A22" s="235" t="s">
        <v>1428</v>
      </c>
      <c r="B22" s="235" t="s">
        <v>1429</v>
      </c>
      <c r="C22" s="225"/>
      <c r="D22" s="225"/>
      <c r="E22" s="235" t="s">
        <v>1429</v>
      </c>
      <c r="F22" s="227" t="s">
        <v>1350</v>
      </c>
      <c r="G22" s="225" t="s">
        <v>1430</v>
      </c>
      <c r="H22" s="227" t="s">
        <v>1351</v>
      </c>
      <c r="I22" s="228" t="s">
        <v>1352</v>
      </c>
      <c r="J22" s="234"/>
    </row>
    <row r="23" spans="1:10" ht="13.9" hidden="1">
      <c r="A23" s="224" t="s">
        <v>1364</v>
      </c>
      <c r="B23" s="224" t="s">
        <v>1431</v>
      </c>
      <c r="C23" s="224" t="s">
        <v>1431</v>
      </c>
      <c r="D23" s="224" t="s">
        <v>1432</v>
      </c>
      <c r="E23" s="224" t="s">
        <v>1433</v>
      </c>
      <c r="F23" s="224" t="s">
        <v>98</v>
      </c>
      <c r="G23" s="225"/>
      <c r="H23" s="225" t="s">
        <v>1346</v>
      </c>
      <c r="I23" s="222"/>
      <c r="J23" s="234"/>
    </row>
    <row r="24" spans="1:10" ht="14.45" hidden="1">
      <c r="A24" s="224" t="s">
        <v>1364</v>
      </c>
      <c r="B24" s="224" t="s">
        <v>1431</v>
      </c>
      <c r="C24" s="224" t="s">
        <v>1431</v>
      </c>
      <c r="D24" s="224" t="s">
        <v>1434</v>
      </c>
      <c r="E24" s="224" t="s">
        <v>1433</v>
      </c>
      <c r="F24" s="224" t="s">
        <v>98</v>
      </c>
      <c r="G24" s="225"/>
      <c r="H24" s="225" t="s">
        <v>1346</v>
      </c>
      <c r="I24" s="222"/>
      <c r="J24" s="236"/>
    </row>
    <row r="25" spans="1:10" ht="13.9" hidden="1">
      <c r="A25" s="224" t="s">
        <v>1364</v>
      </c>
      <c r="B25" s="224" t="s">
        <v>1435</v>
      </c>
      <c r="C25" s="224" t="s">
        <v>1436</v>
      </c>
      <c r="D25" s="224" t="s">
        <v>1437</v>
      </c>
      <c r="E25" s="224" t="s">
        <v>1438</v>
      </c>
      <c r="F25" s="224" t="s">
        <v>98</v>
      </c>
      <c r="G25" s="225" t="s">
        <v>1439</v>
      </c>
      <c r="H25" s="225" t="s">
        <v>1346</v>
      </c>
      <c r="I25" s="222" t="s">
        <v>1440</v>
      </c>
      <c r="J25" s="234"/>
    </row>
    <row r="26" spans="1:10" ht="13.9" hidden="1">
      <c r="A26" s="224" t="s">
        <v>1364</v>
      </c>
      <c r="B26" s="224" t="s">
        <v>1435</v>
      </c>
      <c r="C26" s="224" t="s">
        <v>1436</v>
      </c>
      <c r="D26" s="224" t="s">
        <v>1441</v>
      </c>
      <c r="E26" s="224" t="s">
        <v>1438</v>
      </c>
      <c r="F26" s="224" t="s">
        <v>98</v>
      </c>
      <c r="G26" s="225" t="s">
        <v>1439</v>
      </c>
      <c r="H26" s="225" t="s">
        <v>1346</v>
      </c>
      <c r="I26" s="222" t="s">
        <v>1440</v>
      </c>
      <c r="J26" s="234"/>
    </row>
    <row r="27" spans="1:10" hidden="1">
      <c r="A27" s="224" t="s">
        <v>1364</v>
      </c>
      <c r="B27" s="224" t="s">
        <v>1435</v>
      </c>
      <c r="C27" s="224" t="s">
        <v>1436</v>
      </c>
      <c r="D27" s="224" t="s">
        <v>1442</v>
      </c>
      <c r="E27" s="224" t="s">
        <v>1438</v>
      </c>
      <c r="F27" s="224" t="s">
        <v>98</v>
      </c>
      <c r="G27" s="225" t="s">
        <v>1439</v>
      </c>
      <c r="H27" s="225" t="s">
        <v>1346</v>
      </c>
      <c r="I27" s="222" t="s">
        <v>1440</v>
      </c>
      <c r="J27" s="237"/>
    </row>
    <row r="28" spans="1:10" hidden="1">
      <c r="A28" s="224" t="s">
        <v>1364</v>
      </c>
      <c r="B28" s="224" t="s">
        <v>1435</v>
      </c>
      <c r="C28" s="224" t="s">
        <v>1436</v>
      </c>
      <c r="D28" s="230" t="s">
        <v>1443</v>
      </c>
      <c r="E28" s="224" t="s">
        <v>1438</v>
      </c>
      <c r="F28" s="224" t="s">
        <v>98</v>
      </c>
      <c r="G28" s="225" t="s">
        <v>1439</v>
      </c>
      <c r="H28" s="225" t="s">
        <v>1346</v>
      </c>
      <c r="I28" s="222" t="s">
        <v>1440</v>
      </c>
      <c r="J28" s="237"/>
    </row>
    <row r="29" spans="1:10" hidden="1">
      <c r="A29" s="224" t="s">
        <v>1364</v>
      </c>
      <c r="B29" s="224" t="s">
        <v>1435</v>
      </c>
      <c r="C29" s="224" t="s">
        <v>1436</v>
      </c>
      <c r="D29" s="230" t="s">
        <v>1444</v>
      </c>
      <c r="E29" s="224" t="s">
        <v>1438</v>
      </c>
      <c r="F29" s="224" t="s">
        <v>98</v>
      </c>
      <c r="G29" s="225" t="s">
        <v>1439</v>
      </c>
      <c r="H29" s="225" t="s">
        <v>1346</v>
      </c>
      <c r="I29" s="222" t="s">
        <v>1440</v>
      </c>
    </row>
    <row r="30" spans="1:10" hidden="1">
      <c r="A30" s="224" t="s">
        <v>1364</v>
      </c>
      <c r="B30" s="224" t="s">
        <v>1435</v>
      </c>
      <c r="C30" s="224" t="s">
        <v>1436</v>
      </c>
      <c r="D30" s="224" t="s">
        <v>1445</v>
      </c>
      <c r="E30" s="224" t="s">
        <v>1438</v>
      </c>
      <c r="F30" s="224" t="s">
        <v>98</v>
      </c>
      <c r="G30" s="225" t="s">
        <v>1439</v>
      </c>
      <c r="H30" s="225" t="s">
        <v>1346</v>
      </c>
      <c r="I30" s="222" t="s">
        <v>1440</v>
      </c>
    </row>
    <row r="31" spans="1:10" hidden="1">
      <c r="A31" s="224" t="s">
        <v>1364</v>
      </c>
      <c r="B31" s="224" t="s">
        <v>1435</v>
      </c>
      <c r="C31" s="224" t="s">
        <v>1435</v>
      </c>
      <c r="D31" s="224" t="s">
        <v>1435</v>
      </c>
      <c r="E31" s="224" t="s">
        <v>96</v>
      </c>
      <c r="F31" s="224" t="s">
        <v>98</v>
      </c>
      <c r="G31" s="225" t="s">
        <v>1446</v>
      </c>
      <c r="H31" s="225" t="s">
        <v>1346</v>
      </c>
      <c r="I31" s="222" t="s">
        <v>1440</v>
      </c>
    </row>
    <row r="32" spans="1:10" hidden="1">
      <c r="A32" s="224" t="s">
        <v>1364</v>
      </c>
      <c r="B32" s="224" t="s">
        <v>1435</v>
      </c>
      <c r="C32" s="224" t="s">
        <v>1379</v>
      </c>
      <c r="D32" s="224" t="s">
        <v>1447</v>
      </c>
      <c r="E32" s="224" t="s">
        <v>1448</v>
      </c>
      <c r="F32" s="224" t="s">
        <v>98</v>
      </c>
      <c r="G32" s="225" t="s">
        <v>1449</v>
      </c>
      <c r="H32" s="225" t="s">
        <v>1346</v>
      </c>
      <c r="I32" s="222" t="s">
        <v>1440</v>
      </c>
    </row>
    <row r="33" spans="1:10" hidden="1">
      <c r="A33" s="224" t="s">
        <v>1364</v>
      </c>
      <c r="B33" s="224" t="s">
        <v>1435</v>
      </c>
      <c r="C33" s="224" t="s">
        <v>1379</v>
      </c>
      <c r="D33" s="224" t="s">
        <v>1450</v>
      </c>
      <c r="E33" s="224" t="s">
        <v>1448</v>
      </c>
      <c r="F33" s="224" t="s">
        <v>98</v>
      </c>
      <c r="G33" s="225" t="s">
        <v>1449</v>
      </c>
      <c r="H33" s="225" t="s">
        <v>1346</v>
      </c>
      <c r="I33" s="222" t="s">
        <v>1440</v>
      </c>
    </row>
    <row r="34" spans="1:10" hidden="1">
      <c r="A34" s="224" t="s">
        <v>1364</v>
      </c>
      <c r="B34" s="224" t="s">
        <v>1435</v>
      </c>
      <c r="C34" s="224" t="s">
        <v>1379</v>
      </c>
      <c r="D34" s="224" t="s">
        <v>1451</v>
      </c>
      <c r="E34" s="224" t="s">
        <v>1448</v>
      </c>
      <c r="F34" s="224" t="s">
        <v>98</v>
      </c>
      <c r="G34" s="225" t="s">
        <v>1449</v>
      </c>
      <c r="H34" s="225" t="s">
        <v>1346</v>
      </c>
      <c r="I34" s="222" t="s">
        <v>1440</v>
      </c>
    </row>
    <row r="35" spans="1:10" hidden="1">
      <c r="A35" s="224" t="s">
        <v>1364</v>
      </c>
      <c r="B35" s="224" t="s">
        <v>1435</v>
      </c>
      <c r="C35" s="224" t="s">
        <v>1379</v>
      </c>
      <c r="D35" s="224" t="s">
        <v>1452</v>
      </c>
      <c r="E35" s="224" t="s">
        <v>1448</v>
      </c>
      <c r="F35" s="224" t="s">
        <v>98</v>
      </c>
      <c r="G35" s="225" t="s">
        <v>1449</v>
      </c>
      <c r="H35" s="225" t="s">
        <v>1346</v>
      </c>
      <c r="I35" s="222" t="s">
        <v>1440</v>
      </c>
    </row>
    <row r="36" spans="1:10" hidden="1">
      <c r="A36" s="224" t="s">
        <v>1364</v>
      </c>
      <c r="B36" s="224" t="s">
        <v>1435</v>
      </c>
      <c r="C36" s="224" t="s">
        <v>1379</v>
      </c>
      <c r="D36" s="224" t="s">
        <v>1453</v>
      </c>
      <c r="E36" s="224" t="s">
        <v>1448</v>
      </c>
      <c r="F36" s="224" t="s">
        <v>98</v>
      </c>
      <c r="G36" s="225" t="s">
        <v>1449</v>
      </c>
      <c r="H36" s="225" t="s">
        <v>1346</v>
      </c>
      <c r="I36" s="222" t="s">
        <v>1440</v>
      </c>
    </row>
    <row r="37" spans="1:10" hidden="1">
      <c r="A37" s="224" t="s">
        <v>1364</v>
      </c>
      <c r="B37" s="224" t="s">
        <v>1435</v>
      </c>
      <c r="C37" s="224" t="s">
        <v>1379</v>
      </c>
      <c r="D37" s="224" t="s">
        <v>1454</v>
      </c>
      <c r="E37" s="224" t="s">
        <v>1448</v>
      </c>
      <c r="F37" s="224" t="s">
        <v>98</v>
      </c>
      <c r="G37" s="225" t="s">
        <v>1449</v>
      </c>
      <c r="H37" s="225" t="s">
        <v>1346</v>
      </c>
      <c r="I37" s="222" t="s">
        <v>1373</v>
      </c>
    </row>
    <row r="38" spans="1:10" hidden="1">
      <c r="A38" s="224" t="s">
        <v>1364</v>
      </c>
      <c r="B38" s="224" t="s">
        <v>1435</v>
      </c>
      <c r="C38" s="224" t="s">
        <v>1379</v>
      </c>
      <c r="D38" s="230" t="s">
        <v>1455</v>
      </c>
      <c r="E38" s="224" t="s">
        <v>1448</v>
      </c>
      <c r="F38" s="224" t="s">
        <v>98</v>
      </c>
      <c r="G38" s="225" t="s">
        <v>1449</v>
      </c>
      <c r="H38" s="225" t="s">
        <v>1346</v>
      </c>
      <c r="I38" s="222" t="s">
        <v>1440</v>
      </c>
    </row>
    <row r="39" spans="1:10" hidden="1">
      <c r="A39" s="224" t="s">
        <v>1364</v>
      </c>
      <c r="B39" s="224" t="s">
        <v>1435</v>
      </c>
      <c r="C39" s="224" t="s">
        <v>1379</v>
      </c>
      <c r="D39" s="230" t="s">
        <v>1456</v>
      </c>
      <c r="E39" s="224" t="s">
        <v>1448</v>
      </c>
      <c r="F39" s="224" t="s">
        <v>98</v>
      </c>
      <c r="G39" s="225" t="s">
        <v>1449</v>
      </c>
      <c r="H39" s="225" t="s">
        <v>1346</v>
      </c>
      <c r="I39" s="222" t="s">
        <v>1440</v>
      </c>
    </row>
    <row r="40" spans="1:10" ht="52.9" hidden="1">
      <c r="A40" s="224" t="s">
        <v>1364</v>
      </c>
      <c r="B40" s="224" t="s">
        <v>1435</v>
      </c>
      <c r="C40" s="224" t="s">
        <v>1379</v>
      </c>
      <c r="D40" s="224" t="s">
        <v>1457</v>
      </c>
      <c r="E40" s="224" t="s">
        <v>1448</v>
      </c>
      <c r="F40" s="224" t="s">
        <v>98</v>
      </c>
      <c r="G40" s="225" t="s">
        <v>1449</v>
      </c>
      <c r="H40" s="225" t="s">
        <v>1346</v>
      </c>
      <c r="I40" s="222" t="s">
        <v>1458</v>
      </c>
    </row>
    <row r="41" spans="1:10" ht="52.9" hidden="1">
      <c r="A41" s="238" t="s">
        <v>1459</v>
      </c>
      <c r="B41" s="238" t="s">
        <v>1460</v>
      </c>
      <c r="C41" s="238" t="s">
        <v>1460</v>
      </c>
      <c r="D41" s="225"/>
      <c r="E41" s="238" t="s">
        <v>1460</v>
      </c>
      <c r="F41" s="227" t="s">
        <v>104</v>
      </c>
      <c r="G41" s="225"/>
      <c r="H41" s="227" t="s">
        <v>1351</v>
      </c>
      <c r="I41" s="228" t="s">
        <v>1357</v>
      </c>
    </row>
    <row r="42" spans="1:10" hidden="1">
      <c r="A42" s="224" t="s">
        <v>1364</v>
      </c>
      <c r="B42" s="224" t="s">
        <v>1461</v>
      </c>
      <c r="C42" s="224" t="s">
        <v>1461</v>
      </c>
      <c r="D42" s="224" t="s">
        <v>1462</v>
      </c>
      <c r="E42" s="224" t="s">
        <v>1463</v>
      </c>
      <c r="F42" s="224" t="s">
        <v>98</v>
      </c>
      <c r="G42" s="225" t="s">
        <v>1464</v>
      </c>
      <c r="H42" s="225" t="s">
        <v>1346</v>
      </c>
      <c r="I42" s="222"/>
    </row>
    <row r="43" spans="1:10" hidden="1">
      <c r="A43" s="224" t="s">
        <v>1364</v>
      </c>
      <c r="B43" s="224" t="s">
        <v>1461</v>
      </c>
      <c r="C43" s="224" t="s">
        <v>1461</v>
      </c>
      <c r="D43" s="224" t="s">
        <v>1465</v>
      </c>
      <c r="E43" s="224" t="s">
        <v>1463</v>
      </c>
      <c r="F43" s="224" t="s">
        <v>98</v>
      </c>
      <c r="G43" s="225" t="s">
        <v>1464</v>
      </c>
      <c r="H43" s="225" t="s">
        <v>1346</v>
      </c>
      <c r="I43" s="222"/>
    </row>
    <row r="44" spans="1:10" ht="39.6" hidden="1">
      <c r="A44" s="224" t="s">
        <v>1364</v>
      </c>
      <c r="B44" s="224" t="s">
        <v>1466</v>
      </c>
      <c r="C44" s="224" t="s">
        <v>1466</v>
      </c>
      <c r="D44" s="224" t="s">
        <v>1467</v>
      </c>
      <c r="E44" s="224" t="s">
        <v>1468</v>
      </c>
      <c r="F44" s="224" t="s">
        <v>98</v>
      </c>
      <c r="G44" s="225" t="s">
        <v>1469</v>
      </c>
      <c r="H44" s="225" t="s">
        <v>1346</v>
      </c>
      <c r="I44" s="222" t="s">
        <v>1470</v>
      </c>
      <c r="J44" s="239"/>
    </row>
    <row r="45" spans="1:10" ht="39.6" hidden="1">
      <c r="A45" s="224" t="s">
        <v>1364</v>
      </c>
      <c r="B45" s="224" t="s">
        <v>1466</v>
      </c>
      <c r="C45" s="224" t="s">
        <v>1466</v>
      </c>
      <c r="D45" s="224" t="s">
        <v>1471</v>
      </c>
      <c r="E45" s="224" t="s">
        <v>1468</v>
      </c>
      <c r="F45" s="224" t="s">
        <v>98</v>
      </c>
      <c r="G45" s="225" t="s">
        <v>1469</v>
      </c>
      <c r="H45" s="225" t="s">
        <v>1346</v>
      </c>
      <c r="I45" s="222" t="s">
        <v>1470</v>
      </c>
      <c r="J45" s="239"/>
    </row>
    <row r="46" spans="1:10" ht="52.9" hidden="1">
      <c r="A46" s="229" t="s">
        <v>1353</v>
      </c>
      <c r="B46" s="229" t="s">
        <v>1472</v>
      </c>
      <c r="C46" s="229" t="s">
        <v>1472</v>
      </c>
      <c r="D46" s="230"/>
      <c r="E46" s="229" t="s">
        <v>1472</v>
      </c>
      <c r="F46" s="227" t="s">
        <v>104</v>
      </c>
      <c r="G46" s="225" t="s">
        <v>1473</v>
      </c>
      <c r="H46" s="227" t="s">
        <v>1351</v>
      </c>
      <c r="I46" s="228" t="s">
        <v>1357</v>
      </c>
      <c r="J46" s="239"/>
    </row>
    <row r="47" spans="1:10" ht="39.6" hidden="1">
      <c r="A47" s="231" t="s">
        <v>1399</v>
      </c>
      <c r="B47" s="231" t="s">
        <v>1474</v>
      </c>
      <c r="C47" s="225"/>
      <c r="D47" s="225"/>
      <c r="E47" s="231" t="s">
        <v>1474</v>
      </c>
      <c r="F47" s="227" t="s">
        <v>148</v>
      </c>
      <c r="G47" s="225"/>
      <c r="H47" s="227" t="s">
        <v>1351</v>
      </c>
      <c r="I47" s="222" t="s">
        <v>1401</v>
      </c>
      <c r="J47" s="239"/>
    </row>
    <row r="48" spans="1:10" ht="39.6" hidden="1">
      <c r="A48" s="231" t="s">
        <v>1399</v>
      </c>
      <c r="B48" s="231" t="s">
        <v>1475</v>
      </c>
      <c r="C48" s="225"/>
      <c r="D48" s="225"/>
      <c r="E48" s="231" t="s">
        <v>1475</v>
      </c>
      <c r="F48" s="227" t="s">
        <v>148</v>
      </c>
      <c r="G48" s="225"/>
      <c r="H48" s="227" t="s">
        <v>1351</v>
      </c>
      <c r="I48" s="222" t="s">
        <v>1401</v>
      </c>
      <c r="J48" s="239"/>
    </row>
    <row r="49" spans="1:10" ht="52.9" hidden="1">
      <c r="A49" s="233" t="s">
        <v>1476</v>
      </c>
      <c r="B49" s="233" t="s">
        <v>1477</v>
      </c>
      <c r="C49" s="225"/>
      <c r="D49" s="225"/>
      <c r="E49" s="233" t="s">
        <v>1477</v>
      </c>
      <c r="F49" s="227" t="s">
        <v>1350</v>
      </c>
      <c r="G49" s="225"/>
      <c r="H49" s="227" t="s">
        <v>1351</v>
      </c>
      <c r="I49" s="228" t="s">
        <v>1352</v>
      </c>
      <c r="J49" s="239"/>
    </row>
    <row r="50" spans="1:10" ht="14.25" hidden="1" customHeight="1">
      <c r="A50" s="238" t="s">
        <v>1478</v>
      </c>
      <c r="B50" s="238" t="s">
        <v>1479</v>
      </c>
      <c r="C50" s="238" t="s">
        <v>1479</v>
      </c>
      <c r="D50" s="225"/>
      <c r="E50" s="238" t="s">
        <v>1479</v>
      </c>
      <c r="F50" s="227" t="s">
        <v>104</v>
      </c>
      <c r="G50" s="225" t="s">
        <v>1480</v>
      </c>
      <c r="H50" s="227" t="s">
        <v>1351</v>
      </c>
      <c r="I50" s="228" t="s">
        <v>1357</v>
      </c>
      <c r="J50" s="240"/>
    </row>
    <row r="51" spans="1:10" hidden="1">
      <c r="A51" s="224" t="s">
        <v>1364</v>
      </c>
      <c r="B51" s="224" t="s">
        <v>1481</v>
      </c>
      <c r="C51" s="224" t="s">
        <v>1482</v>
      </c>
      <c r="D51" s="224" t="s">
        <v>1483</v>
      </c>
      <c r="E51" s="224" t="s">
        <v>1484</v>
      </c>
      <c r="F51" s="224" t="s">
        <v>98</v>
      </c>
      <c r="G51" s="225" t="s">
        <v>1485</v>
      </c>
      <c r="H51" s="225" t="s">
        <v>1346</v>
      </c>
      <c r="I51" s="222"/>
      <c r="J51" s="239"/>
    </row>
    <row r="52" spans="1:10" ht="52.9" hidden="1">
      <c r="A52" s="229" t="s">
        <v>1353</v>
      </c>
      <c r="B52" s="229" t="s">
        <v>1486</v>
      </c>
      <c r="C52" s="229" t="s">
        <v>1486</v>
      </c>
      <c r="D52" s="227"/>
      <c r="E52" s="229" t="s">
        <v>1486</v>
      </c>
      <c r="F52" s="227" t="s">
        <v>104</v>
      </c>
      <c r="G52" s="225" t="s">
        <v>1487</v>
      </c>
      <c r="H52" s="227" t="s">
        <v>1351</v>
      </c>
      <c r="I52" s="228" t="s">
        <v>1357</v>
      </c>
      <c r="J52" s="239"/>
    </row>
    <row r="53" spans="1:10" ht="39.6" hidden="1">
      <c r="A53" s="241" t="s">
        <v>1353</v>
      </c>
      <c r="B53" s="242" t="s">
        <v>1488</v>
      </c>
      <c r="C53" s="242" t="s">
        <v>1488</v>
      </c>
      <c r="D53" s="225"/>
      <c r="E53" s="242" t="s">
        <v>1489</v>
      </c>
      <c r="F53" s="227" t="s">
        <v>148</v>
      </c>
      <c r="G53" s="225" t="s">
        <v>1490</v>
      </c>
      <c r="H53" s="227" t="s">
        <v>1351</v>
      </c>
      <c r="I53" s="222" t="s">
        <v>1401</v>
      </c>
      <c r="J53" s="239"/>
    </row>
    <row r="54" spans="1:10" ht="39.6" hidden="1">
      <c r="A54" s="231" t="s">
        <v>1399</v>
      </c>
      <c r="B54" s="231" t="s">
        <v>1491</v>
      </c>
      <c r="C54" s="225"/>
      <c r="D54" s="225"/>
      <c r="E54" s="231" t="s">
        <v>1491</v>
      </c>
      <c r="F54" s="227" t="s">
        <v>148</v>
      </c>
      <c r="G54" s="225"/>
      <c r="H54" s="227" t="s">
        <v>1351</v>
      </c>
      <c r="I54" s="222" t="s">
        <v>1401</v>
      </c>
      <c r="J54" s="239"/>
    </row>
    <row r="55" spans="1:10" hidden="1">
      <c r="A55" s="224" t="s">
        <v>1364</v>
      </c>
      <c r="B55" s="224" t="s">
        <v>1492</v>
      </c>
      <c r="C55" s="224" t="s">
        <v>1493</v>
      </c>
      <c r="D55" s="224"/>
      <c r="E55" s="224" t="s">
        <v>1494</v>
      </c>
      <c r="F55" s="224" t="s">
        <v>98</v>
      </c>
      <c r="G55" s="225"/>
      <c r="H55" s="225" t="s">
        <v>1346</v>
      </c>
      <c r="I55" s="222"/>
      <c r="J55" s="239"/>
    </row>
    <row r="56" spans="1:10" hidden="1">
      <c r="A56" s="224" t="s">
        <v>1364</v>
      </c>
      <c r="B56" s="224" t="s">
        <v>1495</v>
      </c>
      <c r="C56" s="224" t="s">
        <v>1479</v>
      </c>
      <c r="D56" s="224" t="s">
        <v>1496</v>
      </c>
      <c r="E56" s="224" t="s">
        <v>1497</v>
      </c>
      <c r="F56" s="224" t="s">
        <v>98</v>
      </c>
      <c r="G56" s="225" t="s">
        <v>1480</v>
      </c>
      <c r="H56" s="225" t="s">
        <v>1346</v>
      </c>
      <c r="I56" s="222"/>
      <c r="J56" s="239"/>
    </row>
    <row r="57" spans="1:10" hidden="1">
      <c r="A57" s="224" t="s">
        <v>1364</v>
      </c>
      <c r="B57" s="224" t="s">
        <v>1495</v>
      </c>
      <c r="C57" s="224" t="s">
        <v>1498</v>
      </c>
      <c r="D57" s="224" t="s">
        <v>1499</v>
      </c>
      <c r="E57" s="224" t="s">
        <v>1500</v>
      </c>
      <c r="F57" s="224" t="s">
        <v>98</v>
      </c>
      <c r="G57" s="225" t="s">
        <v>1501</v>
      </c>
      <c r="H57" s="225" t="s">
        <v>1346</v>
      </c>
      <c r="I57" s="222"/>
      <c r="J57" s="239"/>
    </row>
    <row r="58" spans="1:10" hidden="1">
      <c r="A58" s="224" t="s">
        <v>1364</v>
      </c>
      <c r="B58" s="224" t="s">
        <v>1495</v>
      </c>
      <c r="C58" s="224" t="s">
        <v>1502</v>
      </c>
      <c r="D58" s="224" t="s">
        <v>1503</v>
      </c>
      <c r="E58" s="224" t="s">
        <v>1504</v>
      </c>
      <c r="F58" s="224" t="s">
        <v>98</v>
      </c>
      <c r="G58" s="225"/>
      <c r="H58" s="225" t="s">
        <v>1346</v>
      </c>
      <c r="I58" s="222"/>
      <c r="J58" s="239"/>
    </row>
    <row r="59" spans="1:10" ht="52.9" hidden="1">
      <c r="A59" s="230" t="s">
        <v>1353</v>
      </c>
      <c r="B59" s="230" t="s">
        <v>1505</v>
      </c>
      <c r="C59" s="230" t="s">
        <v>1505</v>
      </c>
      <c r="D59" s="230"/>
      <c r="E59" s="230" t="s">
        <v>1505</v>
      </c>
      <c r="F59" s="227" t="s">
        <v>104</v>
      </c>
      <c r="G59" s="225" t="s">
        <v>1506</v>
      </c>
      <c r="H59" s="227" t="s">
        <v>1351</v>
      </c>
      <c r="I59" s="228" t="s">
        <v>1357</v>
      </c>
      <c r="J59" s="239"/>
    </row>
    <row r="60" spans="1:10" ht="52.9" hidden="1">
      <c r="A60" s="230" t="s">
        <v>1353</v>
      </c>
      <c r="B60" s="230" t="s">
        <v>1507</v>
      </c>
      <c r="C60" s="230" t="s">
        <v>1507</v>
      </c>
      <c r="D60" s="227"/>
      <c r="E60" s="230" t="s">
        <v>1507</v>
      </c>
      <c r="F60" s="227" t="s">
        <v>104</v>
      </c>
      <c r="G60" s="225" t="s">
        <v>1508</v>
      </c>
      <c r="H60" s="227" t="s">
        <v>1351</v>
      </c>
      <c r="I60" s="228" t="s">
        <v>1357</v>
      </c>
    </row>
    <row r="61" spans="1:10" hidden="1">
      <c r="A61" s="224" t="s">
        <v>1364</v>
      </c>
      <c r="B61" s="224" t="s">
        <v>1509</v>
      </c>
      <c r="C61" s="224" t="s">
        <v>1510</v>
      </c>
      <c r="D61" s="224" t="s">
        <v>1511</v>
      </c>
      <c r="E61" s="224" t="s">
        <v>1512</v>
      </c>
      <c r="F61" s="224" t="s">
        <v>98</v>
      </c>
      <c r="G61" s="225" t="s">
        <v>1513</v>
      </c>
      <c r="H61" s="225" t="s">
        <v>1346</v>
      </c>
      <c r="I61" s="222"/>
    </row>
    <row r="62" spans="1:10" hidden="1">
      <c r="A62" s="224" t="s">
        <v>1364</v>
      </c>
      <c r="B62" s="224" t="s">
        <v>1509</v>
      </c>
      <c r="C62" s="224" t="s">
        <v>1514</v>
      </c>
      <c r="D62" s="224" t="s">
        <v>1515</v>
      </c>
      <c r="E62" s="224" t="s">
        <v>133</v>
      </c>
      <c r="F62" s="224" t="s">
        <v>98</v>
      </c>
      <c r="G62" s="225" t="s">
        <v>134</v>
      </c>
      <c r="H62" s="225" t="s">
        <v>1346</v>
      </c>
      <c r="I62" s="222" t="s">
        <v>1516</v>
      </c>
    </row>
    <row r="63" spans="1:10" hidden="1">
      <c r="A63" s="224" t="s">
        <v>1364</v>
      </c>
      <c r="B63" s="224" t="s">
        <v>1509</v>
      </c>
      <c r="C63" s="224" t="s">
        <v>1514</v>
      </c>
      <c r="D63" s="224" t="s">
        <v>1517</v>
      </c>
      <c r="E63" s="224" t="s">
        <v>133</v>
      </c>
      <c r="F63" s="224" t="s">
        <v>98</v>
      </c>
      <c r="G63" s="225" t="s">
        <v>134</v>
      </c>
      <c r="H63" s="225" t="s">
        <v>1346</v>
      </c>
      <c r="I63" s="222" t="s">
        <v>1516</v>
      </c>
    </row>
    <row r="64" spans="1:10" ht="52.9" hidden="1">
      <c r="A64" s="226" t="s">
        <v>1518</v>
      </c>
      <c r="B64" s="243" t="s">
        <v>1519</v>
      </c>
      <c r="C64" s="225"/>
      <c r="D64" s="225"/>
      <c r="E64" s="243" t="s">
        <v>1519</v>
      </c>
      <c r="F64" s="227" t="s">
        <v>1350</v>
      </c>
      <c r="G64" s="225"/>
      <c r="H64" s="227" t="s">
        <v>1351</v>
      </c>
      <c r="I64" s="228" t="s">
        <v>1352</v>
      </c>
    </row>
    <row r="65" spans="1:10" ht="52.9" hidden="1">
      <c r="A65" s="233" t="s">
        <v>1518</v>
      </c>
      <c r="B65" s="233" t="s">
        <v>1519</v>
      </c>
      <c r="C65" s="225"/>
      <c r="D65" s="225"/>
      <c r="E65" s="233" t="s">
        <v>1519</v>
      </c>
      <c r="F65" s="227" t="s">
        <v>1350</v>
      </c>
      <c r="G65" s="225"/>
      <c r="H65" s="227" t="s">
        <v>1351</v>
      </c>
      <c r="I65" s="228" t="s">
        <v>1352</v>
      </c>
    </row>
    <row r="66" spans="1:10" hidden="1">
      <c r="A66" s="224" t="s">
        <v>1341</v>
      </c>
      <c r="B66" s="224" t="s">
        <v>1520</v>
      </c>
      <c r="C66" s="224" t="s">
        <v>1520</v>
      </c>
      <c r="D66" s="225"/>
      <c r="E66" s="224" t="s">
        <v>152</v>
      </c>
      <c r="F66" s="224" t="s">
        <v>98</v>
      </c>
      <c r="G66" s="225" t="s">
        <v>153</v>
      </c>
      <c r="H66" s="225" t="s">
        <v>1346</v>
      </c>
      <c r="I66" s="244" t="s">
        <v>1521</v>
      </c>
    </row>
    <row r="67" spans="1:10" hidden="1">
      <c r="A67" s="224" t="s">
        <v>1391</v>
      </c>
      <c r="B67" s="224" t="s">
        <v>1522</v>
      </c>
      <c r="C67" s="224" t="s">
        <v>1522</v>
      </c>
      <c r="D67" s="224" t="s">
        <v>1523</v>
      </c>
      <c r="E67" s="224" t="s">
        <v>1524</v>
      </c>
      <c r="F67" s="224" t="s">
        <v>98</v>
      </c>
      <c r="G67" s="225"/>
      <c r="H67" s="225" t="s">
        <v>1346</v>
      </c>
      <c r="I67" s="222" t="s">
        <v>1525</v>
      </c>
    </row>
    <row r="68" spans="1:10" hidden="1">
      <c r="A68" s="224" t="s">
        <v>1391</v>
      </c>
      <c r="B68" s="224" t="s">
        <v>1522</v>
      </c>
      <c r="C68" s="224" t="s">
        <v>1522</v>
      </c>
      <c r="D68" s="224" t="s">
        <v>1526</v>
      </c>
      <c r="E68" s="224" t="s">
        <v>1527</v>
      </c>
      <c r="F68" s="224" t="s">
        <v>98</v>
      </c>
      <c r="G68" s="225"/>
      <c r="H68" s="225" t="s">
        <v>1346</v>
      </c>
      <c r="I68" s="222"/>
    </row>
    <row r="69" spans="1:10" ht="39.6" hidden="1">
      <c r="A69" s="231" t="s">
        <v>1399</v>
      </c>
      <c r="B69" s="231" t="s">
        <v>1528</v>
      </c>
      <c r="C69" s="225"/>
      <c r="D69" s="225"/>
      <c r="E69" s="231" t="s">
        <v>1528</v>
      </c>
      <c r="F69" s="227" t="s">
        <v>148</v>
      </c>
      <c r="G69" s="225"/>
      <c r="H69" s="227" t="s">
        <v>1351</v>
      </c>
      <c r="I69" s="222" t="s">
        <v>1401</v>
      </c>
    </row>
    <row r="70" spans="1:10" ht="39.6" hidden="1">
      <c r="A70" s="231" t="s">
        <v>1399</v>
      </c>
      <c r="B70" s="231" t="s">
        <v>1528</v>
      </c>
      <c r="C70" s="225"/>
      <c r="D70" s="225"/>
      <c r="E70" s="231" t="s">
        <v>1528</v>
      </c>
      <c r="F70" s="227" t="s">
        <v>148</v>
      </c>
      <c r="G70" s="225"/>
      <c r="H70" s="227" t="s">
        <v>1351</v>
      </c>
      <c r="I70" s="222" t="s">
        <v>1401</v>
      </c>
    </row>
    <row r="71" spans="1:10" hidden="1">
      <c r="A71" s="224" t="s">
        <v>1364</v>
      </c>
      <c r="B71" s="224" t="s">
        <v>1529</v>
      </c>
      <c r="C71" s="224" t="s">
        <v>1529</v>
      </c>
      <c r="D71" s="224" t="s">
        <v>1530</v>
      </c>
      <c r="E71" s="224" t="s">
        <v>1531</v>
      </c>
      <c r="F71" s="224" t="s">
        <v>98</v>
      </c>
      <c r="G71" s="225" t="s">
        <v>1532</v>
      </c>
      <c r="H71" s="225" t="s">
        <v>1346</v>
      </c>
      <c r="I71" s="222" t="s">
        <v>1533</v>
      </c>
    </row>
    <row r="72" spans="1:10" hidden="1">
      <c r="A72" s="224" t="s">
        <v>1364</v>
      </c>
      <c r="B72" s="224" t="s">
        <v>1534</v>
      </c>
      <c r="C72" s="224" t="s">
        <v>1535</v>
      </c>
      <c r="D72" s="224" t="s">
        <v>1536</v>
      </c>
      <c r="E72" s="224" t="s">
        <v>98</v>
      </c>
      <c r="F72" s="224" t="s">
        <v>98</v>
      </c>
      <c r="G72" s="225" t="s">
        <v>97</v>
      </c>
      <c r="H72" s="225" t="s">
        <v>1346</v>
      </c>
      <c r="I72" s="222"/>
    </row>
    <row r="73" spans="1:10" hidden="1">
      <c r="A73" s="224" t="s">
        <v>1364</v>
      </c>
      <c r="B73" s="224" t="s">
        <v>1534</v>
      </c>
      <c r="C73" s="224" t="s">
        <v>1537</v>
      </c>
      <c r="D73" s="224" t="s">
        <v>1538</v>
      </c>
      <c r="E73" s="224" t="s">
        <v>193</v>
      </c>
      <c r="F73" s="224" t="s">
        <v>98</v>
      </c>
      <c r="G73" s="225" t="s">
        <v>194</v>
      </c>
      <c r="H73" s="225" t="s">
        <v>1346</v>
      </c>
      <c r="I73" s="222"/>
    </row>
    <row r="74" spans="1:10" hidden="1">
      <c r="A74" s="224" t="s">
        <v>1364</v>
      </c>
      <c r="B74" s="224" t="s">
        <v>1539</v>
      </c>
      <c r="C74" s="224" t="s">
        <v>1540</v>
      </c>
      <c r="D74" s="224" t="s">
        <v>1541</v>
      </c>
      <c r="E74" s="224" t="s">
        <v>1542</v>
      </c>
      <c r="F74" s="224" t="s">
        <v>98</v>
      </c>
      <c r="G74" s="225" t="s">
        <v>1543</v>
      </c>
      <c r="H74" s="225" t="s">
        <v>1346</v>
      </c>
      <c r="I74" s="245"/>
    </row>
    <row r="75" spans="1:10" hidden="1">
      <c r="A75" s="224" t="s">
        <v>1364</v>
      </c>
      <c r="B75" s="224" t="s">
        <v>1539</v>
      </c>
      <c r="C75" s="224" t="s">
        <v>1544</v>
      </c>
      <c r="D75" s="224"/>
      <c r="E75" s="224" t="s">
        <v>1545</v>
      </c>
      <c r="F75" s="224" t="s">
        <v>98</v>
      </c>
      <c r="G75" s="225" t="s">
        <v>1546</v>
      </c>
      <c r="H75" s="225" t="s">
        <v>1346</v>
      </c>
      <c r="I75" s="245"/>
    </row>
    <row r="76" spans="1:10" hidden="1">
      <c r="A76" s="224" t="s">
        <v>1364</v>
      </c>
      <c r="B76" s="224" t="s">
        <v>1539</v>
      </c>
      <c r="C76" s="224" t="s">
        <v>1547</v>
      </c>
      <c r="D76" s="224" t="s">
        <v>1548</v>
      </c>
      <c r="E76" s="224" t="s">
        <v>1549</v>
      </c>
      <c r="F76" s="224" t="s">
        <v>98</v>
      </c>
      <c r="G76" s="225" t="s">
        <v>1550</v>
      </c>
      <c r="H76" s="225" t="s">
        <v>1346</v>
      </c>
      <c r="I76" s="245"/>
      <c r="J76" s="240"/>
    </row>
    <row r="77" spans="1:10" ht="52.9" hidden="1">
      <c r="A77" s="229" t="s">
        <v>1353</v>
      </c>
      <c r="B77" s="229" t="s">
        <v>1551</v>
      </c>
      <c r="C77" s="229" t="s">
        <v>1551</v>
      </c>
      <c r="D77" s="227"/>
      <c r="E77" s="229" t="s">
        <v>1551</v>
      </c>
      <c r="F77" s="227" t="s">
        <v>104</v>
      </c>
      <c r="G77" s="225" t="s">
        <v>1552</v>
      </c>
      <c r="H77" s="227" t="s">
        <v>1351</v>
      </c>
      <c r="I77" s="228" t="s">
        <v>1357</v>
      </c>
      <c r="J77" s="239"/>
    </row>
    <row r="78" spans="1:10" hidden="1">
      <c r="A78" s="224" t="s">
        <v>1364</v>
      </c>
      <c r="B78" s="224" t="s">
        <v>1553</v>
      </c>
      <c r="C78" s="224" t="s">
        <v>1554</v>
      </c>
      <c r="D78" s="224" t="s">
        <v>1555</v>
      </c>
      <c r="E78" s="224" t="s">
        <v>1556</v>
      </c>
      <c r="F78" s="224" t="s">
        <v>98</v>
      </c>
      <c r="G78" s="225"/>
      <c r="H78" s="225" t="s">
        <v>1346</v>
      </c>
      <c r="I78" s="245"/>
      <c r="J78" s="239"/>
    </row>
    <row r="79" spans="1:10" ht="52.9" hidden="1">
      <c r="A79" s="238" t="s">
        <v>1353</v>
      </c>
      <c r="B79" s="238" t="s">
        <v>1557</v>
      </c>
      <c r="C79" s="238" t="s">
        <v>1557</v>
      </c>
      <c r="D79" s="227"/>
      <c r="E79" s="238" t="s">
        <v>1557</v>
      </c>
      <c r="F79" s="227" t="s">
        <v>104</v>
      </c>
      <c r="G79" s="225" t="s">
        <v>1558</v>
      </c>
      <c r="H79" s="227" t="s">
        <v>1351</v>
      </c>
      <c r="I79" s="228" t="s">
        <v>1357</v>
      </c>
      <c r="J79" s="239"/>
    </row>
    <row r="80" spans="1:10" ht="52.9" hidden="1">
      <c r="A80" s="235" t="s">
        <v>1559</v>
      </c>
      <c r="B80" s="235" t="s">
        <v>1560</v>
      </c>
      <c r="C80" s="225"/>
      <c r="D80" s="225"/>
      <c r="E80" s="235" t="s">
        <v>1560</v>
      </c>
      <c r="F80" s="227" t="s">
        <v>1350</v>
      </c>
      <c r="G80" s="225" t="s">
        <v>1561</v>
      </c>
      <c r="H80" s="227" t="s">
        <v>1351</v>
      </c>
      <c r="I80" s="228" t="s">
        <v>1352</v>
      </c>
      <c r="J80" s="239"/>
    </row>
    <row r="81" spans="1:10" ht="52.9" hidden="1">
      <c r="A81" s="246" t="s">
        <v>1562</v>
      </c>
      <c r="B81" s="229" t="s">
        <v>1563</v>
      </c>
      <c r="C81" s="229" t="s">
        <v>1563</v>
      </c>
      <c r="D81" s="227"/>
      <c r="E81" s="229" t="s">
        <v>1564</v>
      </c>
      <c r="F81" s="227" t="s">
        <v>104</v>
      </c>
      <c r="G81" s="225" t="s">
        <v>1565</v>
      </c>
      <c r="H81" s="227" t="s">
        <v>1351</v>
      </c>
      <c r="I81" s="228" t="s">
        <v>1357</v>
      </c>
      <c r="J81" s="239"/>
    </row>
    <row r="82" spans="1:10" ht="52.9" hidden="1">
      <c r="A82" s="226" t="s">
        <v>1566</v>
      </c>
      <c r="B82" s="226" t="s">
        <v>1567</v>
      </c>
      <c r="C82" s="225"/>
      <c r="D82" s="225"/>
      <c r="E82" s="226" t="s">
        <v>1567</v>
      </c>
      <c r="F82" s="227" t="s">
        <v>1350</v>
      </c>
      <c r="G82" s="225" t="s">
        <v>1568</v>
      </c>
      <c r="H82" s="227" t="s">
        <v>1351</v>
      </c>
      <c r="I82" s="222" t="s">
        <v>1352</v>
      </c>
      <c r="J82" s="239"/>
    </row>
    <row r="83" spans="1:10" ht="52.9" hidden="1">
      <c r="A83" s="238" t="s">
        <v>1569</v>
      </c>
      <c r="B83" s="238" t="s">
        <v>1570</v>
      </c>
      <c r="C83" s="238" t="s">
        <v>1570</v>
      </c>
      <c r="D83" s="225"/>
      <c r="E83" s="238" t="s">
        <v>1570</v>
      </c>
      <c r="F83" s="227" t="s">
        <v>104</v>
      </c>
      <c r="G83" s="225" t="s">
        <v>1571</v>
      </c>
      <c r="H83" s="227" t="s">
        <v>1351</v>
      </c>
      <c r="I83" s="228" t="s">
        <v>1357</v>
      </c>
      <c r="J83" s="239"/>
    </row>
    <row r="84" spans="1:10" ht="39.6" hidden="1">
      <c r="A84" s="231" t="s">
        <v>1399</v>
      </c>
      <c r="B84" s="231" t="s">
        <v>1572</v>
      </c>
      <c r="C84" s="225"/>
      <c r="D84" s="225"/>
      <c r="E84" s="231" t="s">
        <v>1572</v>
      </c>
      <c r="F84" s="227" t="s">
        <v>148</v>
      </c>
      <c r="G84" s="225"/>
      <c r="H84" s="227" t="s">
        <v>1351</v>
      </c>
      <c r="I84" s="222" t="s">
        <v>1401</v>
      </c>
      <c r="J84" s="239"/>
    </row>
    <row r="85" spans="1:10" ht="26.45" hidden="1">
      <c r="A85" s="231" t="s">
        <v>1399</v>
      </c>
      <c r="B85" s="231" t="s">
        <v>1573</v>
      </c>
      <c r="C85" s="225"/>
      <c r="D85" s="225"/>
      <c r="E85" s="231" t="s">
        <v>1573</v>
      </c>
      <c r="F85" s="227" t="s">
        <v>148</v>
      </c>
      <c r="G85" s="225"/>
      <c r="H85" s="227" t="s">
        <v>1351</v>
      </c>
      <c r="I85" s="222" t="s">
        <v>1574</v>
      </c>
      <c r="J85" s="239"/>
    </row>
    <row r="86" spans="1:10" hidden="1">
      <c r="A86" s="247" t="s">
        <v>1420</v>
      </c>
      <c r="B86" s="247" t="s">
        <v>1575</v>
      </c>
      <c r="C86" s="247" t="s">
        <v>1575</v>
      </c>
      <c r="D86" s="225"/>
      <c r="E86" s="247" t="s">
        <v>1575</v>
      </c>
      <c r="F86" s="227" t="s">
        <v>115</v>
      </c>
      <c r="G86" s="225" t="s">
        <v>1576</v>
      </c>
      <c r="H86" s="227" t="s">
        <v>1351</v>
      </c>
      <c r="I86" s="222"/>
      <c r="J86" s="239"/>
    </row>
    <row r="87" spans="1:10" ht="52.9" hidden="1">
      <c r="A87" s="229" t="s">
        <v>1459</v>
      </c>
      <c r="B87" s="229" t="s">
        <v>1577</v>
      </c>
      <c r="C87" s="229" t="s">
        <v>1577</v>
      </c>
      <c r="D87" s="227"/>
      <c r="E87" s="229" t="s">
        <v>1577</v>
      </c>
      <c r="F87" s="227" t="s">
        <v>104</v>
      </c>
      <c r="G87" s="225" t="s">
        <v>1578</v>
      </c>
      <c r="H87" s="227" t="s">
        <v>1351</v>
      </c>
      <c r="I87" s="228" t="s">
        <v>1357</v>
      </c>
      <c r="J87" s="239"/>
    </row>
    <row r="88" spans="1:10" ht="52.9" hidden="1">
      <c r="A88" s="248" t="s">
        <v>1569</v>
      </c>
      <c r="B88" s="248" t="s">
        <v>1579</v>
      </c>
      <c r="C88" s="248" t="s">
        <v>1579</v>
      </c>
      <c r="D88" s="227"/>
      <c r="E88" s="248" t="s">
        <v>1579</v>
      </c>
      <c r="F88" s="227" t="s">
        <v>104</v>
      </c>
      <c r="G88" s="225" t="s">
        <v>1580</v>
      </c>
      <c r="H88" s="227" t="s">
        <v>1351</v>
      </c>
      <c r="I88" s="228" t="s">
        <v>1357</v>
      </c>
      <c r="J88" s="239"/>
    </row>
    <row r="89" spans="1:10" hidden="1">
      <c r="A89" s="224" t="s">
        <v>1341</v>
      </c>
      <c r="B89" s="224" t="s">
        <v>1581</v>
      </c>
      <c r="C89" s="224" t="s">
        <v>1581</v>
      </c>
      <c r="D89" s="224" t="s">
        <v>1582</v>
      </c>
      <c r="E89" s="224" t="s">
        <v>1583</v>
      </c>
      <c r="F89" s="224" t="s">
        <v>98</v>
      </c>
      <c r="G89" s="225" t="s">
        <v>1584</v>
      </c>
      <c r="H89" s="225" t="s">
        <v>1346</v>
      </c>
      <c r="I89" s="222"/>
      <c r="J89" s="239"/>
    </row>
    <row r="90" spans="1:10" hidden="1">
      <c r="A90" s="224" t="s">
        <v>1364</v>
      </c>
      <c r="B90" s="224" t="s">
        <v>1585</v>
      </c>
      <c r="C90" s="224" t="s">
        <v>1585</v>
      </c>
      <c r="D90" s="224" t="s">
        <v>1586</v>
      </c>
      <c r="E90" s="224" t="s">
        <v>1587</v>
      </c>
      <c r="F90" s="224" t="s">
        <v>98</v>
      </c>
      <c r="G90" s="225" t="s">
        <v>1588</v>
      </c>
      <c r="H90" s="225" t="s">
        <v>1346</v>
      </c>
      <c r="I90" s="245"/>
      <c r="J90" s="239"/>
    </row>
    <row r="91" spans="1:10" hidden="1">
      <c r="A91" s="224" t="s">
        <v>1364</v>
      </c>
      <c r="B91" s="224" t="s">
        <v>1589</v>
      </c>
      <c r="C91" s="224" t="s">
        <v>1589</v>
      </c>
      <c r="D91" s="224" t="s">
        <v>1590</v>
      </c>
      <c r="E91" s="224" t="s">
        <v>1591</v>
      </c>
      <c r="F91" s="224" t="s">
        <v>98</v>
      </c>
      <c r="G91" s="225"/>
      <c r="H91" s="225" t="s">
        <v>1346</v>
      </c>
      <c r="I91" s="245"/>
      <c r="J91" s="239"/>
    </row>
    <row r="92" spans="1:10" hidden="1">
      <c r="A92" s="224" t="s">
        <v>1364</v>
      </c>
      <c r="B92" s="224" t="s">
        <v>1589</v>
      </c>
      <c r="C92" s="224" t="s">
        <v>1589</v>
      </c>
      <c r="D92" s="224" t="s">
        <v>1592</v>
      </c>
      <c r="E92" s="224" t="s">
        <v>1591</v>
      </c>
      <c r="F92" s="224" t="s">
        <v>98</v>
      </c>
      <c r="G92" s="225"/>
      <c r="H92" s="225" t="s">
        <v>1346</v>
      </c>
      <c r="I92" s="249"/>
    </row>
    <row r="93" spans="1:10" hidden="1">
      <c r="A93" s="224" t="s">
        <v>1364</v>
      </c>
      <c r="B93" s="224" t="s">
        <v>1593</v>
      </c>
      <c r="C93" s="224" t="s">
        <v>1593</v>
      </c>
      <c r="D93" s="224"/>
      <c r="E93" s="224" t="s">
        <v>1594</v>
      </c>
      <c r="F93" s="224" t="s">
        <v>98</v>
      </c>
      <c r="G93" s="225"/>
      <c r="H93" s="225" t="s">
        <v>1346</v>
      </c>
      <c r="I93" s="245" t="s">
        <v>1595</v>
      </c>
    </row>
    <row r="94" spans="1:10" ht="52.9" hidden="1">
      <c r="A94" s="230" t="s">
        <v>1353</v>
      </c>
      <c r="B94" s="230" t="s">
        <v>1596</v>
      </c>
      <c r="C94" s="230" t="s">
        <v>1596</v>
      </c>
      <c r="D94" s="227"/>
      <c r="E94" s="230" t="s">
        <v>1596</v>
      </c>
      <c r="F94" s="227" t="s">
        <v>104</v>
      </c>
      <c r="G94" s="225" t="s">
        <v>1597</v>
      </c>
      <c r="H94" s="227" t="s">
        <v>1351</v>
      </c>
      <c r="I94" s="228" t="s">
        <v>1357</v>
      </c>
    </row>
    <row r="95" spans="1:10" ht="39.6" hidden="1">
      <c r="A95" s="250" t="s">
        <v>1399</v>
      </c>
      <c r="B95" s="250" t="s">
        <v>1598</v>
      </c>
      <c r="C95" s="225"/>
      <c r="D95" s="225"/>
      <c r="E95" s="250" t="s">
        <v>1599</v>
      </c>
      <c r="F95" s="227" t="s">
        <v>148</v>
      </c>
      <c r="G95" s="225" t="s">
        <v>1600</v>
      </c>
      <c r="H95" s="227" t="s">
        <v>1351</v>
      </c>
      <c r="I95" s="222" t="s">
        <v>1401</v>
      </c>
    </row>
    <row r="96" spans="1:10" ht="39.6" hidden="1">
      <c r="A96" s="231" t="s">
        <v>1399</v>
      </c>
      <c r="B96" s="231" t="s">
        <v>1601</v>
      </c>
      <c r="C96" s="225"/>
      <c r="D96" s="225"/>
      <c r="E96" s="231" t="s">
        <v>1601</v>
      </c>
      <c r="F96" s="227" t="s">
        <v>148</v>
      </c>
      <c r="G96" s="225"/>
      <c r="H96" s="227" t="s">
        <v>1351</v>
      </c>
      <c r="I96" s="222" t="s">
        <v>1401</v>
      </c>
    </row>
    <row r="97" spans="1:9" ht="52.9" hidden="1">
      <c r="A97" s="233" t="s">
        <v>1476</v>
      </c>
      <c r="B97" s="233" t="s">
        <v>1602</v>
      </c>
      <c r="C97" s="225"/>
      <c r="D97" s="225" t="s">
        <v>1603</v>
      </c>
      <c r="E97" s="233" t="s">
        <v>1602</v>
      </c>
      <c r="F97" s="227" t="s">
        <v>1350</v>
      </c>
      <c r="G97" s="225" t="s">
        <v>1604</v>
      </c>
      <c r="H97" s="227" t="s">
        <v>1351</v>
      </c>
      <c r="I97" s="228" t="s">
        <v>1352</v>
      </c>
    </row>
    <row r="98" spans="1:9" hidden="1">
      <c r="A98" s="224" t="s">
        <v>1364</v>
      </c>
      <c r="B98" s="224" t="s">
        <v>1605</v>
      </c>
      <c r="C98" s="224" t="s">
        <v>1606</v>
      </c>
      <c r="D98" s="224" t="s">
        <v>1607</v>
      </c>
      <c r="E98" s="224" t="s">
        <v>1608</v>
      </c>
      <c r="F98" s="224" t="s">
        <v>98</v>
      </c>
      <c r="G98" s="225"/>
      <c r="H98" s="225" t="s">
        <v>1346</v>
      </c>
      <c r="I98" s="245"/>
    </row>
    <row r="99" spans="1:9" ht="52.9" hidden="1">
      <c r="A99" s="230" t="s">
        <v>1353</v>
      </c>
      <c r="B99" s="230" t="s">
        <v>1609</v>
      </c>
      <c r="C99" s="230" t="s">
        <v>1609</v>
      </c>
      <c r="D99" s="227"/>
      <c r="E99" s="230" t="s">
        <v>1609</v>
      </c>
      <c r="F99" s="227" t="s">
        <v>104</v>
      </c>
      <c r="G99" s="225" t="s">
        <v>1610</v>
      </c>
      <c r="H99" s="227" t="s">
        <v>1351</v>
      </c>
      <c r="I99" s="228" t="s">
        <v>1357</v>
      </c>
    </row>
    <row r="100" spans="1:9" hidden="1">
      <c r="A100" s="224" t="s">
        <v>1364</v>
      </c>
      <c r="B100" s="230" t="s">
        <v>1611</v>
      </c>
      <c r="C100" s="230" t="s">
        <v>1611</v>
      </c>
      <c r="D100" s="230" t="s">
        <v>1612</v>
      </c>
      <c r="E100" s="230" t="s">
        <v>1611</v>
      </c>
      <c r="F100" s="224" t="s">
        <v>98</v>
      </c>
      <c r="G100" s="225" t="s">
        <v>1613</v>
      </c>
      <c r="H100" s="225" t="s">
        <v>1346</v>
      </c>
      <c r="I100" s="222" t="s">
        <v>1516</v>
      </c>
    </row>
    <row r="101" spans="1:9" hidden="1">
      <c r="A101" s="224" t="s">
        <v>1364</v>
      </c>
      <c r="B101" s="230" t="s">
        <v>1611</v>
      </c>
      <c r="C101" s="230" t="s">
        <v>1611</v>
      </c>
      <c r="D101" s="230" t="s">
        <v>1614</v>
      </c>
      <c r="E101" s="230" t="s">
        <v>1611</v>
      </c>
      <c r="F101" s="224" t="s">
        <v>98</v>
      </c>
      <c r="G101" s="225" t="s">
        <v>1613</v>
      </c>
      <c r="H101" s="225" t="s">
        <v>1346</v>
      </c>
      <c r="I101" s="222" t="s">
        <v>1516</v>
      </c>
    </row>
    <row r="102" spans="1:9" hidden="1">
      <c r="A102" s="224" t="s">
        <v>1364</v>
      </c>
      <c r="B102" s="224" t="s">
        <v>1615</v>
      </c>
      <c r="C102" s="224" t="s">
        <v>1615</v>
      </c>
      <c r="D102" s="224" t="s">
        <v>1616</v>
      </c>
      <c r="E102" s="224" t="s">
        <v>1617</v>
      </c>
      <c r="F102" s="224" t="s">
        <v>98</v>
      </c>
      <c r="G102" s="225"/>
      <c r="H102" s="225" t="s">
        <v>1346</v>
      </c>
      <c r="I102" s="222" t="s">
        <v>1516</v>
      </c>
    </row>
    <row r="103" spans="1:9" hidden="1">
      <c r="A103" s="224" t="s">
        <v>1364</v>
      </c>
      <c r="B103" s="224" t="s">
        <v>1615</v>
      </c>
      <c r="C103" s="224" t="s">
        <v>1618</v>
      </c>
      <c r="D103" s="224"/>
      <c r="E103" s="224" t="s">
        <v>1619</v>
      </c>
      <c r="F103" s="224" t="s">
        <v>98</v>
      </c>
      <c r="G103" s="225"/>
      <c r="H103" s="225" t="s">
        <v>1346</v>
      </c>
      <c r="I103" s="222" t="s">
        <v>1516</v>
      </c>
    </row>
    <row r="104" spans="1:9" hidden="1">
      <c r="A104" s="224" t="s">
        <v>1364</v>
      </c>
      <c r="B104" s="224" t="s">
        <v>1615</v>
      </c>
      <c r="C104" s="224" t="s">
        <v>1620</v>
      </c>
      <c r="D104" s="224"/>
      <c r="E104" s="224" t="s">
        <v>1621</v>
      </c>
      <c r="F104" s="224" t="s">
        <v>98</v>
      </c>
      <c r="G104" s="225"/>
      <c r="H104" s="225" t="s">
        <v>1346</v>
      </c>
      <c r="I104" s="222" t="s">
        <v>1516</v>
      </c>
    </row>
    <row r="105" spans="1:9" hidden="1">
      <c r="A105" s="233" t="s">
        <v>1420</v>
      </c>
      <c r="B105" s="233" t="s">
        <v>1622</v>
      </c>
      <c r="C105" s="233" t="s">
        <v>1622</v>
      </c>
      <c r="D105" s="225"/>
      <c r="E105" s="233" t="s">
        <v>1622</v>
      </c>
      <c r="F105" s="227" t="s">
        <v>115</v>
      </c>
      <c r="G105" s="225" t="s">
        <v>1623</v>
      </c>
      <c r="H105" s="227" t="s">
        <v>1351</v>
      </c>
      <c r="I105" s="222"/>
    </row>
    <row r="106" spans="1:9" hidden="1">
      <c r="A106" s="491" t="s">
        <v>1624</v>
      </c>
      <c r="B106" s="491" t="s">
        <v>1625</v>
      </c>
      <c r="C106" s="492"/>
      <c r="D106" s="492"/>
      <c r="E106" s="491" t="s">
        <v>1625</v>
      </c>
      <c r="F106" s="493" t="s">
        <v>148</v>
      </c>
      <c r="G106" s="492"/>
      <c r="H106" s="493" t="s">
        <v>1351</v>
      </c>
      <c r="I106" s="494" t="s">
        <v>1626</v>
      </c>
    </row>
    <row r="107" spans="1:9" ht="14.45">
      <c r="A107" s="506"/>
      <c r="B107" s="240"/>
      <c r="C107" s="240"/>
      <c r="D107" s="239"/>
      <c r="E107" s="240"/>
      <c r="F107" s="239"/>
      <c r="H107" s="239"/>
      <c r="I107" s="498"/>
    </row>
    <row r="108" spans="1:9" ht="40.15" hidden="1" thickBot="1">
      <c r="A108" s="505" t="s">
        <v>1840</v>
      </c>
      <c r="B108" s="495" t="s">
        <v>1629</v>
      </c>
      <c r="C108" s="495" t="s">
        <v>1630</v>
      </c>
      <c r="D108" s="495" t="s">
        <v>1631</v>
      </c>
      <c r="E108" s="495" t="s">
        <v>1632</v>
      </c>
      <c r="F108" s="495" t="s">
        <v>98</v>
      </c>
      <c r="G108" s="496" t="s">
        <v>1633</v>
      </c>
      <c r="H108" s="496" t="s">
        <v>1346</v>
      </c>
      <c r="I108" s="497" t="s">
        <v>1634</v>
      </c>
    </row>
    <row r="109" spans="1:9" hidden="1">
      <c r="A109" s="224" t="s">
        <v>1364</v>
      </c>
      <c r="B109" s="224" t="s">
        <v>1629</v>
      </c>
      <c r="C109" s="224" t="s">
        <v>1629</v>
      </c>
      <c r="D109" s="224" t="s">
        <v>1635</v>
      </c>
      <c r="E109" s="224" t="s">
        <v>1629</v>
      </c>
      <c r="F109" s="224" t="s">
        <v>98</v>
      </c>
      <c r="G109" s="225" t="s">
        <v>1636</v>
      </c>
      <c r="H109" s="225" t="s">
        <v>1346</v>
      </c>
      <c r="I109" s="222"/>
    </row>
    <row r="110" spans="1:9" ht="39.6" hidden="1">
      <c r="A110" s="224" t="s">
        <v>1364</v>
      </c>
      <c r="B110" s="224" t="s">
        <v>1629</v>
      </c>
      <c r="C110" s="224" t="s">
        <v>1629</v>
      </c>
      <c r="D110" s="224" t="s">
        <v>1637</v>
      </c>
      <c r="E110" s="224" t="s">
        <v>1629</v>
      </c>
      <c r="F110" s="224" t="s">
        <v>98</v>
      </c>
      <c r="G110" s="225" t="s">
        <v>1636</v>
      </c>
      <c r="H110" s="225" t="s">
        <v>1346</v>
      </c>
      <c r="I110" s="245" t="s">
        <v>1634</v>
      </c>
    </row>
    <row r="111" spans="1:9" hidden="1">
      <c r="A111" s="224" t="s">
        <v>1364</v>
      </c>
      <c r="B111" s="224" t="s">
        <v>1629</v>
      </c>
      <c r="C111" s="224" t="s">
        <v>1629</v>
      </c>
      <c r="D111" s="224" t="s">
        <v>1638</v>
      </c>
      <c r="E111" s="224" t="s">
        <v>1629</v>
      </c>
      <c r="F111" s="224" t="s">
        <v>98</v>
      </c>
      <c r="G111" s="225" t="s">
        <v>1636</v>
      </c>
      <c r="H111" s="225" t="s">
        <v>1346</v>
      </c>
      <c r="I111" s="222"/>
    </row>
    <row r="112" spans="1:9" hidden="1">
      <c r="A112" s="224" t="s">
        <v>1364</v>
      </c>
      <c r="B112" s="224" t="s">
        <v>1639</v>
      </c>
      <c r="C112" s="224" t="s">
        <v>1640</v>
      </c>
      <c r="D112" s="224" t="s">
        <v>1641</v>
      </c>
      <c r="E112" s="224" t="s">
        <v>1642</v>
      </c>
      <c r="F112" s="224" t="s">
        <v>98</v>
      </c>
      <c r="G112" s="225" t="s">
        <v>1643</v>
      </c>
      <c r="H112" s="225" t="s">
        <v>1346</v>
      </c>
      <c r="I112" s="222"/>
    </row>
    <row r="113" spans="1:9" hidden="1">
      <c r="A113" s="224" t="s">
        <v>1364</v>
      </c>
      <c r="B113" s="224" t="s">
        <v>1639</v>
      </c>
      <c r="C113" s="224" t="s">
        <v>1644</v>
      </c>
      <c r="D113" s="224"/>
      <c r="E113" s="224" t="s">
        <v>1645</v>
      </c>
      <c r="F113" s="224" t="s">
        <v>98</v>
      </c>
      <c r="G113" s="225"/>
      <c r="H113" s="225" t="s">
        <v>1346</v>
      </c>
      <c r="I113" s="222"/>
    </row>
    <row r="114" spans="1:9" hidden="1">
      <c r="A114" s="224" t="s">
        <v>1364</v>
      </c>
      <c r="B114" s="224" t="s">
        <v>1639</v>
      </c>
      <c r="C114" s="224" t="s">
        <v>1646</v>
      </c>
      <c r="D114" s="224"/>
      <c r="E114" s="224" t="s">
        <v>1647</v>
      </c>
      <c r="F114" s="224" t="s">
        <v>98</v>
      </c>
      <c r="G114" s="225"/>
      <c r="H114" s="225" t="s">
        <v>1346</v>
      </c>
      <c r="I114" s="222"/>
    </row>
    <row r="115" spans="1:9" hidden="1">
      <c r="A115" s="224" t="s">
        <v>1364</v>
      </c>
      <c r="B115" s="224" t="s">
        <v>1639</v>
      </c>
      <c r="C115" s="224" t="s">
        <v>1649</v>
      </c>
      <c r="D115" s="224"/>
      <c r="E115" s="224" t="s">
        <v>1650</v>
      </c>
      <c r="F115" s="224" t="s">
        <v>98</v>
      </c>
      <c r="G115" s="225"/>
      <c r="H115" s="225" t="s">
        <v>1346</v>
      </c>
      <c r="I115" s="222"/>
    </row>
    <row r="116" spans="1:9" hidden="1">
      <c r="A116" s="224" t="s">
        <v>1364</v>
      </c>
      <c r="B116" s="224" t="s">
        <v>1639</v>
      </c>
      <c r="C116" s="224" t="s">
        <v>1651</v>
      </c>
      <c r="D116" s="224"/>
      <c r="E116" s="224" t="s">
        <v>1652</v>
      </c>
      <c r="F116" s="224" t="s">
        <v>98</v>
      </c>
      <c r="G116" s="225"/>
      <c r="H116" s="225" t="s">
        <v>1346</v>
      </c>
      <c r="I116" s="222"/>
    </row>
    <row r="117" spans="1:9" ht="39.6" hidden="1">
      <c r="A117" s="231" t="s">
        <v>1399</v>
      </c>
      <c r="B117" s="231" t="s">
        <v>1653</v>
      </c>
      <c r="C117" s="225"/>
      <c r="D117" s="225"/>
      <c r="E117" s="231" t="s">
        <v>1653</v>
      </c>
      <c r="F117" s="227" t="s">
        <v>148</v>
      </c>
      <c r="G117" s="225"/>
      <c r="H117" s="227" t="s">
        <v>1351</v>
      </c>
      <c r="I117" s="222" t="s">
        <v>1401</v>
      </c>
    </row>
    <row r="118" spans="1:9" ht="52.9" hidden="1">
      <c r="A118" s="225"/>
      <c r="B118" s="225"/>
      <c r="C118" s="225" t="s">
        <v>66</v>
      </c>
      <c r="D118" s="225"/>
      <c r="E118" s="225" t="s">
        <v>66</v>
      </c>
      <c r="F118" s="225" t="s">
        <v>1654</v>
      </c>
      <c r="G118" s="225" t="s">
        <v>67</v>
      </c>
      <c r="H118" s="225" t="s">
        <v>1351</v>
      </c>
      <c r="I118" s="222" t="s">
        <v>1655</v>
      </c>
    </row>
    <row r="119" spans="1:9" hidden="1">
      <c r="A119" s="225"/>
      <c r="B119" s="225"/>
      <c r="C119" s="225" t="s">
        <v>1656</v>
      </c>
      <c r="D119" s="225"/>
      <c r="E119" s="225" t="s">
        <v>1656</v>
      </c>
      <c r="F119" s="225" t="s">
        <v>1654</v>
      </c>
      <c r="G119" s="225" t="s">
        <v>1657</v>
      </c>
      <c r="H119" s="225" t="s">
        <v>1346</v>
      </c>
      <c r="I119" s="222"/>
    </row>
    <row r="120" spans="1:9" ht="66" hidden="1">
      <c r="A120" s="225"/>
      <c r="B120" s="225"/>
      <c r="C120" s="225" t="s">
        <v>115</v>
      </c>
      <c r="D120" s="225"/>
      <c r="E120" s="225" t="s">
        <v>115</v>
      </c>
      <c r="F120" s="225" t="s">
        <v>1654</v>
      </c>
      <c r="G120" s="225" t="s">
        <v>140</v>
      </c>
      <c r="H120" s="225" t="s">
        <v>1351</v>
      </c>
      <c r="I120" s="222" t="s">
        <v>1658</v>
      </c>
    </row>
    <row r="121" spans="1:9" ht="52.9" hidden="1">
      <c r="A121" s="225"/>
      <c r="B121" s="225"/>
      <c r="C121" s="225" t="s">
        <v>104</v>
      </c>
      <c r="D121" s="225"/>
      <c r="E121" s="225" t="s">
        <v>104</v>
      </c>
      <c r="F121" s="225" t="s">
        <v>1654</v>
      </c>
      <c r="G121" s="225" t="s">
        <v>103</v>
      </c>
      <c r="H121" s="225" t="s">
        <v>1351</v>
      </c>
      <c r="I121" s="228" t="s">
        <v>1357</v>
      </c>
    </row>
    <row r="122" spans="1:9" hidden="1">
      <c r="A122" s="225"/>
      <c r="B122" s="225"/>
      <c r="C122" s="225" t="s">
        <v>162</v>
      </c>
      <c r="D122" s="225"/>
      <c r="E122" s="225" t="s">
        <v>162</v>
      </c>
      <c r="F122" s="225" t="s">
        <v>94</v>
      </c>
      <c r="G122" s="225" t="s">
        <v>163</v>
      </c>
      <c r="H122" s="225" t="s">
        <v>1346</v>
      </c>
      <c r="I122" s="222"/>
    </row>
    <row r="123" spans="1:9" ht="39.6" hidden="1">
      <c r="A123" s="225"/>
      <c r="B123" s="225"/>
      <c r="C123" s="225" t="s">
        <v>148</v>
      </c>
      <c r="D123" s="225"/>
      <c r="E123" s="225" t="s">
        <v>148</v>
      </c>
      <c r="F123" s="225" t="s">
        <v>1654</v>
      </c>
      <c r="G123" s="225" t="s">
        <v>149</v>
      </c>
      <c r="H123" s="225" t="s">
        <v>1351</v>
      </c>
      <c r="I123" s="222" t="s">
        <v>1401</v>
      </c>
    </row>
    <row r="124" spans="1:9" ht="52.9" hidden="1">
      <c r="A124" s="225"/>
      <c r="B124" s="225"/>
      <c r="C124" s="225" t="s">
        <v>1350</v>
      </c>
      <c r="D124" s="225"/>
      <c r="E124" s="225" t="s">
        <v>1350</v>
      </c>
      <c r="F124" s="225" t="s">
        <v>1654</v>
      </c>
      <c r="G124" s="225" t="s">
        <v>1659</v>
      </c>
      <c r="H124" s="225" t="s">
        <v>1351</v>
      </c>
      <c r="I124" s="228" t="s">
        <v>1352</v>
      </c>
    </row>
    <row r="125" spans="1:9" ht="26.45" hidden="1">
      <c r="A125" s="225"/>
      <c r="B125" s="225"/>
      <c r="C125" s="225" t="s">
        <v>210</v>
      </c>
      <c r="D125" s="225"/>
      <c r="E125" s="225" t="s">
        <v>210</v>
      </c>
      <c r="F125" s="225" t="s">
        <v>1654</v>
      </c>
      <c r="G125" s="225" t="s">
        <v>211</v>
      </c>
      <c r="H125" s="225" t="s">
        <v>1346</v>
      </c>
      <c r="I125" s="222" t="s">
        <v>1660</v>
      </c>
    </row>
    <row r="126" spans="1:9" ht="13.9" hidden="1" thickBot="1">
      <c r="A126" s="225"/>
      <c r="B126" s="225"/>
      <c r="C126" s="225" t="s">
        <v>193</v>
      </c>
      <c r="D126" s="225"/>
      <c r="E126" s="225" t="s">
        <v>193</v>
      </c>
      <c r="F126" s="225" t="s">
        <v>1654</v>
      </c>
      <c r="G126" s="225" t="s">
        <v>194</v>
      </c>
      <c r="H126" s="225" t="s">
        <v>1346</v>
      </c>
      <c r="I126" s="222"/>
    </row>
    <row r="127" spans="1:9" s="681" customFormat="1" ht="14.45">
      <c r="A127" s="679" t="s">
        <v>1841</v>
      </c>
      <c r="B127" s="680"/>
      <c r="C127" s="680"/>
      <c r="D127" s="680"/>
      <c r="E127" s="680"/>
      <c r="F127" s="613"/>
      <c r="G127" s="613"/>
      <c r="I127" s="682"/>
    </row>
    <row r="128" spans="1:9" ht="24" customHeight="1">
      <c r="A128" s="505" t="s">
        <v>1842</v>
      </c>
      <c r="B128"/>
      <c r="C128"/>
      <c r="D128"/>
      <c r="E128"/>
      <c r="F128"/>
      <c r="G128"/>
    </row>
    <row r="130" spans="1:7" ht="14.45">
      <c r="A130" s="506" t="s">
        <v>1843</v>
      </c>
      <c r="B130"/>
      <c r="C130"/>
      <c r="D130"/>
      <c r="E130"/>
      <c r="F130"/>
      <c r="G130"/>
    </row>
    <row r="131" spans="1:7" ht="15" thickBot="1">
      <c r="A131" s="505"/>
      <c r="B131"/>
      <c r="C131"/>
      <c r="D131"/>
      <c r="E131"/>
      <c r="F131"/>
      <c r="G131"/>
    </row>
    <row r="132" spans="1:7" ht="15" thickBot="1">
      <c r="A132" s="567" t="s">
        <v>1844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1845</v>
      </c>
    </row>
    <row r="133" spans="1:7" ht="15" thickBot="1">
      <c r="A133" s="500" t="s">
        <v>1846</v>
      </c>
      <c r="B133" s="501" t="s">
        <v>1847</v>
      </c>
      <c r="C133" s="501" t="s">
        <v>1848</v>
      </c>
      <c r="D133" s="502"/>
      <c r="E133" s="501"/>
      <c r="F133" s="501"/>
      <c r="G133" s="503"/>
    </row>
    <row r="134" spans="1:7" ht="15" thickBot="1">
      <c r="A134" s="500" t="s">
        <v>1849</v>
      </c>
      <c r="B134" s="501" t="s">
        <v>1847</v>
      </c>
      <c r="C134" s="501" t="s">
        <v>1848</v>
      </c>
      <c r="D134" s="502"/>
      <c r="E134" s="501"/>
      <c r="F134" s="501"/>
      <c r="G134" s="503"/>
    </row>
    <row r="135" spans="1:7" ht="43.9" thickBot="1">
      <c r="A135" s="500" t="s">
        <v>1850</v>
      </c>
      <c r="B135" s="529" t="s">
        <v>1848</v>
      </c>
      <c r="C135" s="501" t="s">
        <v>1847</v>
      </c>
      <c r="D135" s="502" t="s">
        <v>1851</v>
      </c>
      <c r="E135" s="501"/>
      <c r="F135" s="504"/>
      <c r="G135" s="502" t="s">
        <v>1852</v>
      </c>
    </row>
    <row r="136" spans="1:7" ht="43.9" thickBot="1">
      <c r="A136" s="500" t="s">
        <v>1853</v>
      </c>
      <c r="B136" s="501" t="s">
        <v>1854</v>
      </c>
      <c r="C136" s="501"/>
      <c r="D136" s="503"/>
      <c r="E136" s="501"/>
      <c r="F136" s="504"/>
      <c r="G136" s="502" t="s">
        <v>1855</v>
      </c>
    </row>
    <row r="137" spans="1:7" ht="15" thickBot="1">
      <c r="A137" s="500" t="s">
        <v>1856</v>
      </c>
      <c r="B137" s="529" t="s">
        <v>1848</v>
      </c>
      <c r="C137" s="501" t="s">
        <v>1857</v>
      </c>
      <c r="D137" s="502" t="s">
        <v>1854</v>
      </c>
      <c r="E137" s="501" t="s">
        <v>1847</v>
      </c>
      <c r="F137" s="504"/>
      <c r="G137" s="503"/>
    </row>
    <row r="138" spans="1:7" ht="15" thickBot="1">
      <c r="A138" s="500" t="s">
        <v>1858</v>
      </c>
      <c r="B138" s="501" t="s">
        <v>1847</v>
      </c>
      <c r="C138" s="501" t="s">
        <v>1854</v>
      </c>
      <c r="D138" s="502"/>
      <c r="E138" s="501"/>
      <c r="F138" s="501"/>
      <c r="G138" s="503"/>
    </row>
    <row r="139" spans="1:7" ht="15" thickBot="1">
      <c r="A139" s="500" t="s">
        <v>1859</v>
      </c>
      <c r="B139" s="501" t="s">
        <v>1848</v>
      </c>
      <c r="C139" s="501" t="s">
        <v>1857</v>
      </c>
      <c r="D139" s="502" t="s">
        <v>1847</v>
      </c>
      <c r="E139" s="501" t="s">
        <v>1854</v>
      </c>
      <c r="F139" s="504"/>
      <c r="G139" s="503"/>
    </row>
    <row r="140" spans="1:7" ht="15" thickBot="1">
      <c r="A140" s="500" t="s">
        <v>1860</v>
      </c>
      <c r="B140" s="501" t="s">
        <v>1848</v>
      </c>
      <c r="C140" s="501" t="s">
        <v>1847</v>
      </c>
      <c r="D140" s="502" t="s">
        <v>1851</v>
      </c>
      <c r="E140" s="501" t="s">
        <v>1854</v>
      </c>
      <c r="F140" s="501"/>
      <c r="G140" s="503"/>
    </row>
    <row r="141" spans="1:7" ht="15" thickBot="1">
      <c r="A141" s="500" t="s">
        <v>1861</v>
      </c>
      <c r="B141" s="501" t="s">
        <v>1848</v>
      </c>
      <c r="C141" s="501" t="s">
        <v>1862</v>
      </c>
      <c r="D141" s="502" t="s">
        <v>1863</v>
      </c>
      <c r="E141" s="501" t="s">
        <v>1851</v>
      </c>
      <c r="F141" s="504"/>
      <c r="G141" s="503"/>
    </row>
    <row r="142" spans="1:7" ht="15" thickBot="1">
      <c r="A142" s="500" t="s">
        <v>1864</v>
      </c>
      <c r="B142" s="501" t="s">
        <v>1848</v>
      </c>
      <c r="C142" s="501" t="s">
        <v>1851</v>
      </c>
      <c r="D142" s="503"/>
      <c r="E142" s="501"/>
      <c r="F142" s="504"/>
      <c r="G142" s="503"/>
    </row>
    <row r="143" spans="1:7" ht="43.9" thickBot="1">
      <c r="A143" s="500" t="s">
        <v>1865</v>
      </c>
      <c r="B143" s="501" t="s">
        <v>1848</v>
      </c>
      <c r="C143" s="501" t="s">
        <v>1866</v>
      </c>
      <c r="D143" s="502" t="s">
        <v>1851</v>
      </c>
      <c r="E143" s="501" t="s">
        <v>1847</v>
      </c>
      <c r="F143" s="501"/>
      <c r="G143" s="502" t="s">
        <v>1852</v>
      </c>
    </row>
    <row r="144" spans="1:7" ht="15" thickBot="1">
      <c r="A144" s="500" t="s">
        <v>1867</v>
      </c>
      <c r="B144" s="501" t="s">
        <v>1868</v>
      </c>
      <c r="C144" s="501"/>
      <c r="D144" s="502"/>
      <c r="E144" s="501"/>
      <c r="F144" s="501"/>
      <c r="G144" s="502"/>
    </row>
    <row r="145" spans="1:7" ht="72.599999999999994" thickBot="1">
      <c r="A145" s="500" t="s">
        <v>1869</v>
      </c>
      <c r="B145" s="501" t="s">
        <v>1870</v>
      </c>
      <c r="C145" s="501" t="s">
        <v>1871</v>
      </c>
      <c r="D145" s="502" t="s">
        <v>1872</v>
      </c>
      <c r="E145" s="501" t="s">
        <v>1847</v>
      </c>
      <c r="F145" s="504"/>
      <c r="G145" s="502" t="s">
        <v>1873</v>
      </c>
    </row>
    <row r="146" spans="1:7" ht="15" thickBot="1">
      <c r="A146" s="500" t="s">
        <v>1874</v>
      </c>
      <c r="B146" s="501" t="s">
        <v>1847</v>
      </c>
      <c r="C146" s="501" t="s">
        <v>1854</v>
      </c>
      <c r="D146" s="502"/>
      <c r="E146" s="501"/>
      <c r="F146" s="501"/>
      <c r="G146" s="502"/>
    </row>
    <row r="147" spans="1:7" ht="15" thickBot="1">
      <c r="A147" s="500" t="s">
        <v>1875</v>
      </c>
      <c r="B147" s="501" t="s">
        <v>1870</v>
      </c>
      <c r="C147" s="504"/>
      <c r="D147" s="502"/>
      <c r="E147" s="501"/>
      <c r="F147" s="501"/>
      <c r="G147" s="502"/>
    </row>
    <row r="148" spans="1:7" ht="15" thickBot="1">
      <c r="A148" s="500" t="s">
        <v>1876</v>
      </c>
      <c r="B148" s="529" t="s">
        <v>1870</v>
      </c>
      <c r="C148" s="501" t="s">
        <v>1871</v>
      </c>
      <c r="D148" s="502" t="s">
        <v>1847</v>
      </c>
      <c r="E148" s="501" t="s">
        <v>1851</v>
      </c>
      <c r="F148" s="501"/>
      <c r="G148" s="502"/>
    </row>
    <row r="149" spans="1:7" ht="15" thickBot="1">
      <c r="A149" s="500" t="s">
        <v>1877</v>
      </c>
      <c r="B149" s="501" t="s">
        <v>1870</v>
      </c>
      <c r="C149" s="501"/>
      <c r="D149" s="502"/>
      <c r="E149" s="501"/>
      <c r="F149" s="501"/>
      <c r="G149" s="502"/>
    </row>
    <row r="150" spans="1:7" ht="15" thickBot="1">
      <c r="A150" s="500" t="s">
        <v>1878</v>
      </c>
      <c r="B150" s="501" t="s">
        <v>1870</v>
      </c>
      <c r="C150" s="504"/>
      <c r="D150" s="502"/>
      <c r="E150" s="501"/>
      <c r="F150" s="501"/>
      <c r="G150" s="502"/>
    </row>
    <row r="151" spans="1:7" ht="15" thickBot="1">
      <c r="A151" s="500" t="s">
        <v>1879</v>
      </c>
      <c r="B151" s="501" t="s">
        <v>1871</v>
      </c>
      <c r="C151" s="501" t="s">
        <v>1847</v>
      </c>
      <c r="D151" s="502"/>
      <c r="E151" s="501"/>
      <c r="F151" s="504"/>
      <c r="G151" s="502"/>
    </row>
    <row r="152" spans="1:7" ht="15" thickBot="1">
      <c r="A152" s="500" t="s">
        <v>1877</v>
      </c>
      <c r="B152" s="501" t="s">
        <v>1870</v>
      </c>
      <c r="C152" s="501"/>
      <c r="D152" s="502"/>
      <c r="E152" s="501"/>
      <c r="F152" s="501"/>
      <c r="G152" s="502"/>
    </row>
    <row r="153" spans="1:7" ht="15" thickBot="1">
      <c r="A153" s="500" t="s">
        <v>1878</v>
      </c>
      <c r="B153" s="501" t="s">
        <v>1870</v>
      </c>
      <c r="C153" s="504"/>
      <c r="D153" s="502"/>
      <c r="E153" s="501"/>
      <c r="F153" s="501"/>
      <c r="G153" s="502"/>
    </row>
    <row r="154" spans="1:7" ht="15" thickBot="1">
      <c r="A154" s="500" t="s">
        <v>1879</v>
      </c>
      <c r="B154" s="501" t="s">
        <v>1871</v>
      </c>
      <c r="C154" s="501" t="s">
        <v>1847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3.1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29.45" thickBot="1">
      <c r="A1" s="636" t="s">
        <v>1333</v>
      </c>
      <c r="B1" s="636" t="s">
        <v>1334</v>
      </c>
      <c r="C1" s="637" t="s">
        <v>1335</v>
      </c>
      <c r="D1" s="638" t="s">
        <v>1880</v>
      </c>
      <c r="E1" s="639" t="s">
        <v>1844</v>
      </c>
    </row>
    <row r="2" spans="1:5" ht="15.6">
      <c r="A2" s="640" t="s">
        <v>1364</v>
      </c>
      <c r="B2" s="641" t="s">
        <v>1365</v>
      </c>
      <c r="C2" s="642" t="s">
        <v>1366</v>
      </c>
      <c r="D2" s="643" t="s">
        <v>1368</v>
      </c>
      <c r="E2" s="644" t="s">
        <v>1881</v>
      </c>
    </row>
    <row r="3" spans="1:5" ht="15.6">
      <c r="A3" s="645"/>
      <c r="B3" s="646"/>
      <c r="C3" s="647" t="s">
        <v>1370</v>
      </c>
      <c r="D3" s="648" t="s">
        <v>1372</v>
      </c>
      <c r="E3" s="649" t="s">
        <v>1881</v>
      </c>
    </row>
    <row r="4" spans="1:5" ht="15.6">
      <c r="A4" s="645"/>
      <c r="B4" s="646" t="s">
        <v>1395</v>
      </c>
      <c r="C4" s="647" t="s">
        <v>1395</v>
      </c>
      <c r="D4" s="650" t="s">
        <v>1397</v>
      </c>
      <c r="E4" s="649" t="s">
        <v>1882</v>
      </c>
    </row>
    <row r="5" spans="1:5" ht="15.6">
      <c r="A5" s="645"/>
      <c r="B5" s="646" t="s">
        <v>1402</v>
      </c>
      <c r="C5" s="647" t="s">
        <v>1407</v>
      </c>
      <c r="D5" s="648" t="s">
        <v>112</v>
      </c>
      <c r="E5" s="649" t="s">
        <v>1882</v>
      </c>
    </row>
    <row r="6" spans="1:5" ht="15.6">
      <c r="A6" s="645"/>
      <c r="B6" s="646" t="s">
        <v>1424</v>
      </c>
      <c r="C6" s="647" t="s">
        <v>1424</v>
      </c>
      <c r="D6" s="650" t="s">
        <v>1426</v>
      </c>
      <c r="E6" s="649" t="s">
        <v>1882</v>
      </c>
    </row>
    <row r="7" spans="1:5" ht="15.6">
      <c r="A7" s="645"/>
      <c r="B7" s="646" t="s">
        <v>1431</v>
      </c>
      <c r="C7" s="647" t="s">
        <v>1431</v>
      </c>
      <c r="D7" s="650" t="s">
        <v>1433</v>
      </c>
      <c r="E7" s="649" t="s">
        <v>1882</v>
      </c>
    </row>
    <row r="8" spans="1:5" ht="15.6">
      <c r="A8" s="645"/>
      <c r="B8" s="646" t="s">
        <v>1435</v>
      </c>
      <c r="C8" s="647" t="s">
        <v>1379</v>
      </c>
      <c r="D8" s="650" t="s">
        <v>1448</v>
      </c>
      <c r="E8" s="649" t="s">
        <v>1882</v>
      </c>
    </row>
    <row r="9" spans="1:5" ht="15.6">
      <c r="A9" s="645"/>
      <c r="B9" s="646" t="s">
        <v>1435</v>
      </c>
      <c r="C9" s="647" t="s">
        <v>1436</v>
      </c>
      <c r="D9" s="650" t="s">
        <v>1438</v>
      </c>
      <c r="E9" s="649" t="s">
        <v>1882</v>
      </c>
    </row>
    <row r="10" spans="1:5" ht="15.6">
      <c r="A10" s="645"/>
      <c r="B10" s="646" t="s">
        <v>1466</v>
      </c>
      <c r="C10" s="647" t="s">
        <v>1466</v>
      </c>
      <c r="D10" s="648" t="s">
        <v>1883</v>
      </c>
      <c r="E10" s="649" t="s">
        <v>1882</v>
      </c>
    </row>
    <row r="11" spans="1:5" ht="15.6">
      <c r="A11" s="645"/>
      <c r="B11" s="646"/>
      <c r="C11" s="647"/>
      <c r="D11" s="648" t="s">
        <v>1884</v>
      </c>
      <c r="E11" s="649" t="s">
        <v>1882</v>
      </c>
    </row>
    <row r="12" spans="1:5" ht="15.6">
      <c r="A12" s="645"/>
      <c r="B12" s="646" t="s">
        <v>1481</v>
      </c>
      <c r="C12" s="647" t="s">
        <v>1482</v>
      </c>
      <c r="D12" s="651" t="s">
        <v>1885</v>
      </c>
      <c r="E12" s="649" t="s">
        <v>1882</v>
      </c>
    </row>
    <row r="13" spans="1:5" ht="15.6">
      <c r="A13" s="645"/>
      <c r="B13" s="646" t="s">
        <v>1886</v>
      </c>
      <c r="C13" s="647" t="s">
        <v>1886</v>
      </c>
      <c r="D13" s="652" t="s">
        <v>123</v>
      </c>
      <c r="E13" s="649" t="s">
        <v>1887</v>
      </c>
    </row>
    <row r="14" spans="1:5" ht="15.6">
      <c r="A14" s="645"/>
      <c r="B14" s="653" t="s">
        <v>1492</v>
      </c>
      <c r="C14" s="654" t="s">
        <v>1492</v>
      </c>
      <c r="D14" s="648" t="s">
        <v>1888</v>
      </c>
      <c r="E14" s="649" t="s">
        <v>1889</v>
      </c>
    </row>
    <row r="15" spans="1:5" ht="15.6">
      <c r="A15" s="645"/>
      <c r="B15" s="646" t="s">
        <v>1495</v>
      </c>
      <c r="C15" s="647" t="s">
        <v>1498</v>
      </c>
      <c r="D15" s="651" t="s">
        <v>1500</v>
      </c>
      <c r="E15" s="649" t="s">
        <v>1882</v>
      </c>
    </row>
    <row r="16" spans="1:5" ht="15.6">
      <c r="A16" s="645"/>
      <c r="B16" s="646"/>
      <c r="C16" s="647" t="s">
        <v>1479</v>
      </c>
      <c r="D16" s="648" t="s">
        <v>1497</v>
      </c>
      <c r="E16" s="649" t="s">
        <v>1882</v>
      </c>
    </row>
    <row r="17" spans="1:5" ht="15.6">
      <c r="A17" s="645"/>
      <c r="B17" s="646" t="s">
        <v>1509</v>
      </c>
      <c r="C17" s="647" t="s">
        <v>1510</v>
      </c>
      <c r="D17" s="648" t="s">
        <v>1512</v>
      </c>
      <c r="E17" s="649" t="s">
        <v>1882</v>
      </c>
    </row>
    <row r="18" spans="1:5" ht="15.6">
      <c r="A18" s="645"/>
      <c r="B18" s="646"/>
      <c r="C18" s="647" t="s">
        <v>1514</v>
      </c>
      <c r="D18" s="650" t="s">
        <v>1890</v>
      </c>
      <c r="E18" s="649" t="s">
        <v>1882</v>
      </c>
    </row>
    <row r="19" spans="1:5" ht="15.6">
      <c r="A19" s="645"/>
      <c r="B19" s="653" t="s">
        <v>1891</v>
      </c>
      <c r="C19" s="654"/>
      <c r="D19" s="651" t="s">
        <v>1892</v>
      </c>
      <c r="E19" s="649" t="s">
        <v>1882</v>
      </c>
    </row>
    <row r="20" spans="1:5" ht="15.6">
      <c r="A20" s="645"/>
      <c r="B20" s="653" t="s">
        <v>1529</v>
      </c>
      <c r="C20" s="654" t="s">
        <v>1529</v>
      </c>
      <c r="D20" s="651" t="s">
        <v>1531</v>
      </c>
      <c r="E20" s="649" t="s">
        <v>1882</v>
      </c>
    </row>
    <row r="21" spans="1:5" ht="15.6">
      <c r="A21" s="655"/>
      <c r="B21" s="656" t="s">
        <v>1893</v>
      </c>
      <c r="C21" s="657" t="s">
        <v>1893</v>
      </c>
      <c r="D21" s="648" t="s">
        <v>1894</v>
      </c>
      <c r="E21" s="649" t="s">
        <v>1881</v>
      </c>
    </row>
    <row r="22" spans="1:5" ht="15.6">
      <c r="A22" s="645"/>
      <c r="B22" s="646" t="s">
        <v>1539</v>
      </c>
      <c r="C22" s="647" t="s">
        <v>1547</v>
      </c>
      <c r="D22" s="651" t="s">
        <v>1549</v>
      </c>
      <c r="E22" s="649" t="s">
        <v>1882</v>
      </c>
    </row>
    <row r="23" spans="1:5" ht="15.6">
      <c r="A23" s="645"/>
      <c r="B23" s="646"/>
      <c r="C23" s="647" t="s">
        <v>1540</v>
      </c>
      <c r="D23" s="651" t="s">
        <v>1542</v>
      </c>
      <c r="E23" s="649" t="s">
        <v>1882</v>
      </c>
    </row>
    <row r="24" spans="1:5" ht="15.6">
      <c r="A24" s="645"/>
      <c r="B24" s="646"/>
      <c r="C24" s="647" t="s">
        <v>1544</v>
      </c>
      <c r="D24" s="651" t="s">
        <v>1545</v>
      </c>
      <c r="E24" s="649" t="s">
        <v>1882</v>
      </c>
    </row>
    <row r="25" spans="1:5" ht="15.6">
      <c r="A25" s="645"/>
      <c r="B25" s="646" t="s">
        <v>1553</v>
      </c>
      <c r="C25" s="647" t="s">
        <v>1553</v>
      </c>
      <c r="D25" s="658" t="s">
        <v>1895</v>
      </c>
      <c r="E25" s="649" t="s">
        <v>1882</v>
      </c>
    </row>
    <row r="26" spans="1:5" ht="15.6">
      <c r="A26" s="645"/>
      <c r="B26" s="646" t="s">
        <v>1585</v>
      </c>
      <c r="C26" s="647" t="s">
        <v>1585</v>
      </c>
      <c r="D26" s="650" t="s">
        <v>1587</v>
      </c>
      <c r="E26" s="649" t="s">
        <v>1882</v>
      </c>
    </row>
    <row r="27" spans="1:5" ht="15.6">
      <c r="A27" s="645"/>
      <c r="B27" s="653" t="s">
        <v>1605</v>
      </c>
      <c r="C27" s="654" t="s">
        <v>1606</v>
      </c>
      <c r="D27" s="650" t="s">
        <v>1896</v>
      </c>
      <c r="E27" s="649" t="s">
        <v>1882</v>
      </c>
    </row>
    <row r="28" spans="1:5" ht="15.6">
      <c r="A28" s="659"/>
      <c r="B28" s="653" t="s">
        <v>1611</v>
      </c>
      <c r="C28" s="654" t="s">
        <v>1611</v>
      </c>
      <c r="D28" s="658" t="s">
        <v>1897</v>
      </c>
      <c r="E28" s="649" t="s">
        <v>1882</v>
      </c>
    </row>
    <row r="29" spans="1:5" ht="15.6">
      <c r="A29" s="645"/>
      <c r="B29" s="646" t="s">
        <v>1615</v>
      </c>
      <c r="C29" s="647" t="s">
        <v>1615</v>
      </c>
      <c r="D29" s="648" t="s">
        <v>1617</v>
      </c>
      <c r="E29" s="649" t="s">
        <v>1882</v>
      </c>
    </row>
    <row r="30" spans="1:5" ht="15.6">
      <c r="A30" s="645"/>
      <c r="B30" s="646"/>
      <c r="C30" s="647" t="s">
        <v>1618</v>
      </c>
      <c r="D30" s="650" t="s">
        <v>1619</v>
      </c>
      <c r="E30" s="649" t="s">
        <v>1882</v>
      </c>
    </row>
    <row r="31" spans="1:5" ht="15.6">
      <c r="A31" s="645"/>
      <c r="B31" s="646"/>
      <c r="C31" s="647" t="s">
        <v>1620</v>
      </c>
      <c r="D31" s="650" t="s">
        <v>1621</v>
      </c>
      <c r="E31" s="649" t="s">
        <v>1882</v>
      </c>
    </row>
    <row r="32" spans="1:5" ht="15.6">
      <c r="A32" s="645"/>
      <c r="B32" s="646"/>
      <c r="C32" s="647" t="s">
        <v>1379</v>
      </c>
      <c r="D32" s="650" t="s">
        <v>1898</v>
      </c>
      <c r="E32" s="649" t="s">
        <v>1882</v>
      </c>
    </row>
    <row r="33" spans="1:5" ht="15.6">
      <c r="A33" s="645"/>
      <c r="B33" s="646" t="s">
        <v>1629</v>
      </c>
      <c r="C33" s="647" t="s">
        <v>1629</v>
      </c>
      <c r="D33" s="648" t="s">
        <v>1899</v>
      </c>
      <c r="E33" s="649" t="s">
        <v>1882</v>
      </c>
    </row>
    <row r="34" spans="1:5" ht="15.6">
      <c r="A34" s="645"/>
      <c r="B34" s="660"/>
      <c r="C34" s="647"/>
      <c r="D34" s="648" t="s">
        <v>1900</v>
      </c>
      <c r="E34" s="649" t="s">
        <v>1882</v>
      </c>
    </row>
    <row r="35" spans="1:5" ht="15.6">
      <c r="A35" s="645"/>
      <c r="B35" s="660"/>
      <c r="C35" s="647"/>
      <c r="D35" s="648" t="s">
        <v>1901</v>
      </c>
      <c r="E35" s="649" t="s">
        <v>1882</v>
      </c>
    </row>
    <row r="36" spans="1:5" ht="15.6">
      <c r="A36" s="645"/>
      <c r="B36" s="660"/>
      <c r="C36" s="647" t="s">
        <v>1630</v>
      </c>
      <c r="D36" s="648" t="s">
        <v>1632</v>
      </c>
      <c r="E36" s="649" t="s">
        <v>1882</v>
      </c>
    </row>
    <row r="37" spans="1:5" ht="15.6">
      <c r="A37" s="645"/>
      <c r="B37" s="1563" t="s">
        <v>1639</v>
      </c>
      <c r="C37" s="654" t="s">
        <v>1644</v>
      </c>
      <c r="D37" s="648" t="s">
        <v>1645</v>
      </c>
      <c r="E37" s="649" t="s">
        <v>1881</v>
      </c>
    </row>
    <row r="38" spans="1:5" ht="15.6">
      <c r="A38" s="645"/>
      <c r="B38" s="1564"/>
      <c r="C38" s="654" t="s">
        <v>1646</v>
      </c>
      <c r="D38" s="648" t="s">
        <v>1647</v>
      </c>
      <c r="E38" s="649" t="s">
        <v>1881</v>
      </c>
    </row>
    <row r="39" spans="1:5" ht="15.6">
      <c r="A39" s="645"/>
      <c r="B39" s="1564"/>
      <c r="C39" s="661" t="s">
        <v>1902</v>
      </c>
      <c r="D39" s="648" t="s">
        <v>1903</v>
      </c>
      <c r="E39" s="649" t="s">
        <v>1881</v>
      </c>
    </row>
    <row r="40" spans="1:5" ht="16.149999999999999" thickBot="1">
      <c r="A40" s="662"/>
      <c r="B40" s="1565"/>
      <c r="C40" s="663" t="s">
        <v>1904</v>
      </c>
      <c r="D40" s="664" t="s">
        <v>1905</v>
      </c>
      <c r="E40" s="665" t="s">
        <v>1889</v>
      </c>
    </row>
    <row r="41" spans="1:5" ht="16.149999999999999" thickBot="1">
      <c r="A41" s="666" t="s">
        <v>1341</v>
      </c>
      <c r="B41" s="666" t="s">
        <v>1581</v>
      </c>
      <c r="C41" s="667" t="s">
        <v>1581</v>
      </c>
      <c r="D41" s="668" t="s">
        <v>1583</v>
      </c>
      <c r="E41" s="669" t="s">
        <v>1882</v>
      </c>
    </row>
    <row r="42" spans="1:5" ht="16.149999999999999" thickBot="1">
      <c r="A42" s="666" t="s">
        <v>1415</v>
      </c>
      <c r="B42" s="666" t="s">
        <v>1416</v>
      </c>
      <c r="C42" s="667" t="s">
        <v>1416</v>
      </c>
      <c r="D42" s="670" t="s">
        <v>1906</v>
      </c>
      <c r="E42" s="669" t="s">
        <v>1882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3.1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66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0</v>
      </c>
      <c r="C2" s="122"/>
      <c r="D2" s="122"/>
      <c r="E2" s="122"/>
      <c r="F2" s="122"/>
      <c r="G2" s="121"/>
      <c r="H2" s="792" t="s">
        <v>244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570" t="s">
        <v>1907</v>
      </c>
      <c r="C4" s="1571"/>
      <c r="D4" s="1571"/>
      <c r="E4" s="1571"/>
      <c r="F4" s="1572"/>
      <c r="G4" s="582"/>
      <c r="H4" s="396"/>
      <c r="I4" s="583"/>
      <c r="J4" s="583"/>
      <c r="K4" s="556"/>
      <c r="L4"/>
    </row>
    <row r="5" spans="2:15" s="149" customFormat="1" ht="18.75" customHeight="1">
      <c r="B5" s="145"/>
      <c r="C5" s="627"/>
      <c r="D5" s="147"/>
      <c r="F5" s="147"/>
      <c r="G5" s="582"/>
      <c r="H5" s="396"/>
      <c r="I5" s="583"/>
      <c r="J5" s="583"/>
      <c r="K5" s="556"/>
      <c r="L5"/>
    </row>
    <row r="6" spans="2:15" ht="18.75" customHeight="1">
      <c r="B6" s="810" t="s">
        <v>9</v>
      </c>
      <c r="C6" s="812"/>
      <c r="D6" s="764"/>
      <c r="E6" s="764"/>
      <c r="F6" s="764"/>
      <c r="G6" s="686"/>
      <c r="H6" s="686"/>
      <c r="I6" s="686"/>
      <c r="J6" s="686"/>
      <c r="K6" s="686"/>
      <c r="L6" s="764"/>
      <c r="M6" s="764"/>
      <c r="N6" s="764"/>
      <c r="O6" s="764"/>
    </row>
    <row r="7" spans="2:15" s="14" customFormat="1" ht="40.15" customHeight="1">
      <c r="B7" s="857" t="s">
        <v>1908</v>
      </c>
      <c r="C7" s="615"/>
      <c r="D7" s="615" t="s">
        <v>1909</v>
      </c>
      <c r="E7" s="766" t="s">
        <v>1910</v>
      </c>
      <c r="F7" s="1566" t="s">
        <v>1911</v>
      </c>
      <c r="G7" s="1568" t="s">
        <v>253</v>
      </c>
      <c r="H7" s="1566" t="s">
        <v>1910</v>
      </c>
      <c r="I7" s="811" t="s">
        <v>104</v>
      </c>
      <c r="J7" s="811" t="s">
        <v>115</v>
      </c>
      <c r="K7" s="811" t="s">
        <v>89</v>
      </c>
      <c r="L7" s="811" t="s">
        <v>1912</v>
      </c>
      <c r="M7" s="811" t="s">
        <v>32</v>
      </c>
      <c r="N7" s="811" t="s">
        <v>336</v>
      </c>
      <c r="O7" s="811" t="s">
        <v>1913</v>
      </c>
    </row>
    <row r="8" spans="2:15" s="14" customFormat="1" ht="38.25" customHeight="1">
      <c r="B8" s="616" t="s">
        <v>252</v>
      </c>
      <c r="C8" s="616" t="s">
        <v>253</v>
      </c>
      <c r="D8" s="615" t="s">
        <v>1690</v>
      </c>
      <c r="E8" s="616" t="s">
        <v>99</v>
      </c>
      <c r="F8" s="1567"/>
      <c r="G8" s="1569"/>
      <c r="H8" s="1567"/>
      <c r="I8" s="616" t="s">
        <v>1690</v>
      </c>
      <c r="J8" s="616" t="s">
        <v>1914</v>
      </c>
      <c r="K8" s="616" t="s">
        <v>1690</v>
      </c>
      <c r="L8" s="616" t="s">
        <v>1690</v>
      </c>
      <c r="M8" s="616" t="s">
        <v>1690</v>
      </c>
      <c r="N8" s="616" t="s">
        <v>1690</v>
      </c>
      <c r="O8" s="616" t="s">
        <v>1690</v>
      </c>
    </row>
    <row r="9" spans="2:15" s="14" customFormat="1" ht="18.75" hidden="1" customHeight="1">
      <c r="B9" s="629" t="s">
        <v>1915</v>
      </c>
      <c r="C9" s="629" t="s">
        <v>1916</v>
      </c>
      <c r="D9" s="629">
        <v>45309</v>
      </c>
      <c r="E9" s="757">
        <f>D9+8</f>
        <v>45317</v>
      </c>
      <c r="F9" s="757" t="s">
        <v>1917</v>
      </c>
      <c r="G9" s="757" t="s">
        <v>1918</v>
      </c>
      <c r="H9" s="757">
        <v>45318</v>
      </c>
      <c r="I9" s="757">
        <f>H9+4</f>
        <v>45322</v>
      </c>
      <c r="J9" s="757">
        <f>H9+7</f>
        <v>45325</v>
      </c>
      <c r="K9" s="757">
        <f>H9+12</f>
        <v>45330</v>
      </c>
      <c r="L9" s="757">
        <f>H9+15</f>
        <v>45333</v>
      </c>
      <c r="M9" s="757">
        <f>H9+19</f>
        <v>45337</v>
      </c>
      <c r="N9" s="757">
        <f>H9+23</f>
        <v>45341</v>
      </c>
      <c r="O9" s="757">
        <f>H9+25</f>
        <v>45343</v>
      </c>
    </row>
    <row r="10" spans="2:15" s="14" customFormat="1" ht="18.75" hidden="1" customHeight="1">
      <c r="B10" s="629" t="s">
        <v>1919</v>
      </c>
      <c r="C10" s="629" t="s">
        <v>1920</v>
      </c>
      <c r="D10" s="629">
        <v>45320</v>
      </c>
      <c r="E10" s="757">
        <f t="shared" ref="E10:E14" si="0">D10+8</f>
        <v>45328</v>
      </c>
      <c r="F10" s="757" t="s">
        <v>1921</v>
      </c>
      <c r="G10" s="757" t="s">
        <v>1922</v>
      </c>
      <c r="H10" s="757">
        <v>45325</v>
      </c>
      <c r="I10" s="757">
        <f t="shared" ref="I10:I20" si="1">I9+7</f>
        <v>45329</v>
      </c>
      <c r="J10" s="757">
        <f t="shared" ref="J10:J20" si="2">J9+7</f>
        <v>45332</v>
      </c>
      <c r="K10" s="757">
        <f t="shared" ref="K10:K20" si="3">K9+7</f>
        <v>45337</v>
      </c>
      <c r="L10" s="757">
        <f t="shared" ref="L10:L20" si="4">L9+7</f>
        <v>45340</v>
      </c>
      <c r="M10" s="757">
        <f t="shared" ref="M10:M20" si="5">M9+7</f>
        <v>45344</v>
      </c>
      <c r="N10" s="757">
        <f t="shared" ref="N10:N20" si="6">N9+7</f>
        <v>45348</v>
      </c>
      <c r="O10" s="757">
        <f t="shared" ref="O10:O20" si="7">O9+7</f>
        <v>45350</v>
      </c>
    </row>
    <row r="11" spans="2:15" s="14" customFormat="1" ht="18.75" hidden="1" customHeight="1">
      <c r="B11" s="629" t="s">
        <v>1923</v>
      </c>
      <c r="C11" s="629" t="s">
        <v>1924</v>
      </c>
      <c r="D11" s="629">
        <v>45322</v>
      </c>
      <c r="E11" s="757">
        <f t="shared" si="0"/>
        <v>45330</v>
      </c>
      <c r="F11" s="757" t="s">
        <v>1925</v>
      </c>
      <c r="G11" s="757" t="s">
        <v>1926</v>
      </c>
      <c r="H11" s="757">
        <v>45332</v>
      </c>
      <c r="I11" s="759">
        <f t="shared" si="1"/>
        <v>45336</v>
      </c>
      <c r="J11" s="759">
        <f t="shared" si="2"/>
        <v>45339</v>
      </c>
      <c r="K11" s="759">
        <f t="shared" si="3"/>
        <v>45344</v>
      </c>
      <c r="L11" s="759">
        <f t="shared" si="4"/>
        <v>45347</v>
      </c>
      <c r="M11" s="759">
        <f t="shared" si="5"/>
        <v>45351</v>
      </c>
      <c r="N11" s="759">
        <f t="shared" si="6"/>
        <v>45355</v>
      </c>
      <c r="O11" s="759">
        <f t="shared" si="7"/>
        <v>45357</v>
      </c>
    </row>
    <row r="12" spans="2:15" s="14" customFormat="1" ht="18.75" hidden="1" customHeight="1">
      <c r="B12" s="629" t="s">
        <v>1927</v>
      </c>
      <c r="C12" s="629" t="s">
        <v>1928</v>
      </c>
      <c r="D12" s="629">
        <f t="shared" ref="D12:D18" si="8">D11+7</f>
        <v>45329</v>
      </c>
      <c r="E12" s="757">
        <f t="shared" si="0"/>
        <v>45337</v>
      </c>
      <c r="F12" s="757" t="s">
        <v>302</v>
      </c>
      <c r="G12" s="757" t="s">
        <v>1929</v>
      </c>
      <c r="H12" s="757">
        <v>45339</v>
      </c>
      <c r="I12" s="757">
        <f t="shared" si="1"/>
        <v>45343</v>
      </c>
      <c r="J12" s="757">
        <f t="shared" si="2"/>
        <v>45346</v>
      </c>
      <c r="K12" s="757">
        <f t="shared" si="3"/>
        <v>45351</v>
      </c>
      <c r="L12" s="757">
        <f t="shared" si="4"/>
        <v>45354</v>
      </c>
      <c r="M12" s="757">
        <f t="shared" si="5"/>
        <v>45358</v>
      </c>
      <c r="N12" s="757">
        <f t="shared" si="6"/>
        <v>45362</v>
      </c>
      <c r="O12" s="757">
        <f t="shared" si="7"/>
        <v>45364</v>
      </c>
    </row>
    <row r="13" spans="2:15" s="14" customFormat="1" ht="18.75" hidden="1" customHeight="1">
      <c r="B13" s="629" t="s">
        <v>1930</v>
      </c>
      <c r="C13" s="629" t="s">
        <v>1931</v>
      </c>
      <c r="D13" s="683">
        <f t="shared" si="8"/>
        <v>45336</v>
      </c>
      <c r="E13" s="757">
        <f t="shared" si="0"/>
        <v>45344</v>
      </c>
      <c r="F13" s="757" t="s">
        <v>1932</v>
      </c>
      <c r="G13" s="757" t="s">
        <v>1933</v>
      </c>
      <c r="H13" s="757">
        <v>45346</v>
      </c>
      <c r="I13" s="757">
        <f t="shared" si="1"/>
        <v>45350</v>
      </c>
      <c r="J13" s="757">
        <f t="shared" si="2"/>
        <v>45353</v>
      </c>
      <c r="K13" s="757">
        <f t="shared" si="3"/>
        <v>45358</v>
      </c>
      <c r="L13" s="757">
        <f t="shared" si="4"/>
        <v>45361</v>
      </c>
      <c r="M13" s="757">
        <f t="shared" si="5"/>
        <v>45365</v>
      </c>
      <c r="N13" s="757">
        <f t="shared" si="6"/>
        <v>45369</v>
      </c>
      <c r="O13" s="757">
        <f t="shared" si="7"/>
        <v>45371</v>
      </c>
    </row>
    <row r="14" spans="2:15" s="14" customFormat="1" ht="18.75" hidden="1" customHeight="1">
      <c r="B14" s="629" t="s">
        <v>1934</v>
      </c>
      <c r="C14" s="629" t="s">
        <v>1935</v>
      </c>
      <c r="D14" s="629">
        <f t="shared" si="8"/>
        <v>45343</v>
      </c>
      <c r="E14" s="757">
        <f t="shared" si="0"/>
        <v>45351</v>
      </c>
      <c r="F14" s="757" t="s">
        <v>1936</v>
      </c>
      <c r="G14" s="757" t="s">
        <v>1937</v>
      </c>
      <c r="H14" s="757">
        <v>45353</v>
      </c>
      <c r="I14" s="757">
        <f t="shared" si="1"/>
        <v>45357</v>
      </c>
      <c r="J14" s="757">
        <f t="shared" si="2"/>
        <v>45360</v>
      </c>
      <c r="K14" s="757">
        <f t="shared" si="3"/>
        <v>45365</v>
      </c>
      <c r="L14" s="757">
        <f t="shared" si="4"/>
        <v>45368</v>
      </c>
      <c r="M14" s="757">
        <f t="shared" si="5"/>
        <v>45372</v>
      </c>
      <c r="N14" s="757">
        <f t="shared" si="6"/>
        <v>45376</v>
      </c>
      <c r="O14" s="757">
        <f t="shared" si="7"/>
        <v>45378</v>
      </c>
    </row>
    <row r="15" spans="2:15" s="14" customFormat="1" ht="18.75" hidden="1" customHeight="1">
      <c r="B15" s="629" t="s">
        <v>1938</v>
      </c>
      <c r="C15" s="629" t="s">
        <v>1939</v>
      </c>
      <c r="D15" s="629">
        <f t="shared" si="8"/>
        <v>45350</v>
      </c>
      <c r="E15" s="757">
        <f t="shared" ref="E15:E19" si="9">D15+8</f>
        <v>45358</v>
      </c>
      <c r="F15" s="757" t="s">
        <v>298</v>
      </c>
      <c r="G15" s="757" t="s">
        <v>1940</v>
      </c>
      <c r="H15" s="757">
        <v>45360</v>
      </c>
      <c r="I15" s="757">
        <f t="shared" si="1"/>
        <v>45364</v>
      </c>
      <c r="J15" s="757">
        <f t="shared" si="2"/>
        <v>45367</v>
      </c>
      <c r="K15" s="757">
        <f t="shared" si="3"/>
        <v>45372</v>
      </c>
      <c r="L15" s="757">
        <f t="shared" si="4"/>
        <v>45375</v>
      </c>
      <c r="M15" s="757">
        <f t="shared" si="5"/>
        <v>45379</v>
      </c>
      <c r="N15" s="757">
        <f t="shared" si="6"/>
        <v>45383</v>
      </c>
      <c r="O15" s="757">
        <f t="shared" si="7"/>
        <v>45385</v>
      </c>
    </row>
    <row r="16" spans="2:15" s="14" customFormat="1" ht="18.75" customHeight="1">
      <c r="B16" s="808" t="s">
        <v>1915</v>
      </c>
      <c r="C16" s="808" t="s">
        <v>1941</v>
      </c>
      <c r="D16" s="629">
        <v>45357</v>
      </c>
      <c r="E16" s="757">
        <f t="shared" si="9"/>
        <v>45365</v>
      </c>
      <c r="F16" s="757" t="s">
        <v>1917</v>
      </c>
      <c r="G16" s="757" t="s">
        <v>1942</v>
      </c>
      <c r="H16" s="757">
        <v>45367</v>
      </c>
      <c r="I16" s="757">
        <f t="shared" si="1"/>
        <v>45371</v>
      </c>
      <c r="J16" s="757">
        <f t="shared" si="2"/>
        <v>45374</v>
      </c>
      <c r="K16" s="757">
        <f t="shared" si="3"/>
        <v>45379</v>
      </c>
      <c r="L16" s="757">
        <f t="shared" si="4"/>
        <v>45382</v>
      </c>
      <c r="M16" s="757">
        <f t="shared" si="5"/>
        <v>45386</v>
      </c>
      <c r="N16" s="757">
        <f t="shared" si="6"/>
        <v>45390</v>
      </c>
      <c r="O16" s="757">
        <f t="shared" si="7"/>
        <v>45392</v>
      </c>
    </row>
    <row r="17" spans="1:15" s="14" customFormat="1" ht="18.75" customHeight="1">
      <c r="A17" s="867"/>
      <c r="B17" s="808" t="s">
        <v>1919</v>
      </c>
      <c r="C17" s="808" t="s">
        <v>1943</v>
      </c>
      <c r="D17" s="629">
        <f t="shared" si="8"/>
        <v>45364</v>
      </c>
      <c r="E17" s="757">
        <f t="shared" si="9"/>
        <v>45372</v>
      </c>
      <c r="F17" s="757" t="s">
        <v>1921</v>
      </c>
      <c r="G17" s="757" t="s">
        <v>1944</v>
      </c>
      <c r="H17" s="757">
        <v>45374</v>
      </c>
      <c r="I17" s="757">
        <f t="shared" si="1"/>
        <v>45378</v>
      </c>
      <c r="J17" s="757">
        <f t="shared" si="2"/>
        <v>45381</v>
      </c>
      <c r="K17" s="757">
        <f t="shared" si="3"/>
        <v>45386</v>
      </c>
      <c r="L17" s="757">
        <f t="shared" si="4"/>
        <v>45389</v>
      </c>
      <c r="M17" s="757">
        <f t="shared" si="5"/>
        <v>45393</v>
      </c>
      <c r="N17" s="757">
        <f t="shared" si="6"/>
        <v>45397</v>
      </c>
      <c r="O17" s="757">
        <f t="shared" si="7"/>
        <v>45399</v>
      </c>
    </row>
    <row r="18" spans="1:15" s="14" customFormat="1" ht="18.75" customHeight="1">
      <c r="A18" s="867"/>
      <c r="B18" s="808" t="s">
        <v>1927</v>
      </c>
      <c r="C18" s="808" t="s">
        <v>1945</v>
      </c>
      <c r="D18" s="629">
        <f t="shared" si="8"/>
        <v>45371</v>
      </c>
      <c r="E18" s="757">
        <f t="shared" si="9"/>
        <v>45379</v>
      </c>
      <c r="F18" s="757" t="s">
        <v>302</v>
      </c>
      <c r="G18" s="757" t="s">
        <v>1946</v>
      </c>
      <c r="H18" s="757">
        <v>45381</v>
      </c>
      <c r="I18" s="757">
        <f t="shared" si="1"/>
        <v>45385</v>
      </c>
      <c r="J18" s="757">
        <f t="shared" si="2"/>
        <v>45388</v>
      </c>
      <c r="K18" s="757">
        <f t="shared" si="3"/>
        <v>45393</v>
      </c>
      <c r="L18" s="757">
        <f t="shared" si="4"/>
        <v>45396</v>
      </c>
      <c r="M18" s="757">
        <f t="shared" si="5"/>
        <v>45400</v>
      </c>
      <c r="N18" s="757">
        <f t="shared" si="6"/>
        <v>45404</v>
      </c>
      <c r="O18" s="757">
        <f t="shared" si="7"/>
        <v>45406</v>
      </c>
    </row>
    <row r="19" spans="1:15" s="14" customFormat="1" ht="18.75" customHeight="1">
      <c r="A19" s="867"/>
      <c r="B19" s="808" t="s">
        <v>1947</v>
      </c>
      <c r="C19" s="808" t="s">
        <v>1948</v>
      </c>
      <c r="D19" s="629">
        <f>D18+7</f>
        <v>45378</v>
      </c>
      <c r="E19" s="757">
        <f t="shared" si="9"/>
        <v>45386</v>
      </c>
      <c r="F19" s="757" t="s">
        <v>1932</v>
      </c>
      <c r="G19" s="757" t="s">
        <v>1949</v>
      </c>
      <c r="H19" s="757">
        <v>45388</v>
      </c>
      <c r="I19" s="757">
        <f t="shared" si="1"/>
        <v>45392</v>
      </c>
      <c r="J19" s="757">
        <f t="shared" si="2"/>
        <v>45395</v>
      </c>
      <c r="K19" s="757">
        <f t="shared" si="3"/>
        <v>45400</v>
      </c>
      <c r="L19" s="757">
        <f t="shared" si="4"/>
        <v>45403</v>
      </c>
      <c r="M19" s="757">
        <f t="shared" si="5"/>
        <v>45407</v>
      </c>
      <c r="N19" s="757">
        <f t="shared" si="6"/>
        <v>45411</v>
      </c>
      <c r="O19" s="757">
        <f t="shared" si="7"/>
        <v>45413</v>
      </c>
    </row>
    <row r="20" spans="1:15" s="14" customFormat="1" ht="18.75" customHeight="1">
      <c r="A20" s="867"/>
      <c r="B20" s="808" t="s">
        <v>1934</v>
      </c>
      <c r="C20" s="808" t="s">
        <v>1950</v>
      </c>
      <c r="D20" s="629">
        <v>45385</v>
      </c>
      <c r="E20" s="757">
        <f t="shared" ref="E20" si="10">D20+8</f>
        <v>45393</v>
      </c>
      <c r="F20" s="757" t="s">
        <v>1936</v>
      </c>
      <c r="G20" s="757" t="s">
        <v>1951</v>
      </c>
      <c r="H20" s="757">
        <f t="shared" ref="H20" si="11">H19+7</f>
        <v>45395</v>
      </c>
      <c r="I20" s="757">
        <f t="shared" si="1"/>
        <v>45399</v>
      </c>
      <c r="J20" s="757">
        <f t="shared" si="2"/>
        <v>45402</v>
      </c>
      <c r="K20" s="757">
        <f t="shared" si="3"/>
        <v>45407</v>
      </c>
      <c r="L20" s="757">
        <f t="shared" si="4"/>
        <v>45410</v>
      </c>
      <c r="M20" s="757">
        <f t="shared" si="5"/>
        <v>45414</v>
      </c>
      <c r="N20" s="757">
        <f t="shared" si="6"/>
        <v>45418</v>
      </c>
      <c r="O20" s="757">
        <f t="shared" si="7"/>
        <v>45420</v>
      </c>
    </row>
    <row r="21" spans="1:15" s="14" customFormat="1" ht="18.75" customHeight="1">
      <c r="A21" s="867"/>
      <c r="B21" s="719"/>
      <c r="C21" s="714"/>
      <c r="D21" s="714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67"/>
      <c r="B22" s="810" t="s">
        <v>9</v>
      </c>
      <c r="C22" s="714"/>
      <c r="D22" s="714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67"/>
      <c r="B23" s="857" t="s">
        <v>1908</v>
      </c>
      <c r="C23" s="615"/>
      <c r="D23" s="615" t="s">
        <v>1909</v>
      </c>
      <c r="E23" s="766" t="s">
        <v>1910</v>
      </c>
      <c r="F23" s="1566" t="s">
        <v>1911</v>
      </c>
      <c r="G23" s="1568" t="s">
        <v>253</v>
      </c>
      <c r="H23" s="1566" t="s">
        <v>1910</v>
      </c>
      <c r="I23" s="813" t="s">
        <v>181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67"/>
      <c r="B24" s="616" t="s">
        <v>252</v>
      </c>
      <c r="C24" s="616" t="s">
        <v>253</v>
      </c>
      <c r="D24" s="615" t="s">
        <v>1690</v>
      </c>
      <c r="E24" s="616" t="s">
        <v>99</v>
      </c>
      <c r="F24" s="1567"/>
      <c r="G24" s="1569"/>
      <c r="H24" s="1567"/>
      <c r="I24" s="616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67"/>
      <c r="B25" s="629" t="s">
        <v>1919</v>
      </c>
      <c r="C25" s="629" t="s">
        <v>1920</v>
      </c>
      <c r="D25" s="629">
        <v>45320</v>
      </c>
      <c r="E25" s="757">
        <f>D25+8</f>
        <v>45328</v>
      </c>
      <c r="F25" s="757" t="s">
        <v>1925</v>
      </c>
      <c r="G25" s="757" t="s">
        <v>1952</v>
      </c>
      <c r="H25" s="757">
        <v>45321</v>
      </c>
      <c r="I25" s="757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67"/>
      <c r="B26" s="629" t="s">
        <v>1923</v>
      </c>
      <c r="C26" s="629" t="s">
        <v>1924</v>
      </c>
      <c r="D26" s="629">
        <v>45322</v>
      </c>
      <c r="E26" s="757">
        <f t="shared" ref="E26:E36" si="12">D26+8</f>
        <v>45330</v>
      </c>
      <c r="F26" s="757" t="s">
        <v>302</v>
      </c>
      <c r="G26" s="757" t="s">
        <v>1953</v>
      </c>
      <c r="H26" s="757">
        <f t="shared" ref="H26:I29" si="13">H25+7</f>
        <v>45328</v>
      </c>
      <c r="I26" s="757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67"/>
      <c r="B27" s="629" t="s">
        <v>1927</v>
      </c>
      <c r="C27" s="629" t="s">
        <v>1928</v>
      </c>
      <c r="D27" s="629">
        <f t="shared" ref="D27:D32" si="14">D26+7</f>
        <v>45329</v>
      </c>
      <c r="E27" s="757">
        <f t="shared" si="12"/>
        <v>45337</v>
      </c>
      <c r="F27" s="757" t="s">
        <v>1932</v>
      </c>
      <c r="G27" s="757" t="s">
        <v>1954</v>
      </c>
      <c r="H27" s="757">
        <f t="shared" si="13"/>
        <v>45335</v>
      </c>
      <c r="I27" s="757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67"/>
      <c r="B28" s="629" t="s">
        <v>1930</v>
      </c>
      <c r="C28" s="629" t="s">
        <v>1931</v>
      </c>
      <c r="D28" s="683">
        <f t="shared" si="14"/>
        <v>45336</v>
      </c>
      <c r="E28" s="757">
        <f t="shared" si="12"/>
        <v>45344</v>
      </c>
      <c r="F28" s="757" t="s">
        <v>298</v>
      </c>
      <c r="G28" s="757" t="s">
        <v>1955</v>
      </c>
      <c r="H28" s="757">
        <f t="shared" si="13"/>
        <v>45342</v>
      </c>
      <c r="I28" s="757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67"/>
      <c r="B29" s="629" t="s">
        <v>1934</v>
      </c>
      <c r="C29" s="629" t="s">
        <v>1935</v>
      </c>
      <c r="D29" s="629">
        <f t="shared" si="14"/>
        <v>45343</v>
      </c>
      <c r="E29" s="757">
        <f t="shared" si="12"/>
        <v>45351</v>
      </c>
      <c r="F29" s="757" t="s">
        <v>1917</v>
      </c>
      <c r="G29" s="757" t="s">
        <v>1956</v>
      </c>
      <c r="H29" s="757">
        <f t="shared" si="13"/>
        <v>45349</v>
      </c>
      <c r="I29" s="757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67"/>
      <c r="B30" s="808" t="s">
        <v>1938</v>
      </c>
      <c r="C30" s="808" t="s">
        <v>1939</v>
      </c>
      <c r="D30" s="629">
        <f t="shared" si="14"/>
        <v>45350</v>
      </c>
      <c r="E30" s="757">
        <f t="shared" si="12"/>
        <v>45358</v>
      </c>
      <c r="F30" s="757" t="s">
        <v>1921</v>
      </c>
      <c r="G30" s="757" t="s">
        <v>1957</v>
      </c>
      <c r="H30" s="757">
        <f t="shared" ref="H30:I30" si="15">H29+7</f>
        <v>45356</v>
      </c>
      <c r="I30" s="757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67"/>
      <c r="B31" s="808" t="s">
        <v>1915</v>
      </c>
      <c r="C31" s="808" t="s">
        <v>1941</v>
      </c>
      <c r="D31" s="629">
        <v>45357</v>
      </c>
      <c r="E31" s="757">
        <f t="shared" si="12"/>
        <v>45365</v>
      </c>
      <c r="F31" s="796" t="s">
        <v>310</v>
      </c>
      <c r="G31" s="757" t="s">
        <v>1958</v>
      </c>
      <c r="H31" s="799">
        <f t="shared" ref="H31:I31" si="16">H30+7</f>
        <v>45363</v>
      </c>
      <c r="I31" s="799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67"/>
      <c r="B32" s="808" t="s">
        <v>1919</v>
      </c>
      <c r="C32" s="808" t="s">
        <v>1943</v>
      </c>
      <c r="D32" s="629">
        <f t="shared" si="14"/>
        <v>45364</v>
      </c>
      <c r="E32" s="757">
        <f t="shared" si="12"/>
        <v>45372</v>
      </c>
      <c r="F32" s="757" t="s">
        <v>1932</v>
      </c>
      <c r="G32" s="757" t="s">
        <v>1959</v>
      </c>
      <c r="H32" s="757">
        <v>45377</v>
      </c>
      <c r="I32" s="757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67"/>
      <c r="B33" s="808" t="s">
        <v>1927</v>
      </c>
      <c r="C33" s="808" t="s">
        <v>1945</v>
      </c>
      <c r="D33" s="629">
        <v>45379</v>
      </c>
      <c r="E33" s="757">
        <f t="shared" si="12"/>
        <v>45387</v>
      </c>
      <c r="F33" s="757" t="s">
        <v>298</v>
      </c>
      <c r="G33" s="757" t="s">
        <v>1960</v>
      </c>
      <c r="H33" s="757">
        <v>45391</v>
      </c>
      <c r="I33" s="757">
        <v>45395</v>
      </c>
      <c r="J33" s="9"/>
      <c r="K33" s="12"/>
    </row>
    <row r="34" spans="1:11" s="14" customFormat="1" ht="18.75" customHeight="1">
      <c r="A34" s="805" t="s">
        <v>1947</v>
      </c>
      <c r="B34" s="808" t="s">
        <v>1919</v>
      </c>
      <c r="C34" s="808" t="s">
        <v>1948</v>
      </c>
      <c r="D34" s="629">
        <v>45381</v>
      </c>
      <c r="E34" s="757">
        <f t="shared" si="12"/>
        <v>45389</v>
      </c>
      <c r="F34" s="757" t="s">
        <v>298</v>
      </c>
      <c r="G34" s="757" t="s">
        <v>1960</v>
      </c>
      <c r="H34" s="757">
        <v>45391</v>
      </c>
      <c r="I34" s="757">
        <v>45395</v>
      </c>
      <c r="J34" s="9"/>
      <c r="K34" s="12"/>
    </row>
    <row r="35" spans="1:11" s="14" customFormat="1" ht="18.75" customHeight="1">
      <c r="A35" s="867"/>
      <c r="B35" s="808" t="s">
        <v>1934</v>
      </c>
      <c r="C35" s="808" t="s">
        <v>1950</v>
      </c>
      <c r="D35" s="629">
        <v>45386</v>
      </c>
      <c r="E35" s="757">
        <f t="shared" si="12"/>
        <v>45394</v>
      </c>
      <c r="F35" s="757" t="s">
        <v>1917</v>
      </c>
      <c r="G35" s="757" t="s">
        <v>1961</v>
      </c>
      <c r="H35" s="757">
        <v>45398</v>
      </c>
      <c r="I35" s="757">
        <f t="shared" ref="I35" si="17">I34+7</f>
        <v>45402</v>
      </c>
      <c r="J35" s="9"/>
      <c r="K35" s="12"/>
    </row>
    <row r="36" spans="1:11" s="14" customFormat="1" ht="18.75" customHeight="1">
      <c r="A36" s="867"/>
      <c r="B36" s="808" t="s">
        <v>1938</v>
      </c>
      <c r="C36" s="808" t="s">
        <v>1962</v>
      </c>
      <c r="D36" s="629">
        <v>45392</v>
      </c>
      <c r="E36" s="757">
        <f t="shared" si="12"/>
        <v>45400</v>
      </c>
      <c r="F36" s="757" t="s">
        <v>1921</v>
      </c>
      <c r="G36" s="757" t="s">
        <v>1963</v>
      </c>
      <c r="H36" s="757">
        <v>45405</v>
      </c>
      <c r="I36" s="757">
        <f t="shared" ref="I36" si="18">I35+7</f>
        <v>45409</v>
      </c>
      <c r="J36" s="9"/>
      <c r="K36" s="12"/>
    </row>
    <row r="37" spans="1:11" s="14" customFormat="1" ht="18.75" customHeight="1">
      <c r="A37" s="805" t="s">
        <v>1915</v>
      </c>
      <c r="B37" s="868" t="s">
        <v>286</v>
      </c>
      <c r="C37" s="808" t="s">
        <v>1964</v>
      </c>
      <c r="D37" s="629">
        <v>45399</v>
      </c>
      <c r="E37" s="757">
        <f t="shared" ref="E37" si="19">D37+8</f>
        <v>45407</v>
      </c>
      <c r="F37" s="757" t="s">
        <v>302</v>
      </c>
      <c r="G37" s="757" t="s">
        <v>1965</v>
      </c>
      <c r="H37" s="757">
        <f t="shared" ref="H37:I37" si="20">H36+7</f>
        <v>45412</v>
      </c>
      <c r="I37" s="757">
        <f t="shared" si="20"/>
        <v>45416</v>
      </c>
      <c r="J37" s="9"/>
      <c r="K37" s="12"/>
    </row>
    <row r="38" spans="1:11" s="14" customFormat="1" ht="18.75" customHeight="1">
      <c r="A38" s="805" t="s">
        <v>1919</v>
      </c>
      <c r="B38" s="808" t="s">
        <v>1947</v>
      </c>
      <c r="C38" s="808" t="s">
        <v>1966</v>
      </c>
      <c r="D38" s="629">
        <f>D37+7</f>
        <v>45406</v>
      </c>
      <c r="E38" s="757">
        <f t="shared" ref="E38" si="21">D38+8</f>
        <v>45414</v>
      </c>
      <c r="F38" s="757" t="s">
        <v>302</v>
      </c>
      <c r="G38" s="757" t="s">
        <v>1965</v>
      </c>
      <c r="H38" s="757">
        <f t="shared" ref="H38:I38" si="22">H37+7</f>
        <v>45419</v>
      </c>
      <c r="I38" s="757">
        <f t="shared" si="22"/>
        <v>45423</v>
      </c>
      <c r="J38" s="9"/>
      <c r="K38" s="12"/>
    </row>
    <row r="39" spans="1:11" s="14" customFormat="1" ht="18.75" customHeight="1">
      <c r="A39" s="867"/>
      <c r="B39" s="719"/>
      <c r="C39" s="714"/>
      <c r="D39" s="714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67"/>
      <c r="B40" s="810" t="s">
        <v>20</v>
      </c>
      <c r="C40" s="714"/>
      <c r="D40" s="714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67"/>
      <c r="B41" s="857" t="s">
        <v>1908</v>
      </c>
      <c r="C41" s="615"/>
      <c r="D41" s="615" t="s">
        <v>1909</v>
      </c>
      <c r="E41" s="766" t="s">
        <v>1967</v>
      </c>
      <c r="F41" s="1566" t="s">
        <v>1911</v>
      </c>
      <c r="G41" s="1568" t="s">
        <v>253</v>
      </c>
      <c r="H41" s="1568" t="s">
        <v>1967</v>
      </c>
      <c r="I41" s="766" t="s">
        <v>1968</v>
      </c>
      <c r="J41" s="813" t="s">
        <v>143</v>
      </c>
      <c r="K41" s="766" t="s">
        <v>1969</v>
      </c>
    </row>
    <row r="42" spans="1:11" s="14" customFormat="1" ht="18.75" customHeight="1">
      <c r="A42" s="867"/>
      <c r="B42" s="616" t="s">
        <v>252</v>
      </c>
      <c r="C42" s="616" t="s">
        <v>253</v>
      </c>
      <c r="D42" s="615" t="s">
        <v>1690</v>
      </c>
      <c r="E42" s="616" t="s">
        <v>54</v>
      </c>
      <c r="F42" s="1567"/>
      <c r="G42" s="1569"/>
      <c r="H42" s="1569"/>
      <c r="I42" s="616"/>
      <c r="J42" s="616"/>
      <c r="K42" s="616"/>
    </row>
    <row r="43" spans="1:11" s="14" customFormat="1" ht="18.75" hidden="1" customHeight="1">
      <c r="A43" s="867"/>
      <c r="B43" s="629" t="s">
        <v>1919</v>
      </c>
      <c r="C43" s="629" t="s">
        <v>1920</v>
      </c>
      <c r="D43" s="629">
        <v>45320</v>
      </c>
      <c r="E43" s="757">
        <f t="shared" ref="E43:E51" si="23">D43+8</f>
        <v>45328</v>
      </c>
      <c r="F43" s="757" t="s">
        <v>1925</v>
      </c>
      <c r="G43" s="757" t="s">
        <v>1952</v>
      </c>
      <c r="H43" s="757">
        <v>45321</v>
      </c>
      <c r="I43" s="757">
        <f t="shared" ref="I43:I51" si="24">H43+9</f>
        <v>45330</v>
      </c>
      <c r="J43" s="757">
        <f t="shared" ref="J43:J51" si="25">H43+8</f>
        <v>45329</v>
      </c>
      <c r="K43" s="757">
        <f t="shared" ref="K43:K51" si="26">H43+10</f>
        <v>45331</v>
      </c>
    </row>
    <row r="44" spans="1:11" s="14" customFormat="1" ht="18.75" hidden="1" customHeight="1">
      <c r="A44" s="867"/>
      <c r="B44" s="629" t="s">
        <v>1923</v>
      </c>
      <c r="C44" s="629" t="s">
        <v>1924</v>
      </c>
      <c r="D44" s="629">
        <v>45322</v>
      </c>
      <c r="E44" s="757">
        <f t="shared" si="23"/>
        <v>45330</v>
      </c>
      <c r="F44" s="757" t="s">
        <v>302</v>
      </c>
      <c r="G44" s="757" t="s">
        <v>1953</v>
      </c>
      <c r="H44" s="757">
        <f t="shared" ref="H44" si="27">H43+7</f>
        <v>45328</v>
      </c>
      <c r="I44" s="757">
        <f t="shared" si="24"/>
        <v>45337</v>
      </c>
      <c r="J44" s="757">
        <f t="shared" si="25"/>
        <v>45336</v>
      </c>
      <c r="K44" s="757">
        <f t="shared" si="26"/>
        <v>45338</v>
      </c>
    </row>
    <row r="45" spans="1:11" s="14" customFormat="1" ht="18.75" hidden="1" customHeight="1">
      <c r="A45" s="867"/>
      <c r="B45" s="629" t="s">
        <v>1927</v>
      </c>
      <c r="C45" s="629" t="s">
        <v>1928</v>
      </c>
      <c r="D45" s="629">
        <f t="shared" ref="D45:D50" si="28">D44+7</f>
        <v>45329</v>
      </c>
      <c r="E45" s="757">
        <f t="shared" si="23"/>
        <v>45337</v>
      </c>
      <c r="F45" s="757" t="s">
        <v>1932</v>
      </c>
      <c r="G45" s="757" t="s">
        <v>1954</v>
      </c>
      <c r="H45" s="757">
        <f t="shared" ref="H45" si="29">H44+7</f>
        <v>45335</v>
      </c>
      <c r="I45" s="757">
        <f t="shared" si="24"/>
        <v>45344</v>
      </c>
      <c r="J45" s="757">
        <f t="shared" si="25"/>
        <v>45343</v>
      </c>
      <c r="K45" s="757">
        <f t="shared" si="26"/>
        <v>45345</v>
      </c>
    </row>
    <row r="46" spans="1:11" s="14" customFormat="1" ht="18.75" hidden="1" customHeight="1">
      <c r="A46" s="867"/>
      <c r="B46" s="629" t="s">
        <v>1930</v>
      </c>
      <c r="C46" s="629" t="s">
        <v>1931</v>
      </c>
      <c r="D46" s="683">
        <f t="shared" si="28"/>
        <v>45336</v>
      </c>
      <c r="E46" s="757">
        <f t="shared" si="23"/>
        <v>45344</v>
      </c>
      <c r="F46" s="757" t="s">
        <v>298</v>
      </c>
      <c r="G46" s="757" t="s">
        <v>1955</v>
      </c>
      <c r="H46" s="757">
        <f t="shared" ref="H46" si="30">H45+7</f>
        <v>45342</v>
      </c>
      <c r="I46" s="757">
        <f t="shared" si="24"/>
        <v>45351</v>
      </c>
      <c r="J46" s="757">
        <f t="shared" si="25"/>
        <v>45350</v>
      </c>
      <c r="K46" s="757">
        <f t="shared" si="26"/>
        <v>45352</v>
      </c>
    </row>
    <row r="47" spans="1:11" s="14" customFormat="1" ht="18.75" hidden="1" customHeight="1">
      <c r="A47" s="867"/>
      <c r="B47" s="629" t="s">
        <v>1934</v>
      </c>
      <c r="C47" s="629" t="s">
        <v>1935</v>
      </c>
      <c r="D47" s="629">
        <f t="shared" si="28"/>
        <v>45343</v>
      </c>
      <c r="E47" s="757">
        <f t="shared" si="23"/>
        <v>45351</v>
      </c>
      <c r="F47" s="757" t="s">
        <v>1917</v>
      </c>
      <c r="G47" s="757" t="s">
        <v>1956</v>
      </c>
      <c r="H47" s="757">
        <f t="shared" ref="H47" si="31">H46+7</f>
        <v>45349</v>
      </c>
      <c r="I47" s="757">
        <f t="shared" si="24"/>
        <v>45358</v>
      </c>
      <c r="J47" s="757">
        <f t="shared" si="25"/>
        <v>45357</v>
      </c>
      <c r="K47" s="757">
        <f t="shared" si="26"/>
        <v>45359</v>
      </c>
    </row>
    <row r="48" spans="1:11" s="14" customFormat="1" ht="18.75" hidden="1" customHeight="1">
      <c r="A48" s="867"/>
      <c r="B48" s="808" t="s">
        <v>1938</v>
      </c>
      <c r="C48" s="808" t="s">
        <v>1939</v>
      </c>
      <c r="D48" s="629">
        <f t="shared" si="28"/>
        <v>45350</v>
      </c>
      <c r="E48" s="757">
        <f t="shared" si="23"/>
        <v>45358</v>
      </c>
      <c r="F48" s="757" t="s">
        <v>1921</v>
      </c>
      <c r="G48" s="757" t="s">
        <v>1957</v>
      </c>
      <c r="H48" s="757">
        <f t="shared" ref="H48" si="32">H47+7</f>
        <v>45356</v>
      </c>
      <c r="I48" s="757">
        <f t="shared" si="24"/>
        <v>45365</v>
      </c>
      <c r="J48" s="757">
        <f t="shared" si="25"/>
        <v>45364</v>
      </c>
      <c r="K48" s="757">
        <f t="shared" si="26"/>
        <v>45366</v>
      </c>
    </row>
    <row r="49" spans="2:11" s="14" customFormat="1" ht="18.75" hidden="1" customHeight="1">
      <c r="B49" s="808" t="s">
        <v>1915</v>
      </c>
      <c r="C49" s="808" t="s">
        <v>1941</v>
      </c>
      <c r="D49" s="629">
        <v>45357</v>
      </c>
      <c r="E49" s="757">
        <f t="shared" si="23"/>
        <v>45365</v>
      </c>
      <c r="F49" s="796" t="s">
        <v>310</v>
      </c>
      <c r="G49" s="757" t="s">
        <v>1958</v>
      </c>
      <c r="H49" s="799">
        <f t="shared" ref="H49" si="33">H48+7</f>
        <v>45363</v>
      </c>
      <c r="I49" s="799">
        <f t="shared" si="24"/>
        <v>45372</v>
      </c>
      <c r="J49" s="799">
        <f t="shared" si="25"/>
        <v>45371</v>
      </c>
      <c r="K49" s="799">
        <f t="shared" si="26"/>
        <v>45373</v>
      </c>
    </row>
    <row r="50" spans="2:11" s="14" customFormat="1" ht="18.75" hidden="1" customHeight="1">
      <c r="B50" s="808" t="s">
        <v>1919</v>
      </c>
      <c r="C50" s="808" t="s">
        <v>1943</v>
      </c>
      <c r="D50" s="629">
        <f t="shared" si="28"/>
        <v>45364</v>
      </c>
      <c r="E50" s="757">
        <f t="shared" si="23"/>
        <v>45372</v>
      </c>
      <c r="F50" s="757" t="s">
        <v>302</v>
      </c>
      <c r="G50" s="757" t="s">
        <v>1970</v>
      </c>
      <c r="H50" s="757">
        <f t="shared" ref="H50" si="34">H49+7</f>
        <v>45370</v>
      </c>
      <c r="I50" s="757">
        <f t="shared" si="24"/>
        <v>45379</v>
      </c>
      <c r="J50" s="757">
        <f t="shared" si="25"/>
        <v>45378</v>
      </c>
      <c r="K50" s="757">
        <f t="shared" si="26"/>
        <v>45380</v>
      </c>
    </row>
    <row r="51" spans="2:11" s="14" customFormat="1" ht="18.75" hidden="1" customHeight="1">
      <c r="B51" s="808" t="s">
        <v>1927</v>
      </c>
      <c r="C51" s="808" t="s">
        <v>1945</v>
      </c>
      <c r="D51" s="629">
        <v>45376</v>
      </c>
      <c r="E51" s="757">
        <f t="shared" si="23"/>
        <v>45384</v>
      </c>
      <c r="F51" s="757" t="s">
        <v>1932</v>
      </c>
      <c r="G51" s="757" t="s">
        <v>1959</v>
      </c>
      <c r="H51" s="757">
        <f t="shared" ref="H51" si="35">H50+7</f>
        <v>45377</v>
      </c>
      <c r="I51" s="757">
        <f t="shared" si="24"/>
        <v>45386</v>
      </c>
      <c r="J51" s="757">
        <f t="shared" si="25"/>
        <v>45385</v>
      </c>
      <c r="K51" s="757">
        <f t="shared" si="26"/>
        <v>45387</v>
      </c>
    </row>
    <row r="52" spans="2:11" s="14" customFormat="1" ht="18.75" customHeight="1">
      <c r="B52" s="869" t="s">
        <v>323</v>
      </c>
      <c r="C52" s="870" t="s">
        <v>1971</v>
      </c>
      <c r="D52" s="801">
        <v>45371</v>
      </c>
      <c r="E52" s="757">
        <f>D52+11</f>
        <v>45382</v>
      </c>
      <c r="F52" s="757" t="s">
        <v>302</v>
      </c>
      <c r="G52" s="757" t="s">
        <v>1946</v>
      </c>
      <c r="H52" s="757">
        <v>45385</v>
      </c>
      <c r="I52" s="757">
        <f>H52+34</f>
        <v>45419</v>
      </c>
      <c r="J52" s="757">
        <f>I52+1</f>
        <v>45420</v>
      </c>
      <c r="K52" s="757">
        <f>J52+2</f>
        <v>45422</v>
      </c>
    </row>
    <row r="53" spans="2:11" s="14" customFormat="1" ht="18.75" customHeight="1">
      <c r="B53" s="870" t="s">
        <v>1972</v>
      </c>
      <c r="C53" s="870" t="s">
        <v>1973</v>
      </c>
      <c r="D53" s="801">
        <f>D52+7</f>
        <v>45378</v>
      </c>
      <c r="E53" s="757">
        <f t="shared" ref="E53:E56" si="36">D53+11</f>
        <v>45389</v>
      </c>
      <c r="F53" s="757" t="s">
        <v>1932</v>
      </c>
      <c r="G53" s="757" t="s">
        <v>1949</v>
      </c>
      <c r="H53" s="757">
        <v>45392</v>
      </c>
      <c r="I53" s="757">
        <f t="shared" ref="I53:I56" si="37">H53+34</f>
        <v>45426</v>
      </c>
      <c r="J53" s="757">
        <f t="shared" ref="J53:J56" si="38">I53+1</f>
        <v>45427</v>
      </c>
      <c r="K53" s="757">
        <f t="shared" ref="K53:K56" si="39">J53+2</f>
        <v>45429</v>
      </c>
    </row>
    <row r="54" spans="2:11" s="14" customFormat="1" ht="18.75" customHeight="1">
      <c r="B54" s="870" t="s">
        <v>1772</v>
      </c>
      <c r="C54" s="870" t="s">
        <v>1974</v>
      </c>
      <c r="D54" s="801">
        <f t="shared" ref="D54:D56" si="40">D53+7</f>
        <v>45385</v>
      </c>
      <c r="E54" s="757">
        <f t="shared" si="36"/>
        <v>45396</v>
      </c>
      <c r="F54" s="757" t="s">
        <v>1936</v>
      </c>
      <c r="G54" s="757" t="s">
        <v>1951</v>
      </c>
      <c r="H54" s="757">
        <v>45398</v>
      </c>
      <c r="I54" s="757">
        <f t="shared" si="37"/>
        <v>45432</v>
      </c>
      <c r="J54" s="757">
        <f t="shared" si="38"/>
        <v>45433</v>
      </c>
      <c r="K54" s="757">
        <f t="shared" si="39"/>
        <v>45435</v>
      </c>
    </row>
    <row r="55" spans="2:11" s="14" customFormat="1" ht="18.75" customHeight="1">
      <c r="B55" s="870" t="s">
        <v>1975</v>
      </c>
      <c r="C55" s="870" t="s">
        <v>1976</v>
      </c>
      <c r="D55" s="801">
        <f t="shared" si="40"/>
        <v>45392</v>
      </c>
      <c r="E55" s="757">
        <f t="shared" si="36"/>
        <v>45403</v>
      </c>
      <c r="F55" s="757" t="s">
        <v>298</v>
      </c>
      <c r="G55" s="757" t="s">
        <v>1977</v>
      </c>
      <c r="H55" s="757">
        <v>45405</v>
      </c>
      <c r="I55" s="757">
        <f t="shared" si="37"/>
        <v>45439</v>
      </c>
      <c r="J55" s="757">
        <f t="shared" si="38"/>
        <v>45440</v>
      </c>
      <c r="K55" s="757">
        <f t="shared" si="39"/>
        <v>45442</v>
      </c>
    </row>
    <row r="56" spans="2:11" s="14" customFormat="1" ht="18.75" customHeight="1">
      <c r="B56" s="870" t="s">
        <v>1978</v>
      </c>
      <c r="C56" s="870" t="s">
        <v>1979</v>
      </c>
      <c r="D56" s="801">
        <f t="shared" si="40"/>
        <v>45399</v>
      </c>
      <c r="E56" s="757">
        <f t="shared" si="36"/>
        <v>45410</v>
      </c>
      <c r="F56" s="757" t="s">
        <v>1917</v>
      </c>
      <c r="G56" s="757" t="s">
        <v>1980</v>
      </c>
      <c r="H56" s="757">
        <f t="shared" ref="H56" si="41">H55+7</f>
        <v>45412</v>
      </c>
      <c r="I56" s="757">
        <f t="shared" si="37"/>
        <v>45446</v>
      </c>
      <c r="J56" s="757">
        <f t="shared" si="38"/>
        <v>45447</v>
      </c>
      <c r="K56" s="757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0"/>
      <c r="C59" s="771"/>
      <c r="D59" s="772"/>
      <c r="E59" s="773"/>
      <c r="F59" s="774"/>
      <c r="G59" s="775"/>
      <c r="H59" s="776"/>
      <c r="I59" s="197"/>
      <c r="J59" s="193"/>
      <c r="K59" s="2"/>
    </row>
    <row r="60" spans="2:11" s="14" customFormat="1" ht="18.75" customHeight="1">
      <c r="B60" s="777" t="s">
        <v>468</v>
      </c>
      <c r="C60" s="145"/>
      <c r="D60" s="147" t="s">
        <v>469</v>
      </c>
      <c r="E60" s="147"/>
      <c r="F60" s="147"/>
      <c r="G60" s="147" t="s">
        <v>470</v>
      </c>
      <c r="H60" s="778"/>
      <c r="I60" s="201"/>
      <c r="J60" s="203"/>
      <c r="K60" s="203"/>
    </row>
    <row r="61" spans="2:11" s="12" customFormat="1" ht="18.75" customHeight="1">
      <c r="B61" s="779" t="s">
        <v>471</v>
      </c>
      <c r="C61" s="780" t="s">
        <v>472</v>
      </c>
      <c r="D61" s="133" t="s">
        <v>473</v>
      </c>
      <c r="E61" s="147"/>
      <c r="F61" s="780" t="s">
        <v>474</v>
      </c>
      <c r="G61" s="145" t="s">
        <v>475</v>
      </c>
      <c r="H61" s="781" t="s">
        <v>476</v>
      </c>
      <c r="I61" s="201"/>
      <c r="J61" s="203"/>
      <c r="K61" s="203"/>
    </row>
    <row r="62" spans="2:11" s="12" customFormat="1" ht="18.75" customHeight="1">
      <c r="B62" s="782" t="s">
        <v>477</v>
      </c>
      <c r="C62" s="783" t="s">
        <v>478</v>
      </c>
      <c r="D62" s="133" t="s">
        <v>479</v>
      </c>
      <c r="E62" s="148" t="s">
        <v>480</v>
      </c>
      <c r="F62" s="784" t="s">
        <v>481</v>
      </c>
      <c r="G62" s="587" t="s">
        <v>482</v>
      </c>
      <c r="H62" s="785" t="s">
        <v>483</v>
      </c>
      <c r="I62" s="414"/>
      <c r="J62" s="569"/>
      <c r="K62" s="569"/>
    </row>
    <row r="63" spans="2:11" s="14" customFormat="1" ht="18.75" customHeight="1">
      <c r="B63" s="782" t="s">
        <v>491</v>
      </c>
      <c r="C63" s="783" t="s">
        <v>492</v>
      </c>
      <c r="D63" s="133" t="s">
        <v>486</v>
      </c>
      <c r="E63" s="148" t="s">
        <v>487</v>
      </c>
      <c r="F63" s="784" t="s">
        <v>488</v>
      </c>
      <c r="G63" s="587" t="s">
        <v>489</v>
      </c>
      <c r="H63" s="785" t="s">
        <v>490</v>
      </c>
      <c r="I63" s="201"/>
      <c r="J63" s="203"/>
      <c r="K63" s="203"/>
    </row>
    <row r="64" spans="2:11" s="14" customFormat="1" ht="18.75" customHeight="1">
      <c r="B64" s="782" t="s">
        <v>1981</v>
      </c>
      <c r="C64" s="783" t="s">
        <v>1982</v>
      </c>
      <c r="D64" s="133" t="s">
        <v>493</v>
      </c>
      <c r="E64" s="148" t="s">
        <v>494</v>
      </c>
      <c r="F64" s="784" t="s">
        <v>495</v>
      </c>
      <c r="G64" s="587" t="s">
        <v>496</v>
      </c>
      <c r="H64" s="785" t="s">
        <v>497</v>
      </c>
      <c r="I64" s="201"/>
      <c r="J64" s="203"/>
      <c r="K64" s="203"/>
    </row>
    <row r="65" spans="2:8" s="14" customFormat="1" ht="18.75" customHeight="1">
      <c r="B65" s="782" t="s">
        <v>484</v>
      </c>
      <c r="C65" s="783" t="s">
        <v>485</v>
      </c>
      <c r="D65" s="133" t="s">
        <v>500</v>
      </c>
      <c r="E65" s="148" t="s">
        <v>501</v>
      </c>
      <c r="F65" s="784" t="s">
        <v>502</v>
      </c>
      <c r="G65" s="587" t="s">
        <v>503</v>
      </c>
      <c r="H65" s="785" t="s">
        <v>504</v>
      </c>
    </row>
    <row r="66" spans="2:8" s="14" customFormat="1" ht="18.75" customHeight="1">
      <c r="B66" s="782" t="s">
        <v>909</v>
      </c>
      <c r="C66" s="783" t="s">
        <v>499</v>
      </c>
      <c r="D66" s="133" t="s">
        <v>507</v>
      </c>
      <c r="E66" s="148" t="s">
        <v>508</v>
      </c>
      <c r="F66" s="784" t="s">
        <v>509</v>
      </c>
      <c r="G66" s="587" t="s">
        <v>510</v>
      </c>
      <c r="H66" s="785" t="s">
        <v>511</v>
      </c>
    </row>
    <row r="67" spans="2:8" s="14" customFormat="1" ht="18.75" customHeight="1">
      <c r="B67" s="782" t="s">
        <v>1828</v>
      </c>
      <c r="C67" s="783" t="s">
        <v>1829</v>
      </c>
      <c r="D67" s="133"/>
      <c r="E67" s="186"/>
      <c r="F67" s="148"/>
      <c r="G67" s="587" t="s">
        <v>1830</v>
      </c>
      <c r="H67" s="785" t="s">
        <v>1832</v>
      </c>
    </row>
    <row r="68" spans="2:8" s="14" customFormat="1" ht="18.75" customHeight="1">
      <c r="B68" s="782" t="s">
        <v>1983</v>
      </c>
      <c r="C68" s="783" t="s">
        <v>1984</v>
      </c>
      <c r="D68" s="133"/>
      <c r="E68" s="145"/>
      <c r="F68" s="587"/>
      <c r="G68" s="587" t="s">
        <v>517</v>
      </c>
      <c r="H68" s="786" t="s">
        <v>518</v>
      </c>
    </row>
    <row r="69" spans="2:8" s="14" customFormat="1" ht="18.75" customHeight="1">
      <c r="B69" s="782" t="s">
        <v>505</v>
      </c>
      <c r="C69" s="783" t="s">
        <v>506</v>
      </c>
      <c r="D69" s="145"/>
      <c r="E69" s="145"/>
      <c r="F69" s="145"/>
      <c r="G69" s="145"/>
      <c r="H69" s="787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7016-FC50-46ED-85B6-1FFAB7B614E9}">
  <sheetPr>
    <tabColor rgb="FFFFFF00"/>
    <pageSetUpPr fitToPage="1"/>
  </sheetPr>
  <dimension ref="A1:O62"/>
  <sheetViews>
    <sheetView showGridLines="0" zoomScaleNormal="100" zoomScaleSheetLayoutView="85" workbookViewId="0">
      <selection activeCell="C50" sqref="C50"/>
    </sheetView>
  </sheetViews>
  <sheetFormatPr defaultColWidth="9.140625" defaultRowHeight="18" customHeight="1"/>
  <cols>
    <col min="1" max="1" width="25.7109375" style="853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0" s="122" customFormat="1" ht="18" customHeight="1">
      <c r="A1" s="853"/>
    </row>
    <row r="2" spans="1:10" s="122" customFormat="1" ht="18" customHeight="1">
      <c r="A2" s="853"/>
      <c r="B2" s="1534" t="s">
        <v>0</v>
      </c>
      <c r="C2" s="1534"/>
      <c r="D2" s="1534"/>
      <c r="E2" s="1534"/>
      <c r="F2" s="1534"/>
      <c r="H2" s="943" t="s">
        <v>244</v>
      </c>
    </row>
    <row r="3" spans="1:10" s="122" customFormat="1" ht="18" customHeight="1">
      <c r="A3" s="853"/>
      <c r="B3" s="123"/>
      <c r="H3" s="745"/>
    </row>
    <row r="4" spans="1:10" s="145" customFormat="1" ht="30" customHeight="1">
      <c r="A4" s="148"/>
      <c r="B4" s="1535" t="s">
        <v>19</v>
      </c>
      <c r="C4" s="1536"/>
      <c r="D4" s="1536"/>
      <c r="E4" s="1536"/>
      <c r="F4" s="1537"/>
      <c r="G4" s="438"/>
    </row>
    <row r="5" spans="1:10" s="145" customFormat="1" ht="18" customHeight="1">
      <c r="A5" s="853"/>
      <c r="B5" s="148"/>
      <c r="C5" s="148"/>
      <c r="D5" s="148"/>
      <c r="E5" s="148"/>
      <c r="F5" s="148"/>
      <c r="G5" s="148"/>
    </row>
    <row r="6" spans="1:10" ht="18" customHeight="1">
      <c r="B6" s="192"/>
      <c r="C6" s="331"/>
      <c r="D6" s="331"/>
      <c r="E6" s="194"/>
      <c r="F6" s="195"/>
      <c r="G6" s="195"/>
      <c r="H6" s="331"/>
    </row>
    <row r="7" spans="1:10" s="147" customFormat="1" ht="30" customHeight="1">
      <c r="A7" s="804"/>
      <c r="B7" s="1530" t="s">
        <v>19</v>
      </c>
      <c r="C7" s="1531"/>
      <c r="D7" s="1532" t="s">
        <v>250</v>
      </c>
      <c r="E7" s="1147" t="s">
        <v>222</v>
      </c>
      <c r="F7" s="1180"/>
      <c r="G7" s="1197"/>
      <c r="H7" s="1197"/>
      <c r="I7" s="1199"/>
      <c r="J7" s="145"/>
    </row>
    <row r="8" spans="1:10" s="145" customFormat="1" ht="18" customHeight="1">
      <c r="A8" s="804"/>
      <c r="B8" s="1148" t="s">
        <v>252</v>
      </c>
      <c r="C8" s="1148" t="s">
        <v>253</v>
      </c>
      <c r="D8" s="1533"/>
      <c r="E8" s="1149" t="s">
        <v>203</v>
      </c>
      <c r="F8" s="1199"/>
      <c r="G8" s="1183" t="s">
        <v>255</v>
      </c>
    </row>
    <row r="9" spans="1:10" ht="18" hidden="1" customHeight="1">
      <c r="A9" s="853" t="s">
        <v>1178</v>
      </c>
      <c r="B9" s="1154" t="s">
        <v>779</v>
      </c>
      <c r="C9" s="1154" t="s">
        <v>1985</v>
      </c>
      <c r="D9" s="1154">
        <v>46084</v>
      </c>
      <c r="E9" s="1151">
        <f t="shared" ref="E9:E15" si="0">D9+3</f>
        <v>46087</v>
      </c>
      <c r="F9" s="1201"/>
      <c r="G9" s="1194">
        <f t="shared" ref="G9:G17" si="1">WEEKNUM(H9)</f>
        <v>0</v>
      </c>
      <c r="J9" s="331"/>
    </row>
    <row r="10" spans="1:10" ht="18" hidden="1" customHeight="1">
      <c r="A10" s="853" t="s">
        <v>1178</v>
      </c>
      <c r="B10" s="1154" t="s">
        <v>779</v>
      </c>
      <c r="C10" s="1154" t="s">
        <v>1986</v>
      </c>
      <c r="D10" s="1154">
        <v>46091</v>
      </c>
      <c r="E10" s="1151">
        <f t="shared" si="0"/>
        <v>46094</v>
      </c>
      <c r="F10" s="1201"/>
      <c r="G10" s="1194">
        <f t="shared" si="1"/>
        <v>0</v>
      </c>
      <c r="J10" s="331"/>
    </row>
    <row r="11" spans="1:10" ht="18" hidden="1" customHeight="1">
      <c r="A11" s="853" t="s">
        <v>1178</v>
      </c>
      <c r="B11" s="1154" t="s">
        <v>779</v>
      </c>
      <c r="C11" s="1154" t="s">
        <v>1987</v>
      </c>
      <c r="D11" s="1154">
        <v>46098</v>
      </c>
      <c r="E11" s="1151">
        <f t="shared" si="0"/>
        <v>46101</v>
      </c>
      <c r="F11" s="1201"/>
      <c r="G11" s="1194">
        <f t="shared" si="1"/>
        <v>0</v>
      </c>
      <c r="J11" s="331"/>
    </row>
    <row r="12" spans="1:10" ht="18" hidden="1" customHeight="1">
      <c r="A12" s="853" t="s">
        <v>1178</v>
      </c>
      <c r="B12" s="1154" t="s">
        <v>779</v>
      </c>
      <c r="C12" s="1154" t="s">
        <v>1988</v>
      </c>
      <c r="D12" s="1154">
        <v>46106</v>
      </c>
      <c r="E12" s="1151">
        <f t="shared" si="0"/>
        <v>46109</v>
      </c>
      <c r="F12" s="1201"/>
      <c r="G12" s="1194">
        <f t="shared" si="1"/>
        <v>0</v>
      </c>
      <c r="J12" s="331"/>
    </row>
    <row r="13" spans="1:10" ht="18" hidden="1" customHeight="1">
      <c r="A13" s="853" t="s">
        <v>1178</v>
      </c>
      <c r="B13" s="1154" t="s">
        <v>779</v>
      </c>
      <c r="C13" s="1154" t="s">
        <v>1989</v>
      </c>
      <c r="D13" s="1154">
        <v>46112</v>
      </c>
      <c r="E13" s="1151">
        <f t="shared" si="0"/>
        <v>46115</v>
      </c>
      <c r="F13" s="1201"/>
      <c r="G13" s="1194">
        <f t="shared" si="1"/>
        <v>0</v>
      </c>
      <c r="J13" s="331"/>
    </row>
    <row r="14" spans="1:10" ht="18" hidden="1" customHeight="1">
      <c r="B14" s="1154" t="s">
        <v>779</v>
      </c>
      <c r="C14" s="1154" t="s">
        <v>1990</v>
      </c>
      <c r="D14" s="1154">
        <v>46119</v>
      </c>
      <c r="E14" s="1151">
        <f t="shared" si="0"/>
        <v>46122</v>
      </c>
      <c r="F14" s="1201"/>
      <c r="G14" s="1194">
        <f t="shared" si="1"/>
        <v>0</v>
      </c>
      <c r="J14" s="331"/>
    </row>
    <row r="15" spans="1:10" ht="18" hidden="1" customHeight="1">
      <c r="B15" s="1154" t="s">
        <v>779</v>
      </c>
      <c r="C15" s="1154" t="s">
        <v>1991</v>
      </c>
      <c r="D15" s="1154">
        <v>46127</v>
      </c>
      <c r="E15" s="1151">
        <f t="shared" si="0"/>
        <v>46130</v>
      </c>
      <c r="F15" s="1201"/>
      <c r="G15" s="1194">
        <f t="shared" si="1"/>
        <v>0</v>
      </c>
      <c r="J15" s="331"/>
    </row>
    <row r="16" spans="1:10" ht="18" hidden="1" customHeight="1">
      <c r="B16" s="1154" t="s">
        <v>779</v>
      </c>
      <c r="C16" s="1154" t="s">
        <v>1992</v>
      </c>
      <c r="D16" s="1154">
        <v>46134</v>
      </c>
      <c r="E16" s="1151">
        <f t="shared" ref="E16" si="2">D16+3</f>
        <v>46137</v>
      </c>
      <c r="F16" s="1201"/>
      <c r="G16" s="1194">
        <f t="shared" si="1"/>
        <v>0</v>
      </c>
      <c r="J16" s="331"/>
    </row>
    <row r="17" spans="1:10" ht="18" hidden="1" customHeight="1">
      <c r="B17" s="1154" t="s">
        <v>779</v>
      </c>
      <c r="C17" s="1154" t="s">
        <v>1993</v>
      </c>
      <c r="D17" s="1154">
        <v>46141</v>
      </c>
      <c r="E17" s="1151">
        <f t="shared" ref="E17:E18" si="3">D17+3</f>
        <v>46144</v>
      </c>
      <c r="F17" s="1201"/>
      <c r="G17" s="1194">
        <f t="shared" si="1"/>
        <v>0</v>
      </c>
      <c r="J17" s="331"/>
    </row>
    <row r="18" spans="1:10" ht="18" hidden="1" customHeight="1">
      <c r="A18" s="853" t="s">
        <v>779</v>
      </c>
      <c r="B18" s="1154" t="s">
        <v>434</v>
      </c>
      <c r="C18" s="1154" t="s">
        <v>1994</v>
      </c>
      <c r="D18" s="1154">
        <v>46147</v>
      </c>
      <c r="E18" s="1151">
        <f t="shared" si="3"/>
        <v>46150</v>
      </c>
      <c r="F18" s="1201"/>
      <c r="G18" s="1194">
        <v>19</v>
      </c>
      <c r="J18" s="331"/>
    </row>
    <row r="19" spans="1:10" ht="18" hidden="1" customHeight="1">
      <c r="A19" s="853" t="s">
        <v>779</v>
      </c>
      <c r="B19" s="1159" t="s">
        <v>310</v>
      </c>
      <c r="C19" s="1154" t="s">
        <v>1995</v>
      </c>
      <c r="D19" s="1154">
        <v>46154</v>
      </c>
      <c r="E19" s="1151">
        <f t="shared" ref="E19" si="4">D19+3</f>
        <v>46157</v>
      </c>
      <c r="F19" s="1201"/>
      <c r="G19" s="1194">
        <v>20</v>
      </c>
      <c r="J19" s="331"/>
    </row>
    <row r="20" spans="1:10" ht="18" hidden="1" customHeight="1">
      <c r="B20" s="1154" t="s">
        <v>779</v>
      </c>
      <c r="C20" s="1154" t="s">
        <v>1996</v>
      </c>
      <c r="D20" s="1154">
        <v>46161</v>
      </c>
      <c r="E20" s="1151">
        <f t="shared" ref="E20" si="5">D20+3</f>
        <v>46164</v>
      </c>
      <c r="F20" s="1201"/>
      <c r="G20" s="1194">
        <v>21</v>
      </c>
      <c r="J20" s="331"/>
    </row>
    <row r="21" spans="1:10" ht="18" hidden="1" customHeight="1">
      <c r="B21" s="1154" t="s">
        <v>779</v>
      </c>
      <c r="C21" s="1154" t="s">
        <v>1997</v>
      </c>
      <c r="D21" s="1154">
        <v>46168</v>
      </c>
      <c r="E21" s="1151">
        <f t="shared" ref="E21" si="6">D21+3</f>
        <v>46171</v>
      </c>
      <c r="F21" s="1201"/>
      <c r="G21" s="1194">
        <v>22</v>
      </c>
      <c r="J21" s="331"/>
    </row>
    <row r="22" spans="1:10" ht="18" customHeight="1">
      <c r="B22" s="1154" t="s">
        <v>779</v>
      </c>
      <c r="C22" s="1154" t="s">
        <v>1998</v>
      </c>
      <c r="D22" s="1154">
        <v>46176</v>
      </c>
      <c r="E22" s="1151">
        <f t="shared" ref="E22" si="7">D22+3</f>
        <v>46179</v>
      </c>
      <c r="F22" s="1201"/>
      <c r="G22" s="1194">
        <v>23</v>
      </c>
      <c r="J22" s="331"/>
    </row>
    <row r="23" spans="1:10" ht="18" customHeight="1">
      <c r="B23" s="1154" t="s">
        <v>779</v>
      </c>
      <c r="C23" s="1154" t="s">
        <v>1999</v>
      </c>
      <c r="D23" s="1154">
        <v>46184</v>
      </c>
      <c r="E23" s="1151">
        <f t="shared" ref="E23" si="8">D23+3</f>
        <v>46187</v>
      </c>
      <c r="F23" s="1201"/>
      <c r="G23" s="1194">
        <v>24</v>
      </c>
      <c r="J23" s="331"/>
    </row>
    <row r="24" spans="1:10" ht="18" customHeight="1">
      <c r="B24" s="1154" t="s">
        <v>779</v>
      </c>
      <c r="C24" s="1154" t="s">
        <v>2000</v>
      </c>
      <c r="D24" s="1154">
        <v>46191</v>
      </c>
      <c r="E24" s="1151">
        <f t="shared" ref="E24" si="9">D24+3</f>
        <v>46194</v>
      </c>
      <c r="F24" s="1201"/>
      <c r="G24" s="1194">
        <v>25</v>
      </c>
      <c r="J24" s="331"/>
    </row>
    <row r="25" spans="1:10" ht="18" customHeight="1">
      <c r="A25" s="853" t="s">
        <v>779</v>
      </c>
      <c r="B25" s="1154" t="s">
        <v>779</v>
      </c>
      <c r="C25" s="1154" t="s">
        <v>2001</v>
      </c>
      <c r="D25" s="1154">
        <v>46196</v>
      </c>
      <c r="E25" s="1151">
        <f t="shared" ref="E25" si="10">D25+3</f>
        <v>46199</v>
      </c>
      <c r="F25" s="1201"/>
      <c r="G25" s="1194">
        <v>26</v>
      </c>
      <c r="J25" s="331"/>
    </row>
    <row r="26" spans="1:10" ht="18" customHeight="1">
      <c r="A26" s="853" t="s">
        <v>2002</v>
      </c>
      <c r="B26" s="1154" t="s">
        <v>779</v>
      </c>
      <c r="C26" s="1154" t="s">
        <v>2003</v>
      </c>
      <c r="D26" s="1154">
        <v>46203</v>
      </c>
      <c r="E26" s="1151">
        <f t="shared" ref="E26" si="11">D26+3</f>
        <v>46206</v>
      </c>
      <c r="F26" s="1201"/>
      <c r="G26" s="1194">
        <v>27</v>
      </c>
      <c r="J26" s="331"/>
    </row>
    <row r="27" spans="1:10" ht="18" customHeight="1">
      <c r="A27" s="853" t="s">
        <v>2002</v>
      </c>
      <c r="B27" s="1154" t="s">
        <v>779</v>
      </c>
      <c r="C27" s="1154" t="s">
        <v>2004</v>
      </c>
      <c r="D27" s="1154">
        <v>46210</v>
      </c>
      <c r="E27" s="1151">
        <f t="shared" ref="E27" si="12">D27+3</f>
        <v>46213</v>
      </c>
      <c r="F27" s="1201"/>
      <c r="G27" s="1194">
        <v>28</v>
      </c>
      <c r="J27" s="331"/>
    </row>
    <row r="28" spans="1:10" ht="18" customHeight="1">
      <c r="A28" s="853" t="s">
        <v>2002</v>
      </c>
      <c r="B28" s="1154" t="s">
        <v>779</v>
      </c>
      <c r="C28" s="1154" t="s">
        <v>2005</v>
      </c>
      <c r="D28" s="1154">
        <v>46217</v>
      </c>
      <c r="E28" s="1151">
        <f t="shared" ref="E28" si="13">D28+3</f>
        <v>46220</v>
      </c>
      <c r="F28" s="1201"/>
      <c r="G28" s="1194">
        <v>29</v>
      </c>
      <c r="J28" s="331"/>
    </row>
    <row r="29" spans="1:10" ht="18" customHeight="1">
      <c r="A29" s="853" t="s">
        <v>2002</v>
      </c>
      <c r="B29" s="1154" t="s">
        <v>779</v>
      </c>
      <c r="C29" s="1154" t="s">
        <v>2006</v>
      </c>
      <c r="D29" s="1154">
        <v>46224</v>
      </c>
      <c r="E29" s="1151">
        <f t="shared" ref="E29" si="14">D29+3</f>
        <v>46227</v>
      </c>
      <c r="F29" s="1201"/>
      <c r="G29" s="1194">
        <v>30</v>
      </c>
      <c r="J29" s="331"/>
    </row>
    <row r="30" spans="1:10" ht="18" customHeight="1">
      <c r="A30" s="853" t="s">
        <v>2002</v>
      </c>
      <c r="B30" s="1154" t="s">
        <v>779</v>
      </c>
      <c r="C30" s="1154" t="s">
        <v>2007</v>
      </c>
      <c r="D30" s="1154">
        <v>46231</v>
      </c>
      <c r="E30" s="1151">
        <f t="shared" ref="E30:E32" si="15">D30+3</f>
        <v>46234</v>
      </c>
      <c r="F30" s="1201"/>
      <c r="G30" s="1194">
        <v>31</v>
      </c>
      <c r="J30" s="331"/>
    </row>
    <row r="31" spans="1:10" ht="18" customHeight="1">
      <c r="A31" s="853" t="s">
        <v>2002</v>
      </c>
      <c r="B31" s="1154" t="s">
        <v>779</v>
      </c>
      <c r="C31" s="1154" t="s">
        <v>2008</v>
      </c>
      <c r="D31" s="1154">
        <v>46238</v>
      </c>
      <c r="E31" s="1151">
        <f t="shared" si="15"/>
        <v>46241</v>
      </c>
      <c r="F31" s="1201"/>
      <c r="G31" s="1194">
        <v>32</v>
      </c>
      <c r="J31" s="331"/>
    </row>
    <row r="32" spans="1:10" ht="18" customHeight="1">
      <c r="A32" s="853" t="s">
        <v>2002</v>
      </c>
      <c r="B32" s="1154" t="s">
        <v>779</v>
      </c>
      <c r="C32" s="1154" t="s">
        <v>2009</v>
      </c>
      <c r="D32" s="1154">
        <v>46245</v>
      </c>
      <c r="E32" s="1151">
        <f t="shared" si="15"/>
        <v>46248</v>
      </c>
      <c r="F32" s="1201"/>
      <c r="G32" s="1194">
        <v>33</v>
      </c>
      <c r="J32" s="331"/>
    </row>
    <row r="33" spans="1:10" ht="18" customHeight="1">
      <c r="B33" s="1154" t="s">
        <v>779</v>
      </c>
      <c r="C33" s="1154" t="s">
        <v>2010</v>
      </c>
      <c r="D33" s="1154">
        <v>46252</v>
      </c>
      <c r="E33" s="1151">
        <f t="shared" ref="E33" si="16">D33+3</f>
        <v>46255</v>
      </c>
      <c r="F33" s="1201"/>
      <c r="G33" s="1194">
        <v>34</v>
      </c>
      <c r="J33" s="331"/>
    </row>
    <row r="34" spans="1:10" ht="18" customHeight="1">
      <c r="A34" s="804"/>
      <c r="B34" s="147" t="s">
        <v>467</v>
      </c>
      <c r="C34" s="763"/>
      <c r="D34" s="751"/>
      <c r="E34" s="763"/>
      <c r="F34" s="763"/>
      <c r="G34" s="763"/>
      <c r="H34" s="763"/>
      <c r="I34" s="331"/>
      <c r="J34" s="768"/>
    </row>
    <row r="35" spans="1:10" ht="18" customHeight="1">
      <c r="A35" s="804"/>
      <c r="B35" s="147"/>
      <c r="C35" s="763"/>
      <c r="D35" s="751"/>
      <c r="E35" s="763"/>
      <c r="F35" s="763"/>
      <c r="G35" s="763"/>
      <c r="H35" s="763"/>
      <c r="I35" s="331"/>
      <c r="J35" s="768"/>
    </row>
    <row r="36" spans="1:10" ht="18" hidden="1" customHeight="1">
      <c r="A36" s="804"/>
      <c r="B36" s="1529" t="s">
        <v>1187</v>
      </c>
      <c r="C36" s="1529"/>
      <c r="D36" s="1529"/>
      <c r="E36" s="1529"/>
      <c r="F36" s="1019"/>
      <c r="G36" s="1019"/>
      <c r="H36" s="763"/>
      <c r="I36" s="331"/>
      <c r="J36" s="768"/>
    </row>
    <row r="37" spans="1:10" ht="18" hidden="1" customHeight="1">
      <c r="A37" s="804"/>
      <c r="B37" s="1019"/>
      <c r="C37" s="1019"/>
      <c r="D37" s="1019"/>
      <c r="E37" s="1019"/>
      <c r="F37" s="1019"/>
      <c r="G37" s="1019"/>
      <c r="H37" s="763"/>
      <c r="I37" s="331"/>
      <c r="J37" s="768"/>
    </row>
    <row r="38" spans="1:10" ht="28.5" hidden="1" customHeight="1">
      <c r="A38" s="804"/>
      <c r="B38" s="1530"/>
      <c r="C38" s="1531"/>
      <c r="D38" s="1532" t="s">
        <v>250</v>
      </c>
      <c r="E38" s="1147" t="s">
        <v>222</v>
      </c>
      <c r="F38" s="1180"/>
      <c r="G38" s="1197"/>
      <c r="H38" s="1197"/>
      <c r="I38" s="1199"/>
      <c r="J38" s="331"/>
    </row>
    <row r="39" spans="1:10" ht="18" hidden="1" customHeight="1">
      <c r="A39" s="804"/>
      <c r="B39" s="1148" t="s">
        <v>252</v>
      </c>
      <c r="C39" s="1148" t="s">
        <v>253</v>
      </c>
      <c r="D39" s="1533"/>
      <c r="E39" s="1149" t="s">
        <v>203</v>
      </c>
      <c r="F39" s="1199"/>
      <c r="G39" s="1166" t="s">
        <v>391</v>
      </c>
      <c r="H39" s="1166" t="s">
        <v>254</v>
      </c>
      <c r="I39" s="1183" t="s">
        <v>255</v>
      </c>
      <c r="J39" s="331"/>
    </row>
    <row r="40" spans="1:10" ht="18" hidden="1" customHeight="1">
      <c r="A40" s="804"/>
      <c r="B40" s="1154" t="s">
        <v>434</v>
      </c>
      <c r="C40" s="1154" t="s">
        <v>1302</v>
      </c>
      <c r="D40" s="1154">
        <v>46056</v>
      </c>
      <c r="E40" s="1151">
        <v>46061</v>
      </c>
      <c r="F40" s="1201"/>
      <c r="G40" s="1151">
        <v>46056</v>
      </c>
      <c r="H40" s="1151">
        <v>46056</v>
      </c>
      <c r="I40" s="1194">
        <f t="shared" ref="I40:I47" si="17">WEEKNUM(H40)</f>
        <v>6</v>
      </c>
      <c r="J40" s="331"/>
    </row>
    <row r="41" spans="1:10" ht="18" hidden="1" customHeight="1">
      <c r="A41" s="804"/>
      <c r="B41" s="1154" t="s">
        <v>1282</v>
      </c>
      <c r="C41" s="1154" t="s">
        <v>1332</v>
      </c>
      <c r="D41" s="1154">
        <v>46086</v>
      </c>
      <c r="E41" s="1151">
        <v>46088</v>
      </c>
      <c r="F41" s="1201"/>
      <c r="G41" s="1151">
        <v>46086</v>
      </c>
      <c r="H41" s="1151">
        <v>46086</v>
      </c>
      <c r="I41" s="1194">
        <f t="shared" si="17"/>
        <v>10</v>
      </c>
      <c r="J41" s="331"/>
    </row>
    <row r="42" spans="1:10" ht="18" hidden="1" customHeight="1">
      <c r="A42" s="804"/>
      <c r="B42" s="1159" t="s">
        <v>462</v>
      </c>
      <c r="C42" s="1154" t="s">
        <v>1304</v>
      </c>
      <c r="D42" s="1154">
        <v>46091</v>
      </c>
      <c r="E42" s="1151">
        <f t="shared" ref="E42:E47" si="18">D42+3</f>
        <v>46094</v>
      </c>
      <c r="F42" s="1201"/>
      <c r="G42" s="1151">
        <v>46091</v>
      </c>
      <c r="H42" s="1151">
        <v>46092</v>
      </c>
      <c r="I42" s="1194">
        <f t="shared" si="17"/>
        <v>11</v>
      </c>
      <c r="J42" s="331"/>
    </row>
    <row r="43" spans="1:10" ht="18" hidden="1" customHeight="1">
      <c r="A43" s="804"/>
      <c r="B43" s="1154" t="s">
        <v>1282</v>
      </c>
      <c r="C43" s="1154" t="s">
        <v>1305</v>
      </c>
      <c r="D43" s="1154">
        <v>46098</v>
      </c>
      <c r="E43" s="1151">
        <f t="shared" si="18"/>
        <v>46101</v>
      </c>
      <c r="F43" s="1201"/>
      <c r="G43" s="1151">
        <f t="shared" ref="G43:H47" si="19">G42+7</f>
        <v>46098</v>
      </c>
      <c r="H43" s="1151">
        <f t="shared" si="19"/>
        <v>46099</v>
      </c>
      <c r="I43" s="1194">
        <f t="shared" si="17"/>
        <v>12</v>
      </c>
      <c r="J43" s="331"/>
    </row>
    <row r="44" spans="1:10" ht="18" hidden="1" customHeight="1">
      <c r="A44" s="804"/>
      <c r="B44" s="1159" t="s">
        <v>462</v>
      </c>
      <c r="C44" s="1154" t="s">
        <v>1306</v>
      </c>
      <c r="D44" s="1154">
        <v>46105</v>
      </c>
      <c r="E44" s="1151">
        <f t="shared" si="18"/>
        <v>46108</v>
      </c>
      <c r="F44" s="1201"/>
      <c r="G44" s="1151">
        <f t="shared" si="19"/>
        <v>46105</v>
      </c>
      <c r="H44" s="1151">
        <f t="shared" si="19"/>
        <v>46106</v>
      </c>
      <c r="I44" s="1194">
        <f t="shared" si="17"/>
        <v>13</v>
      </c>
      <c r="J44" s="331"/>
    </row>
    <row r="45" spans="1:10" ht="18" hidden="1" customHeight="1">
      <c r="A45" s="804"/>
      <c r="B45" s="1154" t="s">
        <v>1282</v>
      </c>
      <c r="C45" s="1154" t="s">
        <v>1307</v>
      </c>
      <c r="D45" s="1154">
        <v>46112</v>
      </c>
      <c r="E45" s="1151">
        <f t="shared" si="18"/>
        <v>46115</v>
      </c>
      <c r="F45" s="1201"/>
      <c r="G45" s="1151">
        <f t="shared" si="19"/>
        <v>46112</v>
      </c>
      <c r="H45" s="1151">
        <f t="shared" si="19"/>
        <v>46113</v>
      </c>
      <c r="I45" s="1194">
        <f t="shared" si="17"/>
        <v>14</v>
      </c>
      <c r="J45" s="331"/>
    </row>
    <row r="46" spans="1:10" ht="18" hidden="1" customHeight="1">
      <c r="A46" s="804"/>
      <c r="B46" s="1159" t="s">
        <v>462</v>
      </c>
      <c r="C46" s="1154" t="s">
        <v>1308</v>
      </c>
      <c r="D46" s="1154">
        <v>46119</v>
      </c>
      <c r="E46" s="1151">
        <f t="shared" si="18"/>
        <v>46122</v>
      </c>
      <c r="F46" s="1201"/>
      <c r="G46" s="1151">
        <f t="shared" si="19"/>
        <v>46119</v>
      </c>
      <c r="H46" s="1151">
        <f t="shared" si="19"/>
        <v>46120</v>
      </c>
      <c r="I46" s="1194">
        <f t="shared" si="17"/>
        <v>15</v>
      </c>
      <c r="J46" s="331"/>
    </row>
    <row r="47" spans="1:10" ht="18" hidden="1" customHeight="1">
      <c r="A47" s="804"/>
      <c r="B47" s="1154" t="s">
        <v>1282</v>
      </c>
      <c r="C47" s="1154" t="s">
        <v>1309</v>
      </c>
      <c r="D47" s="1154">
        <v>46126</v>
      </c>
      <c r="E47" s="1151">
        <f t="shared" si="18"/>
        <v>46129</v>
      </c>
      <c r="F47" s="1201"/>
      <c r="G47" s="1151">
        <f t="shared" si="19"/>
        <v>46126</v>
      </c>
      <c r="H47" s="1151">
        <f t="shared" si="19"/>
        <v>46127</v>
      </c>
      <c r="I47" s="1194">
        <f t="shared" si="17"/>
        <v>16</v>
      </c>
      <c r="J47" s="331"/>
    </row>
    <row r="48" spans="1:10" ht="18" hidden="1" customHeight="1">
      <c r="A48" s="804"/>
      <c r="B48" s="147" t="s">
        <v>467</v>
      </c>
      <c r="C48" s="763"/>
      <c r="D48" s="751"/>
      <c r="E48" s="763"/>
      <c r="F48" s="763"/>
      <c r="G48" s="763"/>
      <c r="H48" s="763"/>
      <c r="I48" s="331"/>
      <c r="J48" s="768"/>
    </row>
    <row r="49" spans="1:15" ht="18" customHeight="1">
      <c r="A49" s="804"/>
      <c r="B49" s="147"/>
      <c r="C49" s="763"/>
      <c r="D49" s="751"/>
      <c r="E49" s="763"/>
      <c r="F49" s="763"/>
      <c r="G49" s="763"/>
      <c r="H49" s="763"/>
      <c r="I49" s="331"/>
      <c r="J49" s="768"/>
    </row>
    <row r="50" spans="1:15" ht="18" customHeight="1">
      <c r="A50" s="804"/>
      <c r="B50" s="147"/>
      <c r="C50" s="763"/>
      <c r="D50" s="751"/>
      <c r="E50" s="763"/>
      <c r="F50" s="763"/>
      <c r="G50" s="763"/>
      <c r="H50" s="763"/>
      <c r="I50" s="331"/>
      <c r="J50" s="768"/>
    </row>
    <row r="51" spans="1:15" s="11" customFormat="1" ht="18" customHeight="1">
      <c r="A51" s="853"/>
      <c r="B51" s="413"/>
      <c r="C51" s="331"/>
      <c r="D51" s="1135"/>
      <c r="E51" s="199"/>
      <c r="F51" s="413"/>
      <c r="G51" s="331"/>
      <c r="H51" s="1135"/>
      <c r="K51" s="331"/>
    </row>
    <row r="52" spans="1:15" s="147" customFormat="1" ht="18.75" customHeight="1">
      <c r="B52" s="770"/>
      <c r="C52" s="771"/>
      <c r="D52" s="772"/>
      <c r="E52" s="773"/>
      <c r="F52" s="774"/>
      <c r="G52" s="775"/>
      <c r="H52" s="776"/>
    </row>
    <row r="53" spans="1:15" s="147" customFormat="1" ht="18.75" customHeight="1">
      <c r="B53" s="777" t="s">
        <v>468</v>
      </c>
      <c r="C53" s="145"/>
      <c r="D53" s="147" t="s">
        <v>469</v>
      </c>
      <c r="G53" s="147" t="s">
        <v>470</v>
      </c>
      <c r="H53" s="778"/>
    </row>
    <row r="54" spans="1:15" s="147" customFormat="1" ht="18.75" customHeight="1">
      <c r="B54" s="779" t="s">
        <v>471</v>
      </c>
      <c r="C54" s="1080" t="s">
        <v>472</v>
      </c>
      <c r="D54" s="133" t="s">
        <v>473</v>
      </c>
      <c r="F54" s="1080" t="s">
        <v>474</v>
      </c>
      <c r="G54" s="145" t="s">
        <v>475</v>
      </c>
      <c r="H54" s="1081" t="s">
        <v>476</v>
      </c>
    </row>
    <row r="55" spans="1:15" s="147" customFormat="1" ht="18" customHeight="1">
      <c r="B55" s="779" t="s">
        <v>477</v>
      </c>
      <c r="C55" s="1080" t="s">
        <v>478</v>
      </c>
      <c r="D55" s="133" t="s">
        <v>479</v>
      </c>
      <c r="E55" s="148" t="s">
        <v>480</v>
      </c>
      <c r="F55" s="1082" t="s">
        <v>481</v>
      </c>
      <c r="G55" s="145" t="s">
        <v>482</v>
      </c>
      <c r="H55" s="1081" t="s">
        <v>483</v>
      </c>
    </row>
    <row r="56" spans="1:15" s="147" customFormat="1" ht="18.75" customHeight="1">
      <c r="B56" s="782" t="s">
        <v>484</v>
      </c>
      <c r="C56" s="1083" t="s">
        <v>485</v>
      </c>
      <c r="D56" s="133" t="s">
        <v>486</v>
      </c>
      <c r="E56" s="148" t="s">
        <v>487</v>
      </c>
      <c r="F56" s="1082" t="s">
        <v>488</v>
      </c>
      <c r="G56" s="587" t="s">
        <v>489</v>
      </c>
      <c r="H56" s="1084" t="s">
        <v>490</v>
      </c>
    </row>
    <row r="57" spans="1:15" s="147" customFormat="1" ht="18.75" customHeight="1">
      <c r="B57" s="782" t="s">
        <v>491</v>
      </c>
      <c r="C57" s="1083" t="s">
        <v>492</v>
      </c>
      <c r="D57" s="133" t="s">
        <v>493</v>
      </c>
      <c r="E57" s="148" t="s">
        <v>494</v>
      </c>
      <c r="F57" s="1082" t="s">
        <v>495</v>
      </c>
      <c r="G57" s="587" t="s">
        <v>496</v>
      </c>
      <c r="H57" s="1084" t="s">
        <v>497</v>
      </c>
      <c r="N57" s="149"/>
      <c r="O57" s="149"/>
    </row>
    <row r="58" spans="1:15" s="147" customFormat="1" ht="18.75" customHeight="1">
      <c r="B58" s="782" t="s">
        <v>909</v>
      </c>
      <c r="C58" s="1083" t="s">
        <v>499</v>
      </c>
      <c r="D58" s="133" t="s">
        <v>500</v>
      </c>
      <c r="E58" s="148" t="s">
        <v>501</v>
      </c>
      <c r="F58" s="1082" t="s">
        <v>502</v>
      </c>
      <c r="G58" s="587" t="s">
        <v>503</v>
      </c>
      <c r="H58" s="1084" t="s">
        <v>504</v>
      </c>
      <c r="N58" s="149"/>
      <c r="O58" s="149"/>
    </row>
    <row r="59" spans="1:15" s="147" customFormat="1" ht="18.75" customHeight="1">
      <c r="B59" s="782" t="s">
        <v>505</v>
      </c>
      <c r="C59" s="1083" t="s">
        <v>506</v>
      </c>
      <c r="D59" s="133" t="s">
        <v>507</v>
      </c>
      <c r="E59" s="148" t="s">
        <v>508</v>
      </c>
      <c r="F59" s="1082" t="s">
        <v>509</v>
      </c>
      <c r="G59" s="587" t="s">
        <v>510</v>
      </c>
      <c r="H59" s="1084" t="s">
        <v>511</v>
      </c>
      <c r="N59" s="149"/>
      <c r="O59" s="149"/>
    </row>
    <row r="60" spans="1:15" s="147" customFormat="1" ht="18.75" customHeight="1">
      <c r="B60" s="782" t="s">
        <v>512</v>
      </c>
      <c r="C60" s="1083" t="s">
        <v>513</v>
      </c>
      <c r="D60" s="133" t="s">
        <v>514</v>
      </c>
      <c r="E60" s="148" t="s">
        <v>515</v>
      </c>
      <c r="F60" s="1080" t="s">
        <v>516</v>
      </c>
      <c r="G60" s="587" t="s">
        <v>517</v>
      </c>
      <c r="H60" s="786" t="s">
        <v>518</v>
      </c>
      <c r="N60" s="149"/>
      <c r="O60" s="149"/>
    </row>
    <row r="61" spans="1:15" s="149" customFormat="1" ht="18.75" customHeight="1">
      <c r="A61" s="1018"/>
      <c r="B61" s="782" t="s">
        <v>519</v>
      </c>
      <c r="C61" s="1083" t="s">
        <v>520</v>
      </c>
      <c r="D61" s="133" t="s">
        <v>521</v>
      </c>
      <c r="E61" s="148" t="s">
        <v>522</v>
      </c>
      <c r="F61" s="738" t="s">
        <v>523</v>
      </c>
      <c r="G61" s="147"/>
      <c r="H61" s="787"/>
      <c r="I61" s="145"/>
      <c r="J61" s="145"/>
      <c r="K61" s="145"/>
    </row>
    <row r="62" spans="1:15" s="149" customFormat="1" ht="18" customHeight="1">
      <c r="A62" s="1018"/>
      <c r="B62" s="788"/>
      <c r="C62" s="789"/>
      <c r="D62" s="789"/>
      <c r="E62" s="790"/>
      <c r="F62" s="790"/>
      <c r="G62" s="790"/>
      <c r="H62" s="791"/>
      <c r="I62" s="145"/>
      <c r="J62" s="145"/>
      <c r="K62" s="145"/>
    </row>
  </sheetData>
  <mergeCells count="7">
    <mergeCell ref="B36:E36"/>
    <mergeCell ref="B38:C38"/>
    <mergeCell ref="D38:D39"/>
    <mergeCell ref="B2:F2"/>
    <mergeCell ref="B4:F4"/>
    <mergeCell ref="B7:C7"/>
    <mergeCell ref="D7:D8"/>
  </mergeCells>
  <hyperlinks>
    <hyperlink ref="H2" location="HOME!Print_Area" display="HOME" xr:uid="{C624C64B-0C2A-44B3-B4F8-FF170EBC4281}"/>
    <hyperlink ref="H54" r:id="rId1" xr:uid="{6EF29043-A421-4965-9200-906D47B5B044}"/>
    <hyperlink ref="C54" r:id="rId2" xr:uid="{39598B60-D26A-406B-9CE3-C6198530FD9A}"/>
    <hyperlink ref="H59" r:id="rId3" xr:uid="{A93827B9-59A1-40B8-9307-7C168DDA5E3F}"/>
    <hyperlink ref="H58" r:id="rId4" xr:uid="{3AF65460-0093-40DC-B83C-CE9A869AA3D5}"/>
    <hyperlink ref="C57" r:id="rId5" xr:uid="{3897B4D6-D67C-4F8E-8673-3AFA42B42875}"/>
    <hyperlink ref="C55" r:id="rId6" xr:uid="{DF945444-EF4D-4D31-BB07-F9EC4A366794}"/>
    <hyperlink ref="C61" r:id="rId7" xr:uid="{DE17E30B-EEFA-4338-AB72-728F88AD709B}"/>
    <hyperlink ref="H57" r:id="rId8" xr:uid="{30F23F20-07F9-4931-B456-0EEE465D523D}"/>
    <hyperlink ref="H60" r:id="rId9" xr:uid="{71A52D0B-9CA4-4BDD-ABC8-064F729C8BAC}"/>
    <hyperlink ref="F54" r:id="rId10" xr:uid="{90B30972-7DEA-4295-A624-A9BC60F8E473}"/>
    <hyperlink ref="F59" r:id="rId11" xr:uid="{B104BB93-2A07-4BA2-9E65-285A115D9EC4}"/>
    <hyperlink ref="F55" r:id="rId12" xr:uid="{93A39A59-A477-4082-A197-7762870DC3DA}"/>
    <hyperlink ref="F56" r:id="rId13" xr:uid="{DB0774AC-A661-43B9-8211-11F6A3983ED1}"/>
    <hyperlink ref="F57" r:id="rId14" xr:uid="{E3EE6000-11D5-4636-8E3F-46D6182B9146}"/>
    <hyperlink ref="F58" r:id="rId15" xr:uid="{D13EF3DF-6246-49A8-8D71-00DFF3A4658E}"/>
    <hyperlink ref="H55" r:id="rId16" xr:uid="{68975E2F-37F5-4684-8281-2055853267B5}"/>
    <hyperlink ref="H56" r:id="rId17" xr:uid="{D7E97DB5-A039-4C96-80BA-404EC57B129B}"/>
    <hyperlink ref="F60" r:id="rId18" xr:uid="{28EA409F-7076-4773-9497-3E5E037783DB}"/>
    <hyperlink ref="C56" r:id="rId19" xr:uid="{630C9E1F-9607-4196-8E4D-E05DBCFC8355}"/>
    <hyperlink ref="C58" r:id="rId20" xr:uid="{FC175D9C-2300-4775-B5A9-5CB8599EA169}"/>
    <hyperlink ref="C59" r:id="rId21" xr:uid="{AA21376E-3AF2-4BAB-9529-219B159C47EF}"/>
    <hyperlink ref="C60" r:id="rId22" xr:uid="{BDFC1762-8237-4ACC-B4D6-8E1D01DDCAB6}"/>
    <hyperlink ref="F61" r:id="rId23" xr:uid="{2E81F022-A5CF-42BA-BD86-A6C364B21D03}"/>
  </hyperlinks>
  <pageMargins left="0.35433070866141736" right="0.70866141732283472" top="0.74803149606299213" bottom="0.74803149606299213" header="0.31496062992125984" footer="0.31496062992125984"/>
  <pageSetup paperSize="9" scale="53" orientation="landscape"/>
  <headerFooter>
    <oddFooter>&amp;L_x000D_&amp;1#&amp;"Calibri"&amp;10&amp;K000000 Sensitivity: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M333"/>
  <sheetViews>
    <sheetView showGridLines="0" tabSelected="1" topLeftCell="A3" zoomScaleNormal="100" zoomScaleSheetLayoutView="85" workbookViewId="0">
      <selection activeCell="D129" sqref="D129"/>
    </sheetView>
  </sheetViews>
  <sheetFormatPr defaultColWidth="9.140625" defaultRowHeight="18" customHeight="1"/>
  <cols>
    <col min="1" max="1" width="23.140625" style="853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25" style="18" bestFit="1" customWidth="1"/>
    <col min="11" max="11" width="22" style="18" bestFit="1" customWidth="1"/>
    <col min="12" max="12" width="13.140625" style="18" customWidth="1"/>
    <col min="13" max="16384" width="9.140625" style="18"/>
  </cols>
  <sheetData>
    <row r="1" spans="1:11" s="124" customFormat="1" ht="18" customHeight="1" thickBot="1">
      <c r="A1" s="853"/>
      <c r="B1" s="122"/>
      <c r="C1" s="122"/>
      <c r="D1" s="122"/>
      <c r="E1" s="122"/>
      <c r="F1" s="122"/>
      <c r="G1" s="122"/>
      <c r="H1" s="122"/>
      <c r="I1" s="122"/>
    </row>
    <row r="2" spans="1:11" s="124" customFormat="1" ht="20.100000000000001" customHeight="1" thickBot="1">
      <c r="A2" s="853"/>
      <c r="B2" s="1534" t="s">
        <v>0</v>
      </c>
      <c r="C2" s="1534"/>
      <c r="D2" s="1534"/>
      <c r="E2" s="1534"/>
      <c r="F2" s="1534"/>
      <c r="G2" s="122"/>
      <c r="H2" s="943" t="s">
        <v>244</v>
      </c>
      <c r="I2" s="122"/>
    </row>
    <row r="3" spans="1:11" s="124" customFormat="1" ht="18" customHeight="1" thickBot="1">
      <c r="A3" s="853"/>
      <c r="B3" s="123"/>
      <c r="C3" s="122"/>
      <c r="D3" s="122"/>
      <c r="E3" s="122"/>
      <c r="F3" s="122"/>
      <c r="G3" s="122"/>
      <c r="H3" s="122"/>
      <c r="I3" s="122"/>
    </row>
    <row r="4" spans="1:11" s="149" customFormat="1" ht="30" customHeight="1" thickBot="1">
      <c r="A4" s="852"/>
      <c r="B4" s="1573" t="s">
        <v>5</v>
      </c>
      <c r="C4" s="1574"/>
      <c r="D4" s="1574"/>
      <c r="E4" s="1574"/>
      <c r="F4" s="1575"/>
      <c r="G4" s="396"/>
    </row>
    <row r="6" spans="1:11" s="149" customFormat="1" ht="20.100000000000001" customHeight="1">
      <c r="A6" s="1018"/>
      <c r="B6" s="1529" t="s">
        <v>248</v>
      </c>
      <c r="C6" s="1529"/>
      <c r="D6" s="1529"/>
      <c r="E6" s="1529"/>
      <c r="F6" s="1529"/>
      <c r="G6" s="1022"/>
      <c r="H6" s="145"/>
      <c r="I6" s="145"/>
      <c r="J6" s="145"/>
      <c r="K6" s="145"/>
    </row>
    <row r="7" spans="1:11" s="149" customFormat="1" ht="18" customHeight="1">
      <c r="A7" s="853"/>
      <c r="B7" s="614"/>
      <c r="C7" s="614"/>
      <c r="D7" s="614"/>
      <c r="E7" s="614"/>
      <c r="F7" s="614"/>
      <c r="G7" s="148"/>
    </row>
    <row r="8" spans="1:11" s="146" customFormat="1" ht="30" customHeight="1">
      <c r="A8" s="148"/>
      <c r="B8" s="1530" t="s">
        <v>5</v>
      </c>
      <c r="C8" s="1531"/>
      <c r="D8" s="1532" t="s">
        <v>250</v>
      </c>
      <c r="E8" s="1148" t="s">
        <v>157</v>
      </c>
      <c r="F8" s="1148" t="s">
        <v>169</v>
      </c>
      <c r="G8" s="1202"/>
      <c r="H8" s="1180"/>
      <c r="I8" s="1203"/>
      <c r="J8" s="145"/>
    </row>
    <row r="9" spans="1:11" s="146" customFormat="1" ht="20.100000000000001" customHeight="1">
      <c r="A9" s="873"/>
      <c r="B9" s="1148" t="s">
        <v>252</v>
      </c>
      <c r="C9" s="1148" t="s">
        <v>253</v>
      </c>
      <c r="D9" s="1533"/>
      <c r="E9" s="1149" t="s">
        <v>2011</v>
      </c>
      <c r="F9" s="1149" t="s">
        <v>99</v>
      </c>
      <c r="G9" s="1202"/>
      <c r="H9" s="1183" t="s">
        <v>255</v>
      </c>
      <c r="I9" s="145"/>
      <c r="J9" s="145"/>
    </row>
    <row r="10" spans="1:11" s="146" customFormat="1" ht="20.100000000000001" hidden="1" customHeight="1">
      <c r="A10" s="873"/>
      <c r="B10" s="1154" t="s">
        <v>723</v>
      </c>
      <c r="C10" s="1154" t="s">
        <v>2012</v>
      </c>
      <c r="D10" s="1154">
        <v>45372</v>
      </c>
      <c r="E10" s="1151">
        <f>D10+4</f>
        <v>45376</v>
      </c>
      <c r="F10" s="1151">
        <f>D10+6</f>
        <v>45378</v>
      </c>
      <c r="G10" s="1202"/>
      <c r="H10" s="1151"/>
      <c r="I10" s="145"/>
      <c r="J10" s="145"/>
    </row>
    <row r="11" spans="1:11" s="146" customFormat="1" ht="20.100000000000001" hidden="1" customHeight="1">
      <c r="A11" s="873"/>
      <c r="B11" s="1154" t="s">
        <v>726</v>
      </c>
      <c r="C11" s="1154" t="s">
        <v>2013</v>
      </c>
      <c r="D11" s="1154">
        <v>45372</v>
      </c>
      <c r="E11" s="1151">
        <f>D11+4</f>
        <v>45376</v>
      </c>
      <c r="F11" s="1151">
        <f>D11+6</f>
        <v>45378</v>
      </c>
      <c r="G11" s="1202"/>
      <c r="H11" s="1151"/>
      <c r="I11" s="145"/>
      <c r="J11" s="145"/>
    </row>
    <row r="12" spans="1:11" s="146" customFormat="1" ht="20.100000000000001" hidden="1" customHeight="1">
      <c r="A12" s="873"/>
      <c r="B12" s="1154" t="s">
        <v>728</v>
      </c>
      <c r="C12" s="1154" t="s">
        <v>2014</v>
      </c>
      <c r="D12" s="1154">
        <v>45379</v>
      </c>
      <c r="E12" s="1151">
        <f>D12+4</f>
        <v>45383</v>
      </c>
      <c r="F12" s="1151">
        <f>D12+6</f>
        <v>45385</v>
      </c>
      <c r="G12" s="1202"/>
      <c r="H12" s="1151"/>
      <c r="I12" s="145"/>
      <c r="J12" s="145"/>
    </row>
    <row r="13" spans="1:11" s="146" customFormat="1" ht="20.100000000000001" hidden="1" customHeight="1">
      <c r="A13" s="873" t="s">
        <v>740</v>
      </c>
      <c r="B13" s="1154" t="s">
        <v>719</v>
      </c>
      <c r="C13" s="1154" t="s">
        <v>2015</v>
      </c>
      <c r="D13" s="1154">
        <v>45386</v>
      </c>
      <c r="E13" s="1151">
        <f>D13+4</f>
        <v>45390</v>
      </c>
      <c r="F13" s="1151">
        <f>D13+6</f>
        <v>45392</v>
      </c>
      <c r="G13" s="1202"/>
      <c r="H13" s="1151"/>
      <c r="I13" s="145"/>
      <c r="J13" s="145"/>
    </row>
    <row r="14" spans="1:11" s="146" customFormat="1" ht="20.100000000000001" hidden="1" customHeight="1">
      <c r="A14" s="873" t="s">
        <v>742</v>
      </c>
      <c r="B14" s="1154" t="s">
        <v>730</v>
      </c>
      <c r="C14" s="1154" t="s">
        <v>2016</v>
      </c>
      <c r="D14" s="1154">
        <v>45405</v>
      </c>
      <c r="E14" s="1151">
        <f>D14+4</f>
        <v>45409</v>
      </c>
      <c r="F14" s="1192" t="s">
        <v>286</v>
      </c>
      <c r="G14" s="1202"/>
      <c r="H14" s="1151"/>
      <c r="I14" s="145"/>
      <c r="J14" s="145"/>
    </row>
    <row r="15" spans="1:11" s="146" customFormat="1" ht="20.100000000000001" hidden="1" customHeight="1">
      <c r="A15" s="873" t="s">
        <v>744</v>
      </c>
      <c r="B15" s="1158" t="s">
        <v>733</v>
      </c>
      <c r="C15" s="1154" t="s">
        <v>2017</v>
      </c>
      <c r="D15" s="1154">
        <v>45406</v>
      </c>
      <c r="E15" s="1542" t="s">
        <v>286</v>
      </c>
      <c r="F15" s="1576"/>
      <c r="G15" s="1202"/>
      <c r="H15" s="1151"/>
      <c r="I15" s="145"/>
      <c r="J15" s="145"/>
    </row>
    <row r="16" spans="1:11" s="146" customFormat="1" ht="20.100000000000001" hidden="1" customHeight="1">
      <c r="A16" s="873" t="s">
        <v>2018</v>
      </c>
      <c r="B16" s="1154" t="s">
        <v>721</v>
      </c>
      <c r="C16" s="1154" t="s">
        <v>2019</v>
      </c>
      <c r="D16" s="1154">
        <v>45408</v>
      </c>
      <c r="E16" s="1151">
        <v>45416</v>
      </c>
      <c r="F16" s="1151">
        <v>45414</v>
      </c>
      <c r="G16" s="1202"/>
      <c r="H16" s="1151"/>
      <c r="I16" s="145"/>
      <c r="J16" s="145"/>
    </row>
    <row r="17" spans="1:10" s="146" customFormat="1" ht="20.100000000000001" hidden="1" customHeight="1">
      <c r="A17" s="873" t="s">
        <v>723</v>
      </c>
      <c r="B17" s="1154" t="s">
        <v>726</v>
      </c>
      <c r="C17" s="1154" t="s">
        <v>2020</v>
      </c>
      <c r="D17" s="1154">
        <v>45413</v>
      </c>
      <c r="E17" s="1151">
        <f>D17+4</f>
        <v>45417</v>
      </c>
      <c r="F17" s="1151">
        <f>D17+6</f>
        <v>45419</v>
      </c>
      <c r="G17" s="1202"/>
      <c r="H17" s="1151"/>
      <c r="I17" s="145"/>
      <c r="J17" s="145"/>
    </row>
    <row r="18" spans="1:10" s="146" customFormat="1" ht="20.100000000000001" hidden="1" customHeight="1">
      <c r="A18" s="873" t="s">
        <v>726</v>
      </c>
      <c r="B18" s="1154" t="s">
        <v>723</v>
      </c>
      <c r="C18" s="1154" t="s">
        <v>2021</v>
      </c>
      <c r="D18" s="1154">
        <v>45421</v>
      </c>
      <c r="E18" s="1151">
        <f>D18+4</f>
        <v>45425</v>
      </c>
      <c r="F18" s="1151">
        <f>D18+6</f>
        <v>45427</v>
      </c>
      <c r="G18" s="1202"/>
      <c r="H18" s="1151"/>
      <c r="I18" s="145"/>
      <c r="J18" s="145"/>
    </row>
    <row r="19" spans="1:10" s="146" customFormat="1" ht="20.100000000000001" hidden="1" customHeight="1">
      <c r="A19" s="873"/>
      <c r="B19" s="1154" t="s">
        <v>728</v>
      </c>
      <c r="C19" s="1154" t="s">
        <v>2022</v>
      </c>
      <c r="D19" s="1154">
        <v>45428</v>
      </c>
      <c r="E19" s="1151">
        <f>D19+4</f>
        <v>45432</v>
      </c>
      <c r="F19" s="1151">
        <f>D19+6</f>
        <v>45434</v>
      </c>
      <c r="G19" s="1202"/>
      <c r="H19" s="1151"/>
      <c r="I19" s="145"/>
      <c r="J19" s="145"/>
    </row>
    <row r="20" spans="1:10" s="146" customFormat="1" ht="20.100000000000001" hidden="1" customHeight="1">
      <c r="A20" s="873" t="s">
        <v>719</v>
      </c>
      <c r="B20" s="1154" t="s">
        <v>758</v>
      </c>
      <c r="C20" s="1154" t="s">
        <v>2023</v>
      </c>
      <c r="D20" s="1154">
        <v>45442</v>
      </c>
      <c r="E20" s="1151">
        <f>D20+4</f>
        <v>45446</v>
      </c>
      <c r="F20" s="1151">
        <f>D20+6</f>
        <v>45448</v>
      </c>
      <c r="G20" s="1202"/>
      <c r="H20" s="1151"/>
      <c r="I20" s="145"/>
      <c r="J20" s="145"/>
    </row>
    <row r="21" spans="1:10" s="146" customFormat="1" ht="20.100000000000001" hidden="1" customHeight="1">
      <c r="A21" s="873"/>
      <c r="B21" s="1154" t="s">
        <v>733</v>
      </c>
      <c r="C21" s="1154" t="s">
        <v>2024</v>
      </c>
      <c r="D21" s="1155" t="s">
        <v>286</v>
      </c>
      <c r="E21" s="1156" t="e">
        <f>D21+4</f>
        <v>#VALUE!</v>
      </c>
      <c r="F21" s="1156" t="e">
        <f>D21+6</f>
        <v>#VALUE!</v>
      </c>
      <c r="G21" s="1202"/>
      <c r="H21" s="1151"/>
      <c r="I21" s="145"/>
      <c r="J21" s="145"/>
    </row>
    <row r="22" spans="1:10" s="146" customFormat="1" ht="20.100000000000001" hidden="1" customHeight="1">
      <c r="A22" s="873" t="s">
        <v>730</v>
      </c>
      <c r="B22" s="1154" t="s">
        <v>721</v>
      </c>
      <c r="C22" s="1154" t="s">
        <v>2025</v>
      </c>
      <c r="D22" s="1155" t="s">
        <v>286</v>
      </c>
      <c r="E22" s="1204" t="s">
        <v>286</v>
      </c>
      <c r="F22" s="1204" t="s">
        <v>286</v>
      </c>
      <c r="G22" s="1202"/>
      <c r="H22" s="1151"/>
      <c r="I22" s="145"/>
      <c r="J22" s="145"/>
    </row>
    <row r="23" spans="1:10" s="146" customFormat="1" ht="20.100000000000001" hidden="1" customHeight="1">
      <c r="A23" s="873" t="s">
        <v>2026</v>
      </c>
      <c r="B23" s="1154" t="s">
        <v>730</v>
      </c>
      <c r="C23" s="1154" t="s">
        <v>2027</v>
      </c>
      <c r="D23" s="1154">
        <v>45466</v>
      </c>
      <c r="E23" s="1151">
        <f t="shared" ref="E23:E39" si="0">D23+4</f>
        <v>45470</v>
      </c>
      <c r="F23" s="1151">
        <f>D23+6</f>
        <v>45472</v>
      </c>
      <c r="G23" s="1202"/>
      <c r="H23" s="1151"/>
      <c r="I23" s="145"/>
      <c r="J23" s="145"/>
    </row>
    <row r="24" spans="1:10" s="146" customFormat="1" ht="20.100000000000001" hidden="1" customHeight="1">
      <c r="A24" s="873" t="s">
        <v>730</v>
      </c>
      <c r="B24" s="1154" t="s">
        <v>726</v>
      </c>
      <c r="C24" s="1154" t="s">
        <v>2028</v>
      </c>
      <c r="D24" s="1155" t="s">
        <v>286</v>
      </c>
      <c r="E24" s="1156" t="e">
        <f t="shared" si="0"/>
        <v>#VALUE!</v>
      </c>
      <c r="F24" s="1156" t="e">
        <f>D24+6</f>
        <v>#VALUE!</v>
      </c>
      <c r="G24" s="1202"/>
      <c r="H24" s="1151"/>
      <c r="I24" s="145"/>
      <c r="J24" s="145"/>
    </row>
    <row r="25" spans="1:10" s="146" customFormat="1" ht="20.100000000000001" hidden="1" customHeight="1">
      <c r="A25" s="873"/>
      <c r="B25" s="1154" t="s">
        <v>2029</v>
      </c>
      <c r="C25" s="1154" t="s">
        <v>2030</v>
      </c>
      <c r="D25" s="1155" t="s">
        <v>286</v>
      </c>
      <c r="E25" s="1156" t="e">
        <f t="shared" si="0"/>
        <v>#VALUE!</v>
      </c>
      <c r="F25" s="1156" t="e">
        <f>D25+6</f>
        <v>#VALUE!</v>
      </c>
      <c r="G25" s="1202"/>
      <c r="H25" s="1151"/>
      <c r="I25" s="145"/>
      <c r="J25" s="145"/>
    </row>
    <row r="26" spans="1:10" s="146" customFormat="1" ht="20.100000000000001" hidden="1" customHeight="1">
      <c r="A26" s="873" t="s">
        <v>728</v>
      </c>
      <c r="B26" s="1154" t="s">
        <v>723</v>
      </c>
      <c r="C26" s="1154" t="s">
        <v>2031</v>
      </c>
      <c r="D26" s="1154">
        <v>45481</v>
      </c>
      <c r="E26" s="1151">
        <f t="shared" si="0"/>
        <v>45485</v>
      </c>
      <c r="F26" s="1155" t="s">
        <v>286</v>
      </c>
      <c r="G26" s="1202"/>
      <c r="H26" s="1151"/>
      <c r="I26" s="145"/>
      <c r="J26" s="145"/>
    </row>
    <row r="27" spans="1:10" s="146" customFormat="1" ht="20.100000000000001" hidden="1" customHeight="1">
      <c r="A27" s="873" t="s">
        <v>728</v>
      </c>
      <c r="B27" s="1154" t="s">
        <v>2032</v>
      </c>
      <c r="C27" s="1154" t="s">
        <v>2033</v>
      </c>
      <c r="D27" s="1154">
        <v>45496</v>
      </c>
      <c r="E27" s="1151">
        <f t="shared" si="0"/>
        <v>45500</v>
      </c>
      <c r="F27" s="1151">
        <f t="shared" ref="F27:F39" si="1">D27+6</f>
        <v>45502</v>
      </c>
      <c r="G27" s="1202"/>
      <c r="H27" s="1151"/>
      <c r="I27" s="145"/>
      <c r="J27" s="145"/>
    </row>
    <row r="28" spans="1:10" s="146" customFormat="1" ht="20.100000000000001" hidden="1" customHeight="1">
      <c r="A28" s="873" t="s">
        <v>721</v>
      </c>
      <c r="B28" s="1154" t="s">
        <v>728</v>
      </c>
      <c r="C28" s="1154" t="s">
        <v>2034</v>
      </c>
      <c r="D28" s="1154">
        <v>45488</v>
      </c>
      <c r="E28" s="1151">
        <f t="shared" si="0"/>
        <v>45492</v>
      </c>
      <c r="F28" s="1151">
        <f t="shared" si="1"/>
        <v>45494</v>
      </c>
      <c r="G28" s="1202"/>
      <c r="H28" s="1151"/>
      <c r="I28" s="145"/>
      <c r="J28" s="145"/>
    </row>
    <row r="29" spans="1:10" s="146" customFormat="1" ht="20.100000000000001" hidden="1" customHeight="1">
      <c r="A29" s="873"/>
      <c r="B29" s="1154" t="s">
        <v>733</v>
      </c>
      <c r="C29" s="1154" t="s">
        <v>2035</v>
      </c>
      <c r="D29" s="1154">
        <v>45504</v>
      </c>
      <c r="E29" s="1151">
        <f t="shared" si="0"/>
        <v>45508</v>
      </c>
      <c r="F29" s="1151">
        <f t="shared" si="1"/>
        <v>45510</v>
      </c>
      <c r="G29" s="1202"/>
      <c r="H29" s="1151"/>
      <c r="I29" s="145"/>
      <c r="J29" s="145"/>
    </row>
    <row r="30" spans="1:10" s="146" customFormat="1" ht="20.100000000000001" hidden="1" customHeight="1">
      <c r="A30" s="873"/>
      <c r="B30" s="1154" t="s">
        <v>726</v>
      </c>
      <c r="C30" s="1154" t="s">
        <v>2036</v>
      </c>
      <c r="D30" s="1154">
        <v>45507</v>
      </c>
      <c r="E30" s="1151">
        <f t="shared" si="0"/>
        <v>45511</v>
      </c>
      <c r="F30" s="1151">
        <f t="shared" si="1"/>
        <v>45513</v>
      </c>
      <c r="G30" s="1202"/>
      <c r="H30" s="1151"/>
      <c r="I30" s="145"/>
      <c r="J30" s="145"/>
    </row>
    <row r="31" spans="1:10" s="146" customFormat="1" ht="20.100000000000001" hidden="1" customHeight="1">
      <c r="A31" s="873"/>
      <c r="B31" s="1154" t="s">
        <v>730</v>
      </c>
      <c r="C31" s="1154" t="s">
        <v>2037</v>
      </c>
      <c r="D31" s="1154">
        <v>45516</v>
      </c>
      <c r="E31" s="1151">
        <f t="shared" si="0"/>
        <v>45520</v>
      </c>
      <c r="F31" s="1151">
        <f t="shared" si="1"/>
        <v>45522</v>
      </c>
      <c r="G31" s="1202"/>
      <c r="H31" s="1151"/>
      <c r="I31" s="145"/>
      <c r="J31" s="145"/>
    </row>
    <row r="32" spans="1:10" s="146" customFormat="1" ht="20.100000000000001" hidden="1" customHeight="1">
      <c r="A32" s="873"/>
      <c r="B32" s="1154" t="s">
        <v>2029</v>
      </c>
      <c r="C32" s="1154" t="s">
        <v>2038</v>
      </c>
      <c r="D32" s="1154">
        <v>45527</v>
      </c>
      <c r="E32" s="1151">
        <f t="shared" si="0"/>
        <v>45531</v>
      </c>
      <c r="F32" s="1151">
        <f t="shared" si="1"/>
        <v>45533</v>
      </c>
      <c r="G32" s="1202"/>
      <c r="H32" s="1151"/>
      <c r="I32" s="145"/>
      <c r="J32" s="145"/>
    </row>
    <row r="33" spans="1:10" s="146" customFormat="1" ht="20.100000000000001" hidden="1" customHeight="1">
      <c r="A33" s="873"/>
      <c r="B33" s="1154" t="s">
        <v>723</v>
      </c>
      <c r="C33" s="1154" t="s">
        <v>2039</v>
      </c>
      <c r="D33" s="1154">
        <v>45529</v>
      </c>
      <c r="E33" s="1151">
        <f t="shared" si="0"/>
        <v>45533</v>
      </c>
      <c r="F33" s="1151">
        <f t="shared" si="1"/>
        <v>45535</v>
      </c>
      <c r="G33" s="1202"/>
      <c r="H33" s="1151"/>
      <c r="I33" s="145"/>
      <c r="J33" s="145"/>
    </row>
    <row r="34" spans="1:10" s="146" customFormat="1" ht="20.100000000000001" hidden="1" customHeight="1">
      <c r="A34" s="873"/>
      <c r="B34" s="1154" t="s">
        <v>721</v>
      </c>
      <c r="C34" s="1154" t="s">
        <v>2040</v>
      </c>
      <c r="D34" s="1154">
        <v>45536</v>
      </c>
      <c r="E34" s="1151">
        <f t="shared" si="0"/>
        <v>45540</v>
      </c>
      <c r="F34" s="1151">
        <f t="shared" si="1"/>
        <v>45542</v>
      </c>
      <c r="G34" s="1202"/>
      <c r="H34" s="1151"/>
      <c r="I34" s="145"/>
      <c r="J34" s="145"/>
    </row>
    <row r="35" spans="1:10" s="146" customFormat="1" ht="20.100000000000001" hidden="1" customHeight="1">
      <c r="A35" s="873"/>
      <c r="B35" s="1154" t="s">
        <v>728</v>
      </c>
      <c r="C35" s="1154" t="s">
        <v>2041</v>
      </c>
      <c r="D35" s="1154">
        <v>45540</v>
      </c>
      <c r="E35" s="1151">
        <f t="shared" si="0"/>
        <v>45544</v>
      </c>
      <c r="F35" s="1151">
        <f t="shared" si="1"/>
        <v>45546</v>
      </c>
      <c r="G35" s="1202"/>
      <c r="H35" s="1151"/>
      <c r="I35" s="145"/>
      <c r="J35" s="145"/>
    </row>
    <row r="36" spans="1:10" s="146" customFormat="1" ht="20.100000000000001" hidden="1" customHeight="1">
      <c r="A36" s="873" t="s">
        <v>733</v>
      </c>
      <c r="B36" s="1154" t="s">
        <v>733</v>
      </c>
      <c r="C36" s="1154" t="s">
        <v>2042</v>
      </c>
      <c r="D36" s="1154">
        <v>45559</v>
      </c>
      <c r="E36" s="1151">
        <f t="shared" si="0"/>
        <v>45563</v>
      </c>
      <c r="F36" s="1151">
        <f t="shared" si="1"/>
        <v>45565</v>
      </c>
      <c r="G36" s="1202"/>
      <c r="H36" s="1151"/>
      <c r="I36" s="145"/>
      <c r="J36" s="145"/>
    </row>
    <row r="37" spans="1:10" s="146" customFormat="1" ht="20.100000000000001" hidden="1" customHeight="1">
      <c r="A37" s="873"/>
      <c r="B37" s="1154" t="s">
        <v>726</v>
      </c>
      <c r="C37" s="1154" t="s">
        <v>2043</v>
      </c>
      <c r="D37" s="1154">
        <v>45560</v>
      </c>
      <c r="E37" s="1151">
        <f t="shared" si="0"/>
        <v>45564</v>
      </c>
      <c r="F37" s="1151">
        <f t="shared" si="1"/>
        <v>45566</v>
      </c>
      <c r="G37" s="1202"/>
      <c r="H37" s="1151"/>
      <c r="I37" s="145"/>
      <c r="J37" s="145"/>
    </row>
    <row r="38" spans="1:10" s="146" customFormat="1" ht="20.100000000000001" hidden="1" customHeight="1">
      <c r="A38" s="873" t="s">
        <v>730</v>
      </c>
      <c r="B38" s="1154" t="s">
        <v>2029</v>
      </c>
      <c r="C38" s="1154" t="s">
        <v>2044</v>
      </c>
      <c r="D38" s="1154">
        <v>45566</v>
      </c>
      <c r="E38" s="1151">
        <f t="shared" si="0"/>
        <v>45570</v>
      </c>
      <c r="F38" s="1151">
        <f t="shared" si="1"/>
        <v>45572</v>
      </c>
      <c r="G38" s="1202"/>
      <c r="H38" s="1151"/>
      <c r="I38" s="145"/>
      <c r="J38" s="145"/>
    </row>
    <row r="39" spans="1:10" s="146" customFormat="1" ht="20.100000000000001" hidden="1" customHeight="1">
      <c r="A39" s="873" t="s">
        <v>730</v>
      </c>
      <c r="B39" s="1154" t="s">
        <v>728</v>
      </c>
      <c r="C39" s="1154" t="s">
        <v>2045</v>
      </c>
      <c r="D39" s="1154">
        <v>45575</v>
      </c>
      <c r="E39" s="1151">
        <f t="shared" si="0"/>
        <v>45579</v>
      </c>
      <c r="F39" s="1151">
        <f t="shared" si="1"/>
        <v>45581</v>
      </c>
      <c r="G39" s="1202"/>
      <c r="H39" s="1151"/>
      <c r="I39" s="145"/>
      <c r="J39" s="145"/>
    </row>
    <row r="40" spans="1:10" s="146" customFormat="1" ht="20.100000000000001" hidden="1" customHeight="1">
      <c r="A40" s="873" t="s">
        <v>723</v>
      </c>
      <c r="B40" s="1154" t="s">
        <v>730</v>
      </c>
      <c r="C40" s="1154" t="s">
        <v>2046</v>
      </c>
      <c r="D40" s="1154">
        <v>45583</v>
      </c>
      <c r="E40" s="1542" t="s">
        <v>286</v>
      </c>
      <c r="F40" s="1576"/>
      <c r="G40" s="1202"/>
      <c r="H40" s="1151"/>
      <c r="I40" s="145"/>
      <c r="J40" s="145"/>
    </row>
    <row r="41" spans="1:10" s="146" customFormat="1" ht="20.100000000000001" hidden="1" customHeight="1">
      <c r="A41" s="873" t="s">
        <v>721</v>
      </c>
      <c r="B41" s="1154" t="s">
        <v>723</v>
      </c>
      <c r="C41" s="1154" t="s">
        <v>2047</v>
      </c>
      <c r="D41" s="1154">
        <v>45584</v>
      </c>
      <c r="E41" s="1151">
        <f t="shared" ref="E41:E52" si="2">D41+4</f>
        <v>45588</v>
      </c>
      <c r="F41" s="1151">
        <f t="shared" ref="F41:F52" si="3">D41+6</f>
        <v>45590</v>
      </c>
      <c r="G41" s="1202"/>
      <c r="H41" s="1151"/>
      <c r="I41" s="145"/>
      <c r="J41" s="145"/>
    </row>
    <row r="42" spans="1:10" s="146" customFormat="1" ht="20.100000000000001" hidden="1" customHeight="1">
      <c r="A42" s="873" t="s">
        <v>728</v>
      </c>
      <c r="B42" s="1154" t="s">
        <v>721</v>
      </c>
      <c r="C42" s="1154" t="s">
        <v>2048</v>
      </c>
      <c r="D42" s="1154">
        <v>45588</v>
      </c>
      <c r="E42" s="1151">
        <f t="shared" si="2"/>
        <v>45592</v>
      </c>
      <c r="F42" s="1151">
        <f t="shared" si="3"/>
        <v>45594</v>
      </c>
      <c r="G42" s="1202"/>
      <c r="H42" s="1151"/>
      <c r="I42" s="145"/>
      <c r="J42" s="145"/>
    </row>
    <row r="43" spans="1:10" s="146" customFormat="1" ht="20.100000000000001" hidden="1" customHeight="1">
      <c r="A43" s="873"/>
      <c r="B43" s="1154" t="s">
        <v>733</v>
      </c>
      <c r="C43" s="1154" t="s">
        <v>2049</v>
      </c>
      <c r="D43" s="1154">
        <v>45594</v>
      </c>
      <c r="E43" s="1151">
        <f t="shared" si="2"/>
        <v>45598</v>
      </c>
      <c r="F43" s="1151">
        <f t="shared" si="3"/>
        <v>45600</v>
      </c>
      <c r="G43" s="1202"/>
      <c r="H43" s="1151"/>
      <c r="I43" s="145"/>
      <c r="J43" s="145"/>
    </row>
    <row r="44" spans="1:10" s="146" customFormat="1" ht="20.100000000000001" hidden="1" customHeight="1">
      <c r="A44" s="873"/>
      <c r="B44" s="1154" t="s">
        <v>726</v>
      </c>
      <c r="C44" s="1154" t="s">
        <v>2050</v>
      </c>
      <c r="D44" s="1154">
        <v>45607</v>
      </c>
      <c r="E44" s="1151">
        <f t="shared" si="2"/>
        <v>45611</v>
      </c>
      <c r="F44" s="1151">
        <f t="shared" si="3"/>
        <v>45613</v>
      </c>
      <c r="G44" s="1202"/>
      <c r="H44" s="1151"/>
      <c r="I44" s="145"/>
      <c r="J44" s="145"/>
    </row>
    <row r="45" spans="1:10" s="146" customFormat="1" ht="20.100000000000001" hidden="1" customHeight="1">
      <c r="A45" s="873" t="s">
        <v>2029</v>
      </c>
      <c r="B45" s="1154" t="s">
        <v>2051</v>
      </c>
      <c r="C45" s="1154" t="s">
        <v>2052</v>
      </c>
      <c r="D45" s="1154">
        <v>45614</v>
      </c>
      <c r="E45" s="1151">
        <f t="shared" si="2"/>
        <v>45618</v>
      </c>
      <c r="F45" s="1151">
        <f t="shared" si="3"/>
        <v>45620</v>
      </c>
      <c r="G45" s="1202"/>
      <c r="H45" s="1151"/>
      <c r="I45" s="145"/>
      <c r="J45" s="145"/>
    </row>
    <row r="46" spans="1:10" s="146" customFormat="1" ht="20.100000000000001" hidden="1" customHeight="1">
      <c r="A46" s="873" t="s">
        <v>2053</v>
      </c>
      <c r="B46" s="1154" t="s">
        <v>1772</v>
      </c>
      <c r="C46" s="1154" t="s">
        <v>2054</v>
      </c>
      <c r="D46" s="1154">
        <v>45620</v>
      </c>
      <c r="E46" s="1151">
        <f t="shared" si="2"/>
        <v>45624</v>
      </c>
      <c r="F46" s="1151">
        <f t="shared" si="3"/>
        <v>45626</v>
      </c>
      <c r="G46" s="1202"/>
      <c r="H46" s="1151"/>
      <c r="I46" s="145"/>
      <c r="J46" s="145"/>
    </row>
    <row r="47" spans="1:10" s="146" customFormat="1" ht="20.100000000000001" hidden="1" customHeight="1">
      <c r="A47" s="873" t="s">
        <v>730</v>
      </c>
      <c r="B47" s="1154" t="s">
        <v>2055</v>
      </c>
      <c r="C47" s="1154" t="s">
        <v>2056</v>
      </c>
      <c r="D47" s="1154">
        <v>45629</v>
      </c>
      <c r="E47" s="1151">
        <f t="shared" si="2"/>
        <v>45633</v>
      </c>
      <c r="F47" s="1151">
        <f t="shared" si="3"/>
        <v>45635</v>
      </c>
      <c r="G47" s="1202"/>
      <c r="H47" s="1151"/>
      <c r="I47" s="145"/>
      <c r="J47" s="145"/>
    </row>
    <row r="48" spans="1:10" s="146" customFormat="1" ht="20.100000000000001" hidden="1" customHeight="1">
      <c r="A48" s="873" t="s">
        <v>2057</v>
      </c>
      <c r="B48" s="1154" t="s">
        <v>1975</v>
      </c>
      <c r="C48" s="1154" t="s">
        <v>2058</v>
      </c>
      <c r="D48" s="1154">
        <v>45635</v>
      </c>
      <c r="E48" s="1151">
        <f t="shared" si="2"/>
        <v>45639</v>
      </c>
      <c r="F48" s="1151">
        <f t="shared" si="3"/>
        <v>45641</v>
      </c>
      <c r="G48" s="1202"/>
      <c r="H48" s="1151"/>
      <c r="I48" s="145"/>
      <c r="J48" s="145"/>
    </row>
    <row r="49" spans="1:10" s="146" customFormat="1" ht="20.100000000000001" hidden="1" customHeight="1">
      <c r="A49" s="873" t="s">
        <v>721</v>
      </c>
      <c r="B49" s="1154" t="s">
        <v>2032</v>
      </c>
      <c r="C49" s="1154" t="s">
        <v>2059</v>
      </c>
      <c r="D49" s="1154">
        <v>45644</v>
      </c>
      <c r="E49" s="1151">
        <f t="shared" si="2"/>
        <v>45648</v>
      </c>
      <c r="F49" s="1151">
        <f t="shared" si="3"/>
        <v>45650</v>
      </c>
      <c r="G49" s="1202"/>
      <c r="H49" s="1151"/>
      <c r="I49" s="145"/>
      <c r="J49" s="145"/>
    </row>
    <row r="50" spans="1:10" s="146" customFormat="1" ht="20.100000000000001" hidden="1" customHeight="1">
      <c r="A50" s="873"/>
      <c r="B50" s="1154" t="s">
        <v>733</v>
      </c>
      <c r="C50" s="1154" t="s">
        <v>2060</v>
      </c>
      <c r="D50" s="1154">
        <v>45645</v>
      </c>
      <c r="E50" s="1151">
        <f t="shared" si="2"/>
        <v>45649</v>
      </c>
      <c r="F50" s="1151">
        <f t="shared" si="3"/>
        <v>45651</v>
      </c>
      <c r="G50" s="1202"/>
      <c r="H50" s="1151"/>
      <c r="I50" s="145"/>
      <c r="J50" s="145"/>
    </row>
    <row r="51" spans="1:10" s="146" customFormat="1" ht="20.100000000000001" hidden="1" customHeight="1">
      <c r="A51" s="873"/>
      <c r="B51" s="1154" t="s">
        <v>726</v>
      </c>
      <c r="C51" s="1154" t="s">
        <v>2061</v>
      </c>
      <c r="D51" s="1154">
        <v>45652</v>
      </c>
      <c r="E51" s="1151">
        <f t="shared" si="2"/>
        <v>45656</v>
      </c>
      <c r="F51" s="1151">
        <f t="shared" si="3"/>
        <v>45658</v>
      </c>
      <c r="G51" s="1202"/>
      <c r="H51" s="1151"/>
      <c r="I51" s="145"/>
      <c r="J51" s="145"/>
    </row>
    <row r="52" spans="1:10" s="146" customFormat="1" ht="20.100000000000001" hidden="1" customHeight="1">
      <c r="A52" s="873"/>
      <c r="B52" s="1154" t="s">
        <v>2051</v>
      </c>
      <c r="C52" s="1154" t="s">
        <v>2062</v>
      </c>
      <c r="D52" s="1154">
        <v>45661</v>
      </c>
      <c r="E52" s="1151">
        <f t="shared" si="2"/>
        <v>45665</v>
      </c>
      <c r="F52" s="1151">
        <f t="shared" si="3"/>
        <v>45667</v>
      </c>
      <c r="G52" s="1202"/>
      <c r="H52" s="1151"/>
      <c r="I52" s="145"/>
      <c r="J52" s="145"/>
    </row>
    <row r="53" spans="1:10" s="146" customFormat="1" ht="20.100000000000001" hidden="1" customHeight="1">
      <c r="A53" s="873" t="s">
        <v>1772</v>
      </c>
      <c r="B53" s="1154" t="s">
        <v>2063</v>
      </c>
      <c r="C53" s="1154" t="s">
        <v>2064</v>
      </c>
      <c r="D53" s="1154">
        <v>45676</v>
      </c>
      <c r="E53" s="1155" t="s">
        <v>286</v>
      </c>
      <c r="F53" s="1155" t="s">
        <v>286</v>
      </c>
      <c r="G53" s="1202"/>
      <c r="H53" s="1151"/>
      <c r="I53" s="145"/>
      <c r="J53" s="145"/>
    </row>
    <row r="54" spans="1:10" s="146" customFormat="1" ht="20.100000000000001" hidden="1" customHeight="1">
      <c r="A54" s="873"/>
      <c r="B54" s="1154" t="s">
        <v>2055</v>
      </c>
      <c r="C54" s="1154" t="s">
        <v>2065</v>
      </c>
      <c r="D54" s="1154">
        <v>45676</v>
      </c>
      <c r="E54" s="1151">
        <f>D54+4</f>
        <v>45680</v>
      </c>
      <c r="F54" s="1151">
        <f>D54+6</f>
        <v>45682</v>
      </c>
      <c r="G54" s="1202"/>
      <c r="H54" s="1151"/>
      <c r="I54" s="145"/>
      <c r="J54" s="145"/>
    </row>
    <row r="55" spans="1:10" s="146" customFormat="1" ht="20.100000000000001" hidden="1" customHeight="1">
      <c r="A55" s="873"/>
      <c r="B55" s="1154" t="s">
        <v>1975</v>
      </c>
      <c r="C55" s="1154" t="s">
        <v>2066</v>
      </c>
      <c r="D55" s="1154">
        <v>45314</v>
      </c>
      <c r="E55" s="1151">
        <f>D55+4</f>
        <v>45318</v>
      </c>
      <c r="F55" s="1151">
        <f>D55+6</f>
        <v>45320</v>
      </c>
      <c r="G55" s="1202"/>
      <c r="H55" s="1151"/>
      <c r="I55" s="145"/>
      <c r="J55" s="145"/>
    </row>
    <row r="56" spans="1:10" s="146" customFormat="1" ht="20.100000000000001" hidden="1" customHeight="1">
      <c r="A56" s="873" t="s">
        <v>721</v>
      </c>
      <c r="B56" s="1154" t="s">
        <v>2032</v>
      </c>
      <c r="C56" s="1154" t="s">
        <v>2067</v>
      </c>
      <c r="D56" s="1154">
        <v>45321</v>
      </c>
      <c r="E56" s="1151">
        <f>D56+4</f>
        <v>45325</v>
      </c>
      <c r="F56" s="1151">
        <f>D56+6</f>
        <v>45327</v>
      </c>
      <c r="G56" s="1202"/>
      <c r="H56" s="1151"/>
      <c r="I56" s="145"/>
      <c r="J56" s="145"/>
    </row>
    <row r="57" spans="1:10" s="146" customFormat="1" ht="20.100000000000001" hidden="1" customHeight="1">
      <c r="A57" s="873"/>
      <c r="B57" s="1154" t="s">
        <v>733</v>
      </c>
      <c r="C57" s="1154" t="s">
        <v>2068</v>
      </c>
      <c r="D57" s="1154">
        <v>45695</v>
      </c>
      <c r="E57" s="1151">
        <f>D57+4</f>
        <v>45699</v>
      </c>
      <c r="F57" s="1151">
        <f>D57+6</f>
        <v>45701</v>
      </c>
      <c r="G57" s="1202"/>
      <c r="H57" s="1151"/>
      <c r="I57" s="145"/>
      <c r="J57" s="145"/>
    </row>
    <row r="58" spans="1:10" s="146" customFormat="1" ht="20.100000000000001" hidden="1" customHeight="1">
      <c r="A58" s="873" t="s">
        <v>726</v>
      </c>
      <c r="B58" s="1154" t="s">
        <v>726</v>
      </c>
      <c r="C58" s="1154" t="s">
        <v>2069</v>
      </c>
      <c r="D58" s="1154">
        <v>45707</v>
      </c>
      <c r="E58" s="1151">
        <f>D58+4</f>
        <v>45711</v>
      </c>
      <c r="F58" s="1155" t="s">
        <v>286</v>
      </c>
      <c r="G58" s="1202"/>
      <c r="H58" s="1151"/>
      <c r="I58" s="145"/>
      <c r="J58" s="145"/>
    </row>
    <row r="59" spans="1:10" s="146" customFormat="1" ht="20.100000000000001" hidden="1" customHeight="1">
      <c r="A59" s="873"/>
      <c r="B59" s="1158" t="s">
        <v>310</v>
      </c>
      <c r="C59" s="1154" t="s">
        <v>2070</v>
      </c>
      <c r="D59" s="1156"/>
      <c r="E59" s="1156"/>
      <c r="F59" s="1156"/>
      <c r="G59" s="1202"/>
      <c r="H59" s="1151"/>
      <c r="I59" s="145"/>
      <c r="J59" s="145"/>
    </row>
    <row r="60" spans="1:10" s="146" customFormat="1" ht="20.100000000000001" hidden="1" customHeight="1">
      <c r="A60" s="873" t="s">
        <v>2071</v>
      </c>
      <c r="B60" s="1154" t="s">
        <v>1921</v>
      </c>
      <c r="C60" s="1154" t="s">
        <v>2072</v>
      </c>
      <c r="D60" s="1154">
        <v>45718</v>
      </c>
      <c r="E60" s="1151">
        <f>D60+4</f>
        <v>45722</v>
      </c>
      <c r="F60" s="1151">
        <f>D60+6</f>
        <v>45724</v>
      </c>
      <c r="G60" s="1202"/>
      <c r="H60" s="1151"/>
      <c r="I60" s="145"/>
      <c r="J60" s="145"/>
    </row>
    <row r="61" spans="1:10" s="146" customFormat="1" ht="20.100000000000001" hidden="1" customHeight="1">
      <c r="A61" s="873"/>
      <c r="B61" s="1154" t="s">
        <v>2055</v>
      </c>
      <c r="C61" s="1154" t="s">
        <v>2073</v>
      </c>
      <c r="D61" s="1154">
        <v>45723</v>
      </c>
      <c r="E61" s="1151">
        <f>D61+4</f>
        <v>45727</v>
      </c>
      <c r="F61" s="1151">
        <f>D61+6</f>
        <v>45729</v>
      </c>
      <c r="G61" s="1202"/>
      <c r="H61" s="1151"/>
      <c r="I61" s="145"/>
      <c r="J61" s="145"/>
    </row>
    <row r="62" spans="1:10" s="146" customFormat="1" ht="20.100000000000001" hidden="1" customHeight="1">
      <c r="A62" s="873"/>
      <c r="B62" s="1154" t="s">
        <v>1975</v>
      </c>
      <c r="C62" s="1154" t="s">
        <v>2074</v>
      </c>
      <c r="D62" s="1154">
        <v>45731</v>
      </c>
      <c r="E62" s="1151">
        <f t="shared" ref="E62:E69" si="4">D62+4</f>
        <v>45735</v>
      </c>
      <c r="F62" s="1151">
        <f t="shared" ref="F62:F69" si="5">D62+6</f>
        <v>45737</v>
      </c>
      <c r="G62" s="1202"/>
      <c r="H62" s="1151"/>
      <c r="I62" s="145"/>
      <c r="J62" s="145"/>
    </row>
    <row r="63" spans="1:10" s="146" customFormat="1" ht="20.100000000000001" hidden="1" customHeight="1">
      <c r="A63" s="873"/>
      <c r="B63" s="1154" t="s">
        <v>2032</v>
      </c>
      <c r="C63" s="1154" t="s">
        <v>2075</v>
      </c>
      <c r="D63" s="1154">
        <v>45741</v>
      </c>
      <c r="E63" s="1151">
        <f t="shared" si="4"/>
        <v>45745</v>
      </c>
      <c r="F63" s="1151">
        <f t="shared" si="5"/>
        <v>45747</v>
      </c>
      <c r="G63" s="1202"/>
      <c r="H63" s="1151"/>
      <c r="I63" s="145"/>
      <c r="J63" s="145"/>
    </row>
    <row r="64" spans="1:10" s="146" customFormat="1" ht="20.100000000000001" hidden="1" customHeight="1">
      <c r="A64" s="873"/>
      <c r="B64" s="1154" t="s">
        <v>733</v>
      </c>
      <c r="C64" s="1154" t="s">
        <v>2076</v>
      </c>
      <c r="D64" s="1154">
        <v>45744</v>
      </c>
      <c r="E64" s="1151">
        <f t="shared" si="4"/>
        <v>45748</v>
      </c>
      <c r="F64" s="1177" t="s">
        <v>286</v>
      </c>
      <c r="G64" s="1202"/>
      <c r="H64" s="1151"/>
      <c r="I64" s="145"/>
      <c r="J64" s="145"/>
    </row>
    <row r="65" spans="1:10" s="146" customFormat="1" ht="20.100000000000001" hidden="1" customHeight="1">
      <c r="A65" s="873" t="s">
        <v>1772</v>
      </c>
      <c r="B65" s="1154" t="s">
        <v>437</v>
      </c>
      <c r="C65" s="1154" t="s">
        <v>2077</v>
      </c>
      <c r="D65" s="1154">
        <v>45753</v>
      </c>
      <c r="E65" s="1151">
        <f t="shared" si="4"/>
        <v>45757</v>
      </c>
      <c r="F65" s="1151">
        <f t="shared" si="5"/>
        <v>45759</v>
      </c>
      <c r="G65" s="1202"/>
      <c r="H65" s="1151"/>
      <c r="I65" s="145"/>
      <c r="J65" s="145"/>
    </row>
    <row r="66" spans="1:10" s="146" customFormat="1" ht="20.100000000000001" hidden="1" customHeight="1">
      <c r="A66" s="873"/>
      <c r="B66" s="1154" t="s">
        <v>726</v>
      </c>
      <c r="C66" s="1154" t="s">
        <v>2078</v>
      </c>
      <c r="D66" s="1154">
        <v>45758</v>
      </c>
      <c r="E66" s="1151">
        <f t="shared" si="4"/>
        <v>45762</v>
      </c>
      <c r="F66" s="1151">
        <f t="shared" si="5"/>
        <v>45764</v>
      </c>
      <c r="G66" s="1202"/>
      <c r="H66" s="1151"/>
      <c r="I66" s="145"/>
      <c r="J66" s="145"/>
    </row>
    <row r="67" spans="1:10" s="146" customFormat="1" ht="20.100000000000001" hidden="1" customHeight="1">
      <c r="A67" s="873"/>
      <c r="B67" s="1154" t="s">
        <v>1921</v>
      </c>
      <c r="C67" s="1154" t="s">
        <v>2079</v>
      </c>
      <c r="D67" s="1154">
        <v>45769</v>
      </c>
      <c r="E67" s="1151">
        <f t="shared" si="4"/>
        <v>45773</v>
      </c>
      <c r="F67" s="1151">
        <f t="shared" si="5"/>
        <v>45775</v>
      </c>
      <c r="G67" s="1202"/>
      <c r="H67" s="1151"/>
      <c r="I67" s="145"/>
      <c r="J67" s="145"/>
    </row>
    <row r="68" spans="1:10" s="146" customFormat="1" ht="20.100000000000001" hidden="1" customHeight="1">
      <c r="A68" s="873"/>
      <c r="B68" s="1154" t="s">
        <v>2055</v>
      </c>
      <c r="C68" s="1154" t="s">
        <v>2080</v>
      </c>
      <c r="D68" s="1154">
        <v>45771</v>
      </c>
      <c r="E68" s="1151">
        <f t="shared" si="4"/>
        <v>45775</v>
      </c>
      <c r="F68" s="1151">
        <f t="shared" si="5"/>
        <v>45777</v>
      </c>
      <c r="G68" s="1202"/>
      <c r="H68" s="1151"/>
      <c r="I68" s="145"/>
      <c r="J68" s="145"/>
    </row>
    <row r="69" spans="1:10" s="146" customFormat="1" ht="20.100000000000001" hidden="1" customHeight="1">
      <c r="A69" s="873"/>
      <c r="B69" s="1154" t="s">
        <v>1975</v>
      </c>
      <c r="C69" s="1154" t="s">
        <v>2081</v>
      </c>
      <c r="D69" s="1154">
        <v>45779</v>
      </c>
      <c r="E69" s="1151">
        <f t="shared" si="4"/>
        <v>45783</v>
      </c>
      <c r="F69" s="1151">
        <f t="shared" si="5"/>
        <v>45785</v>
      </c>
      <c r="G69" s="1202"/>
      <c r="H69" s="1151"/>
      <c r="I69" s="145"/>
      <c r="J69" s="145"/>
    </row>
    <row r="70" spans="1:10" s="146" customFormat="1" ht="20.100000000000001" hidden="1" customHeight="1">
      <c r="A70" s="873" t="s">
        <v>2032</v>
      </c>
      <c r="B70" s="1154" t="s">
        <v>2082</v>
      </c>
      <c r="C70" s="1154" t="s">
        <v>2083</v>
      </c>
      <c r="D70" s="1154">
        <v>45784</v>
      </c>
      <c r="E70" s="1151">
        <f t="shared" ref="E70:E76" si="6">D70+4</f>
        <v>45788</v>
      </c>
      <c r="F70" s="1151">
        <f t="shared" ref="F70:F76" si="7">D70+6</f>
        <v>45790</v>
      </c>
      <c r="G70" s="1202"/>
      <c r="H70" s="1151"/>
      <c r="I70" s="145"/>
      <c r="J70" s="145"/>
    </row>
    <row r="71" spans="1:10" s="146" customFormat="1" ht="20.100000000000001" hidden="1" customHeight="1">
      <c r="A71" s="873"/>
      <c r="B71" s="1154" t="s">
        <v>733</v>
      </c>
      <c r="C71" s="1154" t="s">
        <v>2084</v>
      </c>
      <c r="D71" s="1154">
        <v>45797</v>
      </c>
      <c r="E71" s="1151">
        <f t="shared" si="6"/>
        <v>45801</v>
      </c>
      <c r="F71" s="1151">
        <f t="shared" si="7"/>
        <v>45803</v>
      </c>
      <c r="G71" s="1202"/>
      <c r="H71" s="1151"/>
      <c r="I71" s="145"/>
      <c r="J71" s="145"/>
    </row>
    <row r="72" spans="1:10" s="146" customFormat="1" ht="20.100000000000001" hidden="1" customHeight="1">
      <c r="A72" s="873"/>
      <c r="B72" s="1154" t="s">
        <v>437</v>
      </c>
      <c r="C72" s="1154" t="s">
        <v>2085</v>
      </c>
      <c r="D72" s="1154">
        <v>45802</v>
      </c>
      <c r="E72" s="1151">
        <f t="shared" si="6"/>
        <v>45806</v>
      </c>
      <c r="F72" s="1151">
        <f t="shared" si="7"/>
        <v>45808</v>
      </c>
      <c r="G72" s="1202"/>
      <c r="H72" s="1151"/>
      <c r="I72" s="145"/>
      <c r="J72" s="145"/>
    </row>
    <row r="73" spans="1:10" s="146" customFormat="1" ht="20.100000000000001" hidden="1" customHeight="1">
      <c r="A73" s="873"/>
      <c r="B73" s="1154" t="s">
        <v>726</v>
      </c>
      <c r="C73" s="1154" t="s">
        <v>2086</v>
      </c>
      <c r="D73" s="1154">
        <v>45807</v>
      </c>
      <c r="E73" s="1151">
        <f t="shared" si="6"/>
        <v>45811</v>
      </c>
      <c r="F73" s="1151">
        <f t="shared" si="7"/>
        <v>45813</v>
      </c>
      <c r="G73" s="1202"/>
      <c r="H73" s="1151"/>
      <c r="I73" s="145"/>
      <c r="J73" s="145"/>
    </row>
    <row r="74" spans="1:10" s="146" customFormat="1" ht="20.100000000000001" hidden="1" customHeight="1">
      <c r="A74" s="873"/>
      <c r="B74" s="1154" t="s">
        <v>2087</v>
      </c>
      <c r="C74" s="1154" t="s">
        <v>2088</v>
      </c>
      <c r="D74" s="1154">
        <v>45819</v>
      </c>
      <c r="E74" s="1151">
        <f t="shared" ref="E74" si="8">D74+4</f>
        <v>45823</v>
      </c>
      <c r="F74" s="1151">
        <f t="shared" ref="F74" si="9">D74+6</f>
        <v>45825</v>
      </c>
      <c r="G74" s="1202"/>
      <c r="H74" s="1151"/>
      <c r="I74" s="145"/>
      <c r="J74" s="145"/>
    </row>
    <row r="75" spans="1:10" s="146" customFormat="1" ht="20.100000000000001" hidden="1" customHeight="1">
      <c r="A75" s="873"/>
      <c r="B75" s="1154" t="s">
        <v>2055</v>
      </c>
      <c r="C75" s="1154" t="s">
        <v>2089</v>
      </c>
      <c r="D75" s="1154">
        <v>45821</v>
      </c>
      <c r="E75" s="1151">
        <f t="shared" si="6"/>
        <v>45825</v>
      </c>
      <c r="F75" s="1151">
        <f t="shared" si="7"/>
        <v>45827</v>
      </c>
      <c r="G75" s="1202"/>
      <c r="H75" s="1151"/>
      <c r="I75" s="145"/>
      <c r="J75" s="145"/>
    </row>
    <row r="76" spans="1:10" s="146" customFormat="1" ht="20.100000000000001" hidden="1" customHeight="1">
      <c r="A76" s="873"/>
      <c r="B76" s="1154" t="s">
        <v>1975</v>
      </c>
      <c r="C76" s="1154" t="s">
        <v>2090</v>
      </c>
      <c r="D76" s="1154">
        <v>45830</v>
      </c>
      <c r="E76" s="1151">
        <f t="shared" si="6"/>
        <v>45834</v>
      </c>
      <c r="F76" s="1151">
        <f t="shared" si="7"/>
        <v>45836</v>
      </c>
      <c r="G76" s="1202"/>
      <c r="H76" s="1151"/>
      <c r="I76" s="145"/>
      <c r="J76" s="145"/>
    </row>
    <row r="77" spans="1:10" s="146" customFormat="1" ht="20.100000000000001" hidden="1" customHeight="1">
      <c r="A77" s="873" t="s">
        <v>2032</v>
      </c>
      <c r="B77" s="1154" t="s">
        <v>2082</v>
      </c>
      <c r="C77" s="1154" t="s">
        <v>2091</v>
      </c>
      <c r="D77" s="1154">
        <v>45836</v>
      </c>
      <c r="E77" s="1151">
        <f t="shared" ref="E77" si="10">D77+4</f>
        <v>45840</v>
      </c>
      <c r="F77" s="1151">
        <f t="shared" ref="F77" si="11">D77+6</f>
        <v>45842</v>
      </c>
      <c r="G77" s="1202"/>
      <c r="H77" s="1151"/>
      <c r="I77" s="145"/>
      <c r="J77" s="145"/>
    </row>
    <row r="78" spans="1:10" s="146" customFormat="1" ht="20.100000000000001" hidden="1" customHeight="1">
      <c r="A78" s="873"/>
      <c r="B78" s="1154" t="s">
        <v>733</v>
      </c>
      <c r="C78" s="1154" t="s">
        <v>2092</v>
      </c>
      <c r="D78" s="1154">
        <v>45842</v>
      </c>
      <c r="E78" s="1151">
        <f t="shared" ref="E78:E82" si="12">D78+4</f>
        <v>45846</v>
      </c>
      <c r="F78" s="1151">
        <f t="shared" ref="F78:F82" si="13">D78+6</f>
        <v>45848</v>
      </c>
      <c r="G78" s="1202"/>
      <c r="H78" s="1151"/>
      <c r="I78" s="145"/>
      <c r="J78" s="145"/>
    </row>
    <row r="79" spans="1:10" s="146" customFormat="1" ht="20.100000000000001" hidden="1" customHeight="1">
      <c r="A79" s="873"/>
      <c r="B79" s="1154" t="s">
        <v>437</v>
      </c>
      <c r="C79" s="1154" t="s">
        <v>2093</v>
      </c>
      <c r="D79" s="1154">
        <v>45847</v>
      </c>
      <c r="E79" s="1151">
        <f t="shared" si="12"/>
        <v>45851</v>
      </c>
      <c r="F79" s="1151">
        <f t="shared" si="13"/>
        <v>45853</v>
      </c>
      <c r="G79" s="1202"/>
      <c r="H79" s="1151"/>
      <c r="I79" s="145"/>
      <c r="J79" s="145"/>
    </row>
    <row r="80" spans="1:10" s="146" customFormat="1" ht="20.100000000000001" hidden="1" customHeight="1">
      <c r="A80" s="873"/>
      <c r="B80" s="1154" t="s">
        <v>726</v>
      </c>
      <c r="C80" s="1154" t="s">
        <v>2094</v>
      </c>
      <c r="D80" s="1154">
        <v>45859</v>
      </c>
      <c r="E80" s="1177" t="s">
        <v>286</v>
      </c>
      <c r="F80" s="1151">
        <v>45861</v>
      </c>
      <c r="G80" s="1202"/>
      <c r="H80" s="1151"/>
      <c r="I80" s="145"/>
      <c r="J80" s="145"/>
    </row>
    <row r="81" spans="1:10" s="146" customFormat="1" ht="20.100000000000001" hidden="1" customHeight="1">
      <c r="A81" s="873"/>
      <c r="B81" s="1154" t="s">
        <v>1921</v>
      </c>
      <c r="C81" s="1154" t="s">
        <v>2095</v>
      </c>
      <c r="D81" s="1154">
        <v>45866</v>
      </c>
      <c r="E81" s="1151">
        <f t="shared" si="12"/>
        <v>45870</v>
      </c>
      <c r="F81" s="1151">
        <f t="shared" si="13"/>
        <v>45872</v>
      </c>
      <c r="G81" s="1202"/>
      <c r="H81" s="1151"/>
      <c r="I81" s="145"/>
      <c r="J81" s="145"/>
    </row>
    <row r="82" spans="1:10" s="146" customFormat="1" ht="20.100000000000001" hidden="1" customHeight="1">
      <c r="A82" s="873"/>
      <c r="B82" s="1154" t="s">
        <v>2055</v>
      </c>
      <c r="C82" s="1154" t="s">
        <v>2096</v>
      </c>
      <c r="D82" s="1154">
        <v>45869</v>
      </c>
      <c r="E82" s="1151">
        <f t="shared" si="12"/>
        <v>45873</v>
      </c>
      <c r="F82" s="1151">
        <f t="shared" si="13"/>
        <v>45875</v>
      </c>
      <c r="G82" s="1202"/>
      <c r="H82" s="1151"/>
      <c r="I82" s="145"/>
      <c r="J82" s="145"/>
    </row>
    <row r="83" spans="1:10" s="146" customFormat="1" ht="20.100000000000001" hidden="1" customHeight="1">
      <c r="A83" s="873"/>
      <c r="B83" s="1154" t="s">
        <v>1975</v>
      </c>
      <c r="C83" s="1154" t="s">
        <v>2097</v>
      </c>
      <c r="D83" s="1154">
        <v>45876</v>
      </c>
      <c r="E83" s="1151">
        <f t="shared" ref="E83:E86" si="14">D83+4</f>
        <v>45880</v>
      </c>
      <c r="F83" s="1151">
        <f t="shared" ref="F83:F86" si="15">D83+6</f>
        <v>45882</v>
      </c>
      <c r="G83" s="1202"/>
      <c r="H83" s="1151"/>
      <c r="I83" s="145"/>
      <c r="J83" s="145"/>
    </row>
    <row r="84" spans="1:10" s="146" customFormat="1" ht="20.100000000000001" hidden="1" customHeight="1">
      <c r="A84" s="873"/>
      <c r="B84" s="1154" t="s">
        <v>2082</v>
      </c>
      <c r="C84" s="1154" t="s">
        <v>2098</v>
      </c>
      <c r="D84" s="1154">
        <v>45882</v>
      </c>
      <c r="E84" s="1151">
        <f t="shared" si="14"/>
        <v>45886</v>
      </c>
      <c r="F84" s="1151">
        <f t="shared" si="15"/>
        <v>45888</v>
      </c>
      <c r="G84" s="1202"/>
      <c r="H84" s="1151"/>
      <c r="I84" s="145"/>
      <c r="J84" s="145"/>
    </row>
    <row r="85" spans="1:10" s="146" customFormat="1" ht="20.100000000000001" hidden="1" customHeight="1">
      <c r="A85" s="873"/>
      <c r="B85" s="1154" t="s">
        <v>733</v>
      </c>
      <c r="C85" s="1154" t="s">
        <v>2099</v>
      </c>
      <c r="D85" s="1154">
        <v>45890</v>
      </c>
      <c r="E85" s="1151">
        <f t="shared" si="14"/>
        <v>45894</v>
      </c>
      <c r="F85" s="1151">
        <f t="shared" si="15"/>
        <v>45896</v>
      </c>
      <c r="G85" s="1202"/>
      <c r="H85" s="1151"/>
      <c r="I85" s="145"/>
      <c r="J85" s="145"/>
    </row>
    <row r="86" spans="1:10" s="146" customFormat="1" ht="20.100000000000001" hidden="1" customHeight="1">
      <c r="A86" s="873" t="s">
        <v>2100</v>
      </c>
      <c r="B86" s="1154" t="s">
        <v>437</v>
      </c>
      <c r="C86" s="1154" t="s">
        <v>2101</v>
      </c>
      <c r="D86" s="1154">
        <v>45899</v>
      </c>
      <c r="E86" s="1151">
        <f t="shared" si="14"/>
        <v>45903</v>
      </c>
      <c r="F86" s="1151">
        <f t="shared" si="15"/>
        <v>45905</v>
      </c>
      <c r="G86" s="1202"/>
      <c r="H86" s="1151"/>
      <c r="I86" s="145"/>
      <c r="J86" s="145"/>
    </row>
    <row r="87" spans="1:10" s="146" customFormat="1" ht="20.100000000000001" hidden="1" customHeight="1">
      <c r="A87" s="873"/>
      <c r="B87" s="1154" t="s">
        <v>726</v>
      </c>
      <c r="C87" s="1154" t="s">
        <v>2102</v>
      </c>
      <c r="D87" s="1154">
        <v>45905</v>
      </c>
      <c r="E87" s="1177" t="s">
        <v>286</v>
      </c>
      <c r="F87" s="1177" t="s">
        <v>286</v>
      </c>
      <c r="G87" s="1202"/>
      <c r="H87" s="1151"/>
      <c r="I87" s="145"/>
      <c r="J87" s="145"/>
    </row>
    <row r="88" spans="1:10" s="146" customFormat="1" ht="20.100000000000001" hidden="1" customHeight="1">
      <c r="A88" s="873"/>
      <c r="B88" s="1154" t="s">
        <v>1921</v>
      </c>
      <c r="C88" s="1154" t="s">
        <v>2103</v>
      </c>
      <c r="D88" s="1154">
        <v>45918</v>
      </c>
      <c r="E88" s="1151">
        <f t="shared" ref="E88:E90" si="16">D88+4</f>
        <v>45922</v>
      </c>
      <c r="F88" s="1177" t="s">
        <v>286</v>
      </c>
      <c r="G88" s="1202"/>
      <c r="H88" s="1151"/>
      <c r="I88" s="145"/>
      <c r="J88" s="145"/>
    </row>
    <row r="89" spans="1:10" s="146" customFormat="1" ht="20.100000000000001" hidden="1" customHeight="1">
      <c r="A89" s="873"/>
      <c r="B89" s="1154" t="s">
        <v>2055</v>
      </c>
      <c r="C89" s="1154" t="s">
        <v>2104</v>
      </c>
      <c r="D89" s="1154">
        <v>45920</v>
      </c>
      <c r="E89" s="1177" t="s">
        <v>286</v>
      </c>
      <c r="F89" s="1151">
        <v>45924</v>
      </c>
      <c r="G89" s="1202"/>
      <c r="H89" s="1151"/>
      <c r="I89" s="145"/>
      <c r="J89" s="145"/>
    </row>
    <row r="90" spans="1:10" s="146" customFormat="1" ht="20.100000000000001" hidden="1" customHeight="1">
      <c r="A90" s="873"/>
      <c r="B90" s="1154" t="s">
        <v>1975</v>
      </c>
      <c r="C90" s="1154" t="s">
        <v>2105</v>
      </c>
      <c r="D90" s="1154">
        <v>45925</v>
      </c>
      <c r="E90" s="1151">
        <f t="shared" si="16"/>
        <v>45929</v>
      </c>
      <c r="F90" s="1151">
        <f t="shared" ref="F90" si="17">D90+6</f>
        <v>45931</v>
      </c>
      <c r="G90" s="1202"/>
      <c r="H90" s="1151"/>
      <c r="I90" s="145"/>
      <c r="J90" s="145"/>
    </row>
    <row r="91" spans="1:10" s="146" customFormat="1" ht="20.100000000000001" hidden="1" customHeight="1">
      <c r="A91" s="873"/>
      <c r="B91" s="1154" t="s">
        <v>2082</v>
      </c>
      <c r="C91" s="1154" t="s">
        <v>2106</v>
      </c>
      <c r="D91" s="1154">
        <v>45935</v>
      </c>
      <c r="E91" s="1151">
        <f t="shared" ref="E91:E94" si="18">D91+4</f>
        <v>45939</v>
      </c>
      <c r="F91" s="1151">
        <f t="shared" ref="F91:F93" si="19">D91+6</f>
        <v>45941</v>
      </c>
      <c r="G91" s="1202"/>
      <c r="H91" s="1151"/>
      <c r="I91" s="145"/>
      <c r="J91" s="145"/>
    </row>
    <row r="92" spans="1:10" s="146" customFormat="1" ht="20.100000000000001" hidden="1" customHeight="1">
      <c r="A92" s="873"/>
      <c r="B92" s="1154" t="s">
        <v>733</v>
      </c>
      <c r="C92" s="1154" t="s">
        <v>2107</v>
      </c>
      <c r="D92" s="1154">
        <v>45938</v>
      </c>
      <c r="E92" s="1151">
        <f t="shared" si="18"/>
        <v>45942</v>
      </c>
      <c r="F92" s="1151">
        <f t="shared" si="19"/>
        <v>45944</v>
      </c>
      <c r="G92" s="1202"/>
      <c r="H92" s="1151"/>
      <c r="I92" s="145"/>
      <c r="J92" s="145"/>
    </row>
    <row r="93" spans="1:10" s="146" customFormat="1" ht="20.100000000000001" hidden="1" customHeight="1">
      <c r="A93" s="873"/>
      <c r="B93" s="1154" t="s">
        <v>437</v>
      </c>
      <c r="C93" s="1154" t="s">
        <v>2108</v>
      </c>
      <c r="D93" s="1154">
        <v>45944</v>
      </c>
      <c r="E93" s="1151">
        <f t="shared" si="18"/>
        <v>45948</v>
      </c>
      <c r="F93" s="1151">
        <f t="shared" si="19"/>
        <v>45950</v>
      </c>
      <c r="G93" s="1202"/>
      <c r="H93" s="1151">
        <v>42</v>
      </c>
      <c r="I93" s="145"/>
      <c r="J93" s="145"/>
    </row>
    <row r="94" spans="1:10" s="146" customFormat="1" ht="20.100000000000001" hidden="1" customHeight="1">
      <c r="A94" s="873" t="s">
        <v>2109</v>
      </c>
      <c r="B94" s="1168" t="s">
        <v>2110</v>
      </c>
      <c r="C94" s="1154" t="s">
        <v>2111</v>
      </c>
      <c r="D94" s="1154">
        <v>45954</v>
      </c>
      <c r="E94" s="1151">
        <f t="shared" si="18"/>
        <v>45958</v>
      </c>
      <c r="F94" s="1151">
        <v>45861</v>
      </c>
      <c r="G94" s="1202"/>
      <c r="H94" s="1151">
        <v>43</v>
      </c>
      <c r="I94" s="145"/>
      <c r="J94" s="145"/>
    </row>
    <row r="95" spans="1:10" s="146" customFormat="1" ht="20.100000000000001" hidden="1" customHeight="1">
      <c r="A95" s="873"/>
      <c r="B95" s="1154" t="s">
        <v>1921</v>
      </c>
      <c r="C95" s="1154" t="s">
        <v>2112</v>
      </c>
      <c r="D95" s="1154">
        <v>45970</v>
      </c>
      <c r="E95" s="1151">
        <f>D95+6</f>
        <v>45976</v>
      </c>
      <c r="F95" s="1177" t="s">
        <v>286</v>
      </c>
      <c r="G95" s="1202"/>
      <c r="H95" s="1151">
        <v>44</v>
      </c>
      <c r="I95" s="145"/>
      <c r="J95" s="145"/>
    </row>
    <row r="96" spans="1:10" s="146" customFormat="1" ht="20.100000000000001" hidden="1" customHeight="1">
      <c r="A96" s="873"/>
      <c r="B96" s="1154" t="s">
        <v>2055</v>
      </c>
      <c r="C96" s="1154" t="s">
        <v>2113</v>
      </c>
      <c r="D96" s="1154">
        <v>45973</v>
      </c>
      <c r="E96" s="1151">
        <f t="shared" ref="E96:E107" si="20">D96+6</f>
        <v>45979</v>
      </c>
      <c r="F96" s="1151">
        <f>D96+8</f>
        <v>45981</v>
      </c>
      <c r="G96" s="1202"/>
      <c r="H96" s="1151">
        <v>45</v>
      </c>
      <c r="I96" s="145"/>
      <c r="J96" s="145"/>
    </row>
    <row r="97" spans="1:10" s="146" customFormat="1" ht="20.100000000000001" hidden="1" customHeight="1">
      <c r="A97" s="873"/>
      <c r="B97" s="1154" t="s">
        <v>1975</v>
      </c>
      <c r="C97" s="1154" t="s">
        <v>2114</v>
      </c>
      <c r="D97" s="1154">
        <v>45975</v>
      </c>
      <c r="E97" s="1151">
        <f t="shared" si="20"/>
        <v>45981</v>
      </c>
      <c r="F97" s="1151">
        <f t="shared" ref="F97:F107" si="21">D97+8</f>
        <v>45983</v>
      </c>
      <c r="G97" s="1202"/>
      <c r="H97" s="1151">
        <v>46</v>
      </c>
      <c r="I97" s="145"/>
      <c r="J97" s="145"/>
    </row>
    <row r="98" spans="1:10" s="146" customFormat="1" ht="20.100000000000001" hidden="1" customHeight="1">
      <c r="A98" s="873"/>
      <c r="B98" s="1154" t="s">
        <v>2082</v>
      </c>
      <c r="C98" s="1154" t="s">
        <v>2115</v>
      </c>
      <c r="D98" s="1154">
        <v>45987</v>
      </c>
      <c r="E98" s="1151">
        <f t="shared" si="20"/>
        <v>45993</v>
      </c>
      <c r="F98" s="1151">
        <f t="shared" si="21"/>
        <v>45995</v>
      </c>
      <c r="G98" s="1202"/>
      <c r="H98" s="1151">
        <v>47</v>
      </c>
      <c r="I98" s="145"/>
      <c r="J98" s="145"/>
    </row>
    <row r="99" spans="1:10" s="146" customFormat="1" ht="20.100000000000001" hidden="1" customHeight="1">
      <c r="A99" s="873"/>
      <c r="B99" s="1154" t="s">
        <v>733</v>
      </c>
      <c r="C99" s="1154" t="s">
        <v>2116</v>
      </c>
      <c r="D99" s="1154">
        <v>45995</v>
      </c>
      <c r="E99" s="1151">
        <f t="shared" si="20"/>
        <v>46001</v>
      </c>
      <c r="F99" s="1151">
        <f t="shared" si="21"/>
        <v>46003</v>
      </c>
      <c r="G99" s="1202"/>
      <c r="H99" s="1151">
        <v>48</v>
      </c>
      <c r="I99" s="145"/>
      <c r="J99" s="145"/>
    </row>
    <row r="100" spans="1:10" s="146" customFormat="1" ht="20.100000000000001" hidden="1" customHeight="1">
      <c r="A100" s="873" t="s">
        <v>437</v>
      </c>
      <c r="B100" s="1154" t="s">
        <v>2117</v>
      </c>
      <c r="C100" s="1154" t="s">
        <v>2118</v>
      </c>
      <c r="D100" s="1154">
        <v>46002</v>
      </c>
      <c r="E100" s="1151">
        <f t="shared" si="20"/>
        <v>46008</v>
      </c>
      <c r="F100" s="1151">
        <f t="shared" si="21"/>
        <v>46010</v>
      </c>
      <c r="G100" s="1202"/>
      <c r="H100" s="1151">
        <v>49</v>
      </c>
      <c r="I100" s="145"/>
      <c r="J100" s="145"/>
    </row>
    <row r="101" spans="1:10" s="146" customFormat="1" ht="20.100000000000001" hidden="1" customHeight="1">
      <c r="A101" s="873" t="s">
        <v>2119</v>
      </c>
      <c r="B101" s="1159" t="s">
        <v>462</v>
      </c>
      <c r="C101" s="1154" t="s">
        <v>2120</v>
      </c>
      <c r="D101" s="1154">
        <v>46008</v>
      </c>
      <c r="E101" s="1151">
        <f t="shared" si="20"/>
        <v>46014</v>
      </c>
      <c r="F101" s="1151">
        <f t="shared" si="21"/>
        <v>46016</v>
      </c>
      <c r="G101" s="1202"/>
      <c r="H101" s="1151">
        <v>50</v>
      </c>
      <c r="I101" s="145"/>
      <c r="J101" s="145"/>
    </row>
    <row r="102" spans="1:10" s="146" customFormat="1" ht="20.100000000000001" hidden="1" customHeight="1">
      <c r="A102" s="873" t="s">
        <v>1921</v>
      </c>
      <c r="B102" s="1154" t="s">
        <v>2109</v>
      </c>
      <c r="C102" s="1154" t="s">
        <v>2121</v>
      </c>
      <c r="D102" s="1154">
        <v>46023</v>
      </c>
      <c r="E102" s="1151">
        <f t="shared" si="20"/>
        <v>46029</v>
      </c>
      <c r="F102" s="1178" t="s">
        <v>286</v>
      </c>
      <c r="G102" s="1202"/>
      <c r="H102" s="1151">
        <v>51</v>
      </c>
      <c r="I102" s="145"/>
      <c r="J102" s="145"/>
    </row>
    <row r="103" spans="1:10" s="146" customFormat="1" ht="20.100000000000001" hidden="1" customHeight="1">
      <c r="A103" s="873" t="s">
        <v>2055</v>
      </c>
      <c r="B103" s="1159" t="s">
        <v>310</v>
      </c>
      <c r="C103" s="1154" t="s">
        <v>2122</v>
      </c>
      <c r="D103" s="1160">
        <v>46014</v>
      </c>
      <c r="E103" s="1160">
        <f t="shared" si="20"/>
        <v>46020</v>
      </c>
      <c r="F103" s="1160">
        <f t="shared" si="21"/>
        <v>46022</v>
      </c>
      <c r="G103" s="1202"/>
      <c r="H103" s="1151">
        <v>52</v>
      </c>
      <c r="I103" s="145"/>
      <c r="J103" s="145"/>
    </row>
    <row r="104" spans="1:10" s="146" customFormat="1" ht="20.100000000000001" hidden="1" customHeight="1">
      <c r="A104" s="873" t="s">
        <v>2123</v>
      </c>
      <c r="B104" s="1154" t="s">
        <v>2055</v>
      </c>
      <c r="C104" s="1154" t="s">
        <v>2124</v>
      </c>
      <c r="D104" s="1154">
        <v>46029</v>
      </c>
      <c r="E104" s="1151">
        <f t="shared" si="20"/>
        <v>46035</v>
      </c>
      <c r="F104" s="1151">
        <f t="shared" si="21"/>
        <v>46037</v>
      </c>
      <c r="G104" s="1202"/>
      <c r="H104" s="1151">
        <v>1</v>
      </c>
      <c r="I104" s="145"/>
      <c r="J104" s="145"/>
    </row>
    <row r="105" spans="1:10" s="146" customFormat="1" ht="20.100000000000001" hidden="1" customHeight="1">
      <c r="A105" s="873" t="s">
        <v>2125</v>
      </c>
      <c r="B105" s="1154" t="s">
        <v>1921</v>
      </c>
      <c r="C105" s="1154" t="s">
        <v>2126</v>
      </c>
      <c r="D105" s="1154">
        <v>16</v>
      </c>
      <c r="E105" s="1151">
        <f t="shared" si="20"/>
        <v>22</v>
      </c>
      <c r="F105" s="1151">
        <f t="shared" si="21"/>
        <v>24</v>
      </c>
      <c r="G105" s="1202"/>
      <c r="H105" s="1151">
        <v>2</v>
      </c>
      <c r="I105" s="145"/>
      <c r="J105" s="145"/>
    </row>
    <row r="106" spans="1:10" s="146" customFormat="1" ht="20.100000000000001" hidden="1" customHeight="1">
      <c r="A106" s="873" t="s">
        <v>2127</v>
      </c>
      <c r="B106" s="1167" t="s">
        <v>2128</v>
      </c>
      <c r="C106" s="1154" t="s">
        <v>2129</v>
      </c>
      <c r="D106" s="1154">
        <v>46040</v>
      </c>
      <c r="E106" s="1151">
        <f t="shared" si="20"/>
        <v>46046</v>
      </c>
      <c r="F106" s="1178" t="s">
        <v>286</v>
      </c>
      <c r="G106" s="1202"/>
      <c r="H106" s="1151">
        <v>3</v>
      </c>
      <c r="I106" s="145"/>
      <c r="J106" s="145"/>
    </row>
    <row r="107" spans="1:10" s="146" customFormat="1" ht="20.100000000000001" hidden="1" customHeight="1">
      <c r="A107" s="873" t="s">
        <v>2130</v>
      </c>
      <c r="B107" s="1167" t="s">
        <v>2131</v>
      </c>
      <c r="C107" s="1154" t="s">
        <v>2132</v>
      </c>
      <c r="D107" s="1154">
        <v>46044</v>
      </c>
      <c r="E107" s="1151">
        <f t="shared" si="20"/>
        <v>46050</v>
      </c>
      <c r="F107" s="1151">
        <f t="shared" si="21"/>
        <v>46052</v>
      </c>
      <c r="G107" s="1202"/>
      <c r="H107" s="1151">
        <v>4</v>
      </c>
      <c r="I107" s="145"/>
      <c r="J107" s="145"/>
    </row>
    <row r="108" spans="1:10" s="146" customFormat="1" ht="20.100000000000001" hidden="1" customHeight="1">
      <c r="A108" s="873" t="s">
        <v>2133</v>
      </c>
      <c r="B108" s="1154" t="s">
        <v>2117</v>
      </c>
      <c r="C108" s="1154" t="s">
        <v>2134</v>
      </c>
      <c r="D108" s="1154">
        <v>46052</v>
      </c>
      <c r="E108" s="1151">
        <f t="shared" ref="E108" si="22">D108+6</f>
        <v>46058</v>
      </c>
      <c r="F108" s="1151">
        <f t="shared" ref="F108" si="23">D108+8</f>
        <v>46060</v>
      </c>
      <c r="G108" s="1202"/>
      <c r="H108" s="1151">
        <v>5</v>
      </c>
      <c r="I108" s="145"/>
      <c r="J108" s="145"/>
    </row>
    <row r="109" spans="1:10" s="146" customFormat="1" ht="20.100000000000001" hidden="1" customHeight="1">
      <c r="A109" s="873" t="s">
        <v>2117</v>
      </c>
      <c r="B109" s="1167" t="s">
        <v>2135</v>
      </c>
      <c r="C109" s="1154" t="s">
        <v>2136</v>
      </c>
      <c r="D109" s="1154">
        <v>46063</v>
      </c>
      <c r="E109" s="1151">
        <f t="shared" ref="E109:E110" si="24">D109+6</f>
        <v>46069</v>
      </c>
      <c r="F109" s="1151">
        <f t="shared" ref="F109:F110" si="25">D109+8</f>
        <v>46071</v>
      </c>
      <c r="G109" s="1202"/>
      <c r="H109" s="1151">
        <v>6</v>
      </c>
      <c r="I109" s="145"/>
      <c r="J109" s="145"/>
    </row>
    <row r="110" spans="1:10" s="146" customFormat="1" ht="20.100000000000001" hidden="1" customHeight="1">
      <c r="A110" s="873"/>
      <c r="B110" s="1154" t="s">
        <v>2109</v>
      </c>
      <c r="C110" s="1154" t="s">
        <v>2137</v>
      </c>
      <c r="D110" s="1154">
        <v>46067</v>
      </c>
      <c r="E110" s="1151">
        <f t="shared" si="24"/>
        <v>46073</v>
      </c>
      <c r="F110" s="1151">
        <f t="shared" si="25"/>
        <v>46075</v>
      </c>
      <c r="G110" s="1202"/>
      <c r="H110" s="1151">
        <v>7</v>
      </c>
      <c r="I110" s="145"/>
      <c r="J110" s="145"/>
    </row>
    <row r="111" spans="1:10" s="146" customFormat="1" ht="20.100000000000001" hidden="1" customHeight="1">
      <c r="A111" s="873" t="s">
        <v>2138</v>
      </c>
      <c r="B111" s="1167" t="s">
        <v>314</v>
      </c>
      <c r="C111" s="1154" t="s">
        <v>2139</v>
      </c>
      <c r="D111" s="1154">
        <v>46076</v>
      </c>
      <c r="E111" s="1151">
        <f>D111+6</f>
        <v>46082</v>
      </c>
      <c r="F111" s="1151">
        <f t="shared" ref="F111" si="26">D111+8</f>
        <v>46084</v>
      </c>
      <c r="G111" s="1202"/>
      <c r="H111" s="1151">
        <v>8</v>
      </c>
      <c r="I111" s="145"/>
      <c r="J111" s="145"/>
    </row>
    <row r="112" spans="1:10" s="146" customFormat="1" ht="20.100000000000001" hidden="1" customHeight="1">
      <c r="A112" s="873" t="s">
        <v>2140</v>
      </c>
      <c r="B112" s="1154" t="s">
        <v>2141</v>
      </c>
      <c r="C112" s="1154" t="s">
        <v>2142</v>
      </c>
      <c r="D112" s="1154">
        <v>46080</v>
      </c>
      <c r="E112" s="1178" t="s">
        <v>286</v>
      </c>
      <c r="F112" s="1151">
        <f t="shared" ref="F112" si="27">D112+8</f>
        <v>46088</v>
      </c>
      <c r="G112" s="1202"/>
      <c r="H112" s="1151">
        <v>9</v>
      </c>
      <c r="I112" s="145"/>
      <c r="J112" s="145"/>
    </row>
    <row r="113" spans="1:10" s="146" customFormat="1" ht="20.100000000000001" hidden="1" customHeight="1">
      <c r="A113" s="873" t="s">
        <v>2143</v>
      </c>
      <c r="B113" s="1167" t="s">
        <v>2082</v>
      </c>
      <c r="C113" s="1154" t="s">
        <v>2144</v>
      </c>
      <c r="D113" s="1154">
        <v>46087</v>
      </c>
      <c r="E113" s="1151">
        <f t="shared" ref="E113" si="28">D113+6</f>
        <v>46093</v>
      </c>
      <c r="F113" s="1151">
        <f t="shared" ref="F113" si="29">D113+8</f>
        <v>46095</v>
      </c>
      <c r="G113" s="1202"/>
      <c r="H113" s="1151">
        <v>10</v>
      </c>
      <c r="I113" s="145"/>
      <c r="J113" s="145"/>
    </row>
    <row r="114" spans="1:10" s="146" customFormat="1" ht="20.100000000000001" hidden="1" customHeight="1">
      <c r="A114" s="873" t="s">
        <v>2131</v>
      </c>
      <c r="B114" s="1167" t="s">
        <v>270</v>
      </c>
      <c r="C114" s="1154" t="s">
        <v>2145</v>
      </c>
      <c r="D114" s="1154">
        <v>46093</v>
      </c>
      <c r="E114" s="1151">
        <f t="shared" ref="E114" si="30">D114+6</f>
        <v>46099</v>
      </c>
      <c r="F114" s="1151">
        <f t="shared" ref="F114" si="31">D114+8</f>
        <v>46101</v>
      </c>
      <c r="G114" s="1202"/>
      <c r="H114" s="1151">
        <v>11</v>
      </c>
      <c r="I114" s="145"/>
      <c r="J114" s="145"/>
    </row>
    <row r="115" spans="1:10" s="146" customFormat="1" ht="20.100000000000001" hidden="1" customHeight="1">
      <c r="A115" s="873" t="s">
        <v>2117</v>
      </c>
      <c r="B115" s="1167" t="s">
        <v>2131</v>
      </c>
      <c r="C115" s="1154" t="s">
        <v>2146</v>
      </c>
      <c r="D115" s="1154">
        <v>46100</v>
      </c>
      <c r="E115" s="1178" t="s">
        <v>286</v>
      </c>
      <c r="F115" s="1151">
        <f t="shared" ref="F115" si="32">D115+8</f>
        <v>46108</v>
      </c>
      <c r="G115" s="1202"/>
      <c r="H115" s="1151">
        <v>12</v>
      </c>
      <c r="I115" s="145"/>
      <c r="J115" s="145"/>
    </row>
    <row r="116" spans="1:10" s="146" customFormat="1" ht="20.100000000000001" hidden="1" customHeight="1">
      <c r="A116" s="873" t="s">
        <v>2135</v>
      </c>
      <c r="B116" s="1167" t="s">
        <v>2117</v>
      </c>
      <c r="C116" s="1154" t="s">
        <v>2147</v>
      </c>
      <c r="D116" s="1154">
        <v>46105</v>
      </c>
      <c r="E116" s="1151">
        <f t="shared" ref="E116" si="33">D116+6</f>
        <v>46111</v>
      </c>
      <c r="F116" s="1151">
        <f t="shared" ref="F116" si="34">D116+8</f>
        <v>46113</v>
      </c>
      <c r="G116" s="1202"/>
      <c r="H116" s="1151">
        <v>13</v>
      </c>
      <c r="I116" s="145"/>
      <c r="J116" s="145"/>
    </row>
    <row r="117" spans="1:10" s="146" customFormat="1" ht="20.100000000000001" hidden="1" customHeight="1">
      <c r="A117" s="873" t="s">
        <v>2109</v>
      </c>
      <c r="B117" s="1167" t="s">
        <v>2109</v>
      </c>
      <c r="C117" s="1154" t="s">
        <v>2148</v>
      </c>
      <c r="D117" s="1154">
        <v>46112</v>
      </c>
      <c r="E117" s="1151">
        <f t="shared" ref="E117" si="35">D117+6</f>
        <v>46118</v>
      </c>
      <c r="F117" s="1151">
        <f t="shared" ref="F117" si="36">D117+8</f>
        <v>46120</v>
      </c>
      <c r="G117" s="1202"/>
      <c r="H117" s="1151">
        <v>14</v>
      </c>
      <c r="I117" s="145"/>
      <c r="J117" s="145"/>
    </row>
    <row r="118" spans="1:10" s="146" customFormat="1" ht="20.100000000000001" hidden="1" customHeight="1">
      <c r="A118" s="873"/>
      <c r="B118" s="1167" t="s">
        <v>2149</v>
      </c>
      <c r="C118" s="1154" t="s">
        <v>2150</v>
      </c>
      <c r="D118" s="1154">
        <v>46121</v>
      </c>
      <c r="E118" s="1151">
        <f t="shared" ref="E118:E119" si="37">D118+6</f>
        <v>46127</v>
      </c>
      <c r="F118" s="1151">
        <f t="shared" ref="F118:F119" si="38">D118+8</f>
        <v>46129</v>
      </c>
      <c r="G118" s="1202"/>
      <c r="H118" s="1151">
        <v>15</v>
      </c>
      <c r="I118" s="145"/>
      <c r="J118" s="145"/>
    </row>
    <row r="119" spans="1:10" s="146" customFormat="1" ht="20.100000000000001" hidden="1" customHeight="1">
      <c r="A119" s="873"/>
      <c r="B119" s="1167" t="s">
        <v>2141</v>
      </c>
      <c r="C119" s="1154" t="s">
        <v>2151</v>
      </c>
      <c r="D119" s="1154">
        <v>46127</v>
      </c>
      <c r="E119" s="1151">
        <f t="shared" si="37"/>
        <v>46133</v>
      </c>
      <c r="F119" s="1151">
        <f t="shared" si="38"/>
        <v>46135</v>
      </c>
      <c r="G119" s="1202"/>
      <c r="H119" s="1151">
        <v>16</v>
      </c>
      <c r="I119" s="145"/>
      <c r="J119" s="145"/>
    </row>
    <row r="120" spans="1:10" s="146" customFormat="1" ht="20.100000000000001" hidden="1" customHeight="1">
      <c r="A120" s="873"/>
      <c r="B120" s="1167" t="s">
        <v>2128</v>
      </c>
      <c r="C120" s="1154" t="s">
        <v>2152</v>
      </c>
      <c r="D120" s="1154">
        <v>46136</v>
      </c>
      <c r="E120" s="1151">
        <f t="shared" ref="E120" si="39">D120+6</f>
        <v>46142</v>
      </c>
      <c r="F120" s="1151">
        <f t="shared" ref="F120" si="40">D120+8</f>
        <v>46144</v>
      </c>
      <c r="G120" s="1202"/>
      <c r="H120" s="1151">
        <v>17</v>
      </c>
      <c r="I120" s="145"/>
      <c r="J120" s="145"/>
    </row>
    <row r="121" spans="1:10" s="146" customFormat="1" ht="20.100000000000001" hidden="1" customHeight="1">
      <c r="A121" s="873"/>
      <c r="B121" s="1167" t="s">
        <v>2135</v>
      </c>
      <c r="C121" s="1154" t="s">
        <v>2153</v>
      </c>
      <c r="D121" s="1154">
        <v>46144</v>
      </c>
      <c r="E121" s="1178" t="s">
        <v>286</v>
      </c>
      <c r="F121" s="1151">
        <f t="shared" ref="F121:F122" si="41">D121+8</f>
        <v>46152</v>
      </c>
      <c r="G121" s="1202"/>
      <c r="H121" s="1151">
        <v>18</v>
      </c>
      <c r="I121" s="145"/>
      <c r="J121" s="145"/>
    </row>
    <row r="122" spans="1:10" s="146" customFormat="1" ht="20.100000000000001" hidden="1" customHeight="1">
      <c r="A122" s="873"/>
      <c r="B122" s="1167" t="s">
        <v>2131</v>
      </c>
      <c r="C122" s="1154" t="s">
        <v>2154</v>
      </c>
      <c r="D122" s="1154">
        <v>46149</v>
      </c>
      <c r="E122" s="1178" t="s">
        <v>286</v>
      </c>
      <c r="F122" s="1151">
        <f t="shared" si="41"/>
        <v>46157</v>
      </c>
      <c r="G122" s="1202"/>
      <c r="H122" s="1487">
        <v>19</v>
      </c>
      <c r="I122" s="145"/>
      <c r="J122" s="145"/>
    </row>
    <row r="123" spans="1:10" s="146" customFormat="1" ht="20.100000000000001" hidden="1" customHeight="1">
      <c r="A123" s="873"/>
      <c r="B123" s="1167" t="s">
        <v>2117</v>
      </c>
      <c r="C123" s="1154" t="s">
        <v>2155</v>
      </c>
      <c r="D123" s="1154">
        <v>46156</v>
      </c>
      <c r="E123" s="1151">
        <f t="shared" ref="E123" si="42">D123+6</f>
        <v>46162</v>
      </c>
      <c r="F123" s="1151">
        <f t="shared" ref="F123" si="43">D123+8</f>
        <v>46164</v>
      </c>
      <c r="G123" s="1202"/>
      <c r="H123" s="1487">
        <v>20</v>
      </c>
      <c r="I123" s="145"/>
      <c r="J123" s="145"/>
    </row>
    <row r="124" spans="1:10" s="146" customFormat="1" ht="20.100000000000001" hidden="1" customHeight="1">
      <c r="A124" s="873"/>
      <c r="B124" s="1167" t="s">
        <v>2109</v>
      </c>
      <c r="C124" s="1154" t="s">
        <v>2156</v>
      </c>
      <c r="D124" s="1154">
        <v>46166</v>
      </c>
      <c r="E124" s="1151">
        <f t="shared" ref="E124" si="44">D124+6</f>
        <v>46172</v>
      </c>
      <c r="F124" s="1151">
        <f t="shared" ref="F124" si="45">D124+8</f>
        <v>46174</v>
      </c>
      <c r="G124" s="1202"/>
      <c r="H124" s="1487">
        <v>21</v>
      </c>
      <c r="I124" s="145"/>
      <c r="J124" s="145"/>
    </row>
    <row r="125" spans="1:10" s="146" customFormat="1" ht="20.100000000000001" hidden="1" customHeight="1">
      <c r="A125" s="873" t="s">
        <v>2149</v>
      </c>
      <c r="B125" s="1159" t="s">
        <v>1311</v>
      </c>
      <c r="C125" s="1154" t="s">
        <v>2157</v>
      </c>
      <c r="D125" s="1160">
        <v>46167</v>
      </c>
      <c r="E125" s="1160">
        <f t="shared" ref="E125" si="46">D125+6</f>
        <v>46173</v>
      </c>
      <c r="F125" s="1160">
        <f t="shared" ref="F125" si="47">D125+8</f>
        <v>46175</v>
      </c>
      <c r="G125" s="1202"/>
      <c r="H125" s="1487">
        <v>22</v>
      </c>
      <c r="I125" s="145"/>
      <c r="J125" s="145"/>
    </row>
    <row r="126" spans="1:10" s="146" customFormat="1" ht="20.100000000000001" customHeight="1">
      <c r="A126" s="873"/>
      <c r="B126" s="1167" t="s">
        <v>2141</v>
      </c>
      <c r="C126" s="1154" t="s">
        <v>2158</v>
      </c>
      <c r="D126" s="1154">
        <v>46181</v>
      </c>
      <c r="E126" s="1151">
        <f t="shared" ref="E126" si="48">D126+6</f>
        <v>46187</v>
      </c>
      <c r="F126" s="1151">
        <f t="shared" ref="F126" si="49">D126+8</f>
        <v>46189</v>
      </c>
      <c r="G126" s="1202"/>
      <c r="H126" s="1487">
        <v>23</v>
      </c>
      <c r="I126" s="145"/>
      <c r="J126" s="145"/>
    </row>
    <row r="127" spans="1:10" s="146" customFormat="1" ht="20.100000000000001" customHeight="1">
      <c r="A127" s="873"/>
      <c r="B127" s="1167" t="s">
        <v>2128</v>
      </c>
      <c r="C127" s="1154" t="s">
        <v>2159</v>
      </c>
      <c r="D127" s="1154">
        <v>46185</v>
      </c>
      <c r="E127" s="1151">
        <f t="shared" ref="E127" si="50">D127+6</f>
        <v>46191</v>
      </c>
      <c r="F127" s="1151">
        <f t="shared" ref="F127" si="51">D127+8</f>
        <v>46193</v>
      </c>
      <c r="G127" s="1202"/>
      <c r="H127" s="1487">
        <v>24</v>
      </c>
      <c r="I127" s="145"/>
      <c r="J127" s="145"/>
    </row>
    <row r="128" spans="1:10" s="146" customFormat="1" ht="20.100000000000001" customHeight="1">
      <c r="A128" s="873"/>
      <c r="B128" s="1167" t="s">
        <v>2135</v>
      </c>
      <c r="C128" s="1154" t="s">
        <v>2160</v>
      </c>
      <c r="D128" s="1154">
        <v>46192</v>
      </c>
      <c r="E128" s="1151">
        <f t="shared" ref="E128" si="52">D128+6</f>
        <v>46198</v>
      </c>
      <c r="F128" s="1151">
        <f t="shared" ref="F128" si="53">D128+8</f>
        <v>46200</v>
      </c>
      <c r="G128" s="1202"/>
      <c r="H128" s="1487">
        <v>25</v>
      </c>
      <c r="I128" s="145"/>
      <c r="J128" s="145"/>
    </row>
    <row r="129" spans="1:11" s="146" customFormat="1" ht="20.100000000000001" customHeight="1">
      <c r="A129" s="873"/>
      <c r="B129" s="1167" t="s">
        <v>2131</v>
      </c>
      <c r="C129" s="1154" t="s">
        <v>2161</v>
      </c>
      <c r="D129" s="1154">
        <v>46197</v>
      </c>
      <c r="E129" s="1151">
        <f t="shared" ref="E129" si="54">D129+6</f>
        <v>46203</v>
      </c>
      <c r="F129" s="1151">
        <f t="shared" ref="F129" si="55">D129+8</f>
        <v>46205</v>
      </c>
      <c r="G129" s="1202"/>
      <c r="H129" s="1487">
        <v>26</v>
      </c>
      <c r="I129" s="145"/>
      <c r="J129" s="145"/>
    </row>
    <row r="130" spans="1:11" s="146" customFormat="1" ht="20.100000000000001" customHeight="1">
      <c r="A130" s="873" t="s">
        <v>2117</v>
      </c>
      <c r="B130" s="1167" t="s">
        <v>2162</v>
      </c>
      <c r="C130" s="1154" t="s">
        <v>2163</v>
      </c>
      <c r="D130" s="1154">
        <v>46203</v>
      </c>
      <c r="E130" s="1151">
        <f t="shared" ref="E130" si="56">D130+6</f>
        <v>46209</v>
      </c>
      <c r="F130" s="1151">
        <f t="shared" ref="F130" si="57">D130+8</f>
        <v>46211</v>
      </c>
      <c r="G130" s="1202"/>
      <c r="H130" s="1487">
        <v>27</v>
      </c>
      <c r="I130" s="145"/>
      <c r="J130" s="145"/>
    </row>
    <row r="131" spans="1:11" s="146" customFormat="1" ht="20.100000000000001" customHeight="1">
      <c r="A131" s="873" t="s">
        <v>2109</v>
      </c>
      <c r="B131" s="1167" t="s">
        <v>2149</v>
      </c>
      <c r="C131" s="1154" t="s">
        <v>2164</v>
      </c>
      <c r="D131" s="1154">
        <v>46210</v>
      </c>
      <c r="E131" s="1151">
        <f t="shared" ref="E131" si="58">D131+6</f>
        <v>46216</v>
      </c>
      <c r="F131" s="1151">
        <f t="shared" ref="F131" si="59">D131+8</f>
        <v>46218</v>
      </c>
      <c r="G131" s="1202"/>
      <c r="H131" s="1487">
        <v>28</v>
      </c>
      <c r="I131" s="145"/>
      <c r="J131" s="145"/>
    </row>
    <row r="132" spans="1:11" s="146" customFormat="1" ht="20.100000000000001" customHeight="1">
      <c r="A132" s="873" t="s">
        <v>2149</v>
      </c>
      <c r="B132" s="1167" t="s">
        <v>2109</v>
      </c>
      <c r="C132" s="1154" t="s">
        <v>2165</v>
      </c>
      <c r="D132" s="1154">
        <v>46217</v>
      </c>
      <c r="E132" s="1151">
        <f t="shared" ref="E132" si="60">D132+6</f>
        <v>46223</v>
      </c>
      <c r="F132" s="1151">
        <f t="shared" ref="F132" si="61">D132+8</f>
        <v>46225</v>
      </c>
      <c r="G132" s="1202"/>
      <c r="H132" s="1487">
        <v>29</v>
      </c>
      <c r="I132" s="145"/>
      <c r="J132" s="145"/>
    </row>
    <row r="133" spans="1:11" s="146" customFormat="1" ht="20.100000000000001" customHeight="1">
      <c r="A133" s="873"/>
      <c r="B133" s="1167" t="s">
        <v>2141</v>
      </c>
      <c r="C133" s="1154" t="s">
        <v>2166</v>
      </c>
      <c r="D133" s="1154">
        <v>46224</v>
      </c>
      <c r="E133" s="1151">
        <f t="shared" ref="E133" si="62">D133+6</f>
        <v>46230</v>
      </c>
      <c r="F133" s="1151">
        <f t="shared" ref="F133" si="63">D133+8</f>
        <v>46232</v>
      </c>
      <c r="G133" s="1202"/>
      <c r="H133" s="1487">
        <v>30</v>
      </c>
      <c r="I133" s="145"/>
      <c r="J133" s="145"/>
    </row>
    <row r="134" spans="1:11" s="146" customFormat="1" ht="20.100000000000001" customHeight="1">
      <c r="A134" s="873"/>
      <c r="B134" s="1167" t="s">
        <v>2128</v>
      </c>
      <c r="C134" s="1154" t="s">
        <v>2167</v>
      </c>
      <c r="D134" s="1154">
        <v>46231</v>
      </c>
      <c r="E134" s="1151">
        <f t="shared" ref="E134:E135" si="64">D134+6</f>
        <v>46237</v>
      </c>
      <c r="F134" s="1151">
        <f t="shared" ref="F134:F135" si="65">D134+8</f>
        <v>46239</v>
      </c>
      <c r="G134" s="1202"/>
      <c r="H134" s="1487">
        <v>31</v>
      </c>
      <c r="I134" s="145"/>
      <c r="J134" s="145"/>
    </row>
    <row r="135" spans="1:11" s="146" customFormat="1" ht="20.100000000000001" customHeight="1">
      <c r="A135" s="873"/>
      <c r="B135" s="1167" t="s">
        <v>2135</v>
      </c>
      <c r="C135" s="1154" t="s">
        <v>2168</v>
      </c>
      <c r="D135" s="1154">
        <v>46238</v>
      </c>
      <c r="E135" s="1151">
        <f t="shared" si="64"/>
        <v>46244</v>
      </c>
      <c r="F135" s="1151">
        <f t="shared" si="65"/>
        <v>46246</v>
      </c>
      <c r="G135" s="1202"/>
      <c r="H135" s="1487">
        <v>32</v>
      </c>
      <c r="I135" s="145"/>
      <c r="J135" s="145"/>
    </row>
    <row r="136" spans="1:11" s="146" customFormat="1" ht="20.100000000000001" customHeight="1">
      <c r="A136" s="873"/>
      <c r="B136" s="1167" t="s">
        <v>2131</v>
      </c>
      <c r="C136" s="1154" t="s">
        <v>2169</v>
      </c>
      <c r="D136" s="1154">
        <v>46245</v>
      </c>
      <c r="E136" s="1151">
        <f t="shared" ref="E136:E137" si="66">D136+6</f>
        <v>46251</v>
      </c>
      <c r="F136" s="1151">
        <f t="shared" ref="F136:F137" si="67">D136+8</f>
        <v>46253</v>
      </c>
      <c r="G136" s="1202"/>
      <c r="H136" s="1487">
        <v>33</v>
      </c>
      <c r="I136" s="145"/>
      <c r="J136" s="145"/>
    </row>
    <row r="137" spans="1:11" s="146" customFormat="1" ht="20.100000000000001" customHeight="1">
      <c r="A137" s="873"/>
      <c r="B137" s="1167" t="s">
        <v>2170</v>
      </c>
      <c r="C137" s="1154" t="s">
        <v>2171</v>
      </c>
      <c r="D137" s="1154">
        <v>46252</v>
      </c>
      <c r="E137" s="1151">
        <f t="shared" si="66"/>
        <v>46258</v>
      </c>
      <c r="F137" s="1151">
        <f t="shared" si="67"/>
        <v>46260</v>
      </c>
      <c r="G137" s="1202"/>
      <c r="H137" s="1487">
        <v>34</v>
      </c>
      <c r="I137" s="145"/>
      <c r="J137" s="145"/>
    </row>
    <row r="138" spans="1:11" s="146" customFormat="1" ht="20.100000000000001" customHeight="1">
      <c r="A138" s="873"/>
      <c r="B138" s="1167" t="s">
        <v>2149</v>
      </c>
      <c r="C138" s="1154" t="s">
        <v>2172</v>
      </c>
      <c r="D138" s="1154">
        <v>46259</v>
      </c>
      <c r="E138" s="1151">
        <f t="shared" ref="E138" si="68">D138+6</f>
        <v>46265</v>
      </c>
      <c r="F138" s="1151">
        <f t="shared" ref="F138" si="69">D138+8</f>
        <v>46267</v>
      </c>
      <c r="G138" s="1202"/>
      <c r="H138" s="1487">
        <v>35</v>
      </c>
      <c r="I138" s="145"/>
      <c r="J138" s="145"/>
    </row>
    <row r="139" spans="1:11" ht="18" customHeight="1">
      <c r="B139" s="147" t="s">
        <v>467</v>
      </c>
    </row>
    <row r="140" spans="1:11" ht="18" customHeight="1">
      <c r="B140" s="195"/>
    </row>
    <row r="141" spans="1:11" s="149" customFormat="1" ht="20.100000000000001" customHeight="1">
      <c r="A141" s="1018"/>
      <c r="B141" s="1529" t="s">
        <v>1187</v>
      </c>
      <c r="C141" s="1529"/>
      <c r="D141" s="1529"/>
      <c r="E141" s="1529"/>
      <c r="F141" s="1529"/>
      <c r="G141" s="1529"/>
      <c r="H141" s="145"/>
      <c r="I141" s="145"/>
      <c r="J141" s="145"/>
      <c r="K141" s="145"/>
    </row>
    <row r="142" spans="1:11" s="193" customFormat="1" ht="21" hidden="1" customHeight="1">
      <c r="A142" s="804"/>
      <c r="C142" s="751"/>
      <c r="D142" s="751"/>
      <c r="E142" s="751"/>
      <c r="F142" s="751"/>
      <c r="G142" s="800"/>
      <c r="H142" s="800"/>
      <c r="I142" s="751"/>
    </row>
    <row r="143" spans="1:11" s="193" customFormat="1" ht="33" hidden="1" customHeight="1">
      <c r="A143" s="804"/>
      <c r="B143" s="1547" t="s">
        <v>5</v>
      </c>
      <c r="C143" s="1548"/>
      <c r="D143" s="1549" t="s">
        <v>250</v>
      </c>
      <c r="E143" s="928" t="s">
        <v>716</v>
      </c>
      <c r="F143" s="937" t="s">
        <v>32</v>
      </c>
      <c r="G143" s="928" t="s">
        <v>2173</v>
      </c>
      <c r="H143" s="928" t="s">
        <v>52</v>
      </c>
      <c r="I143" s="928" t="s">
        <v>148</v>
      </c>
    </row>
    <row r="144" spans="1:11" s="193" customFormat="1" ht="20.100000000000001" hidden="1" customHeight="1">
      <c r="A144" s="804"/>
      <c r="B144" s="931" t="s">
        <v>252</v>
      </c>
      <c r="C144" s="931" t="s">
        <v>253</v>
      </c>
      <c r="D144" s="1550"/>
      <c r="E144" s="927" t="s">
        <v>110</v>
      </c>
      <c r="F144" s="963" t="s">
        <v>33</v>
      </c>
      <c r="G144" s="963" t="s">
        <v>78</v>
      </c>
      <c r="H144" s="963" t="s">
        <v>59</v>
      </c>
      <c r="I144" s="963" t="s">
        <v>142</v>
      </c>
    </row>
    <row r="145" spans="1:9" s="193" customFormat="1" ht="20.100000000000001" hidden="1" customHeight="1">
      <c r="A145" s="804" t="s">
        <v>740</v>
      </c>
      <c r="B145" s="964" t="s">
        <v>719</v>
      </c>
      <c r="C145" s="942" t="s">
        <v>750</v>
      </c>
      <c r="D145" s="942">
        <v>45394</v>
      </c>
      <c r="E145" s="801">
        <f t="shared" ref="E145:E149" si="70">D145+2</f>
        <v>45396</v>
      </c>
      <c r="F145" s="801">
        <f t="shared" ref="F145:F149" si="71">D145+5</f>
        <v>45399</v>
      </c>
      <c r="G145" s="801">
        <f t="shared" ref="G145:G149" si="72">D145+10</f>
        <v>45404</v>
      </c>
      <c r="H145" s="801">
        <f t="shared" ref="H145:H149" si="73">D145+16</f>
        <v>45410</v>
      </c>
      <c r="I145" s="801">
        <f t="shared" ref="I145:I149" si="74">D145+21</f>
        <v>45415</v>
      </c>
    </row>
    <row r="146" spans="1:9" s="193" customFormat="1" ht="20.100000000000001" hidden="1" customHeight="1">
      <c r="A146" s="804" t="s">
        <v>730</v>
      </c>
      <c r="B146" s="1012" t="s">
        <v>286</v>
      </c>
      <c r="C146" s="942" t="s">
        <v>751</v>
      </c>
      <c r="D146" s="799">
        <v>45406</v>
      </c>
      <c r="E146" s="849">
        <f t="shared" si="70"/>
        <v>45408</v>
      </c>
      <c r="F146" s="849">
        <f t="shared" si="71"/>
        <v>45411</v>
      </c>
      <c r="G146" s="849">
        <f t="shared" si="72"/>
        <v>45416</v>
      </c>
      <c r="H146" s="849">
        <f t="shared" si="73"/>
        <v>45422</v>
      </c>
      <c r="I146" s="849">
        <f t="shared" si="74"/>
        <v>45427</v>
      </c>
    </row>
    <row r="147" spans="1:9" s="193" customFormat="1" ht="20.100000000000001" hidden="1" customHeight="1">
      <c r="A147" s="804" t="s">
        <v>733</v>
      </c>
      <c r="B147" s="964" t="s">
        <v>730</v>
      </c>
      <c r="C147" s="942" t="s">
        <v>752</v>
      </c>
      <c r="D147" s="942">
        <v>45419</v>
      </c>
      <c r="E147" s="801">
        <f t="shared" si="70"/>
        <v>45421</v>
      </c>
      <c r="F147" s="801">
        <f t="shared" si="71"/>
        <v>45424</v>
      </c>
      <c r="G147" s="801">
        <f t="shared" si="72"/>
        <v>45429</v>
      </c>
      <c r="H147" s="801">
        <f t="shared" si="73"/>
        <v>45435</v>
      </c>
      <c r="I147" s="801">
        <f t="shared" si="74"/>
        <v>45440</v>
      </c>
    </row>
    <row r="148" spans="1:9" s="193" customFormat="1" ht="20.100000000000001" hidden="1" customHeight="1">
      <c r="A148" s="804" t="s">
        <v>753</v>
      </c>
      <c r="B148" s="942" t="s">
        <v>721</v>
      </c>
      <c r="C148" s="942" t="s">
        <v>754</v>
      </c>
      <c r="D148" s="942">
        <v>45426</v>
      </c>
      <c r="E148" s="801">
        <v>45423</v>
      </c>
      <c r="F148" s="801">
        <f t="shared" si="71"/>
        <v>45431</v>
      </c>
      <c r="G148" s="801">
        <f t="shared" si="72"/>
        <v>45436</v>
      </c>
      <c r="H148" s="801">
        <f t="shared" si="73"/>
        <v>45442</v>
      </c>
      <c r="I148" s="801">
        <f t="shared" si="74"/>
        <v>45447</v>
      </c>
    </row>
    <row r="149" spans="1:9" s="193" customFormat="1" ht="20.100000000000001" hidden="1" customHeight="1">
      <c r="A149" s="804" t="s">
        <v>723</v>
      </c>
      <c r="B149" s="942" t="s">
        <v>726</v>
      </c>
      <c r="C149" s="942" t="s">
        <v>755</v>
      </c>
      <c r="D149" s="942">
        <v>45423</v>
      </c>
      <c r="E149" s="801">
        <f t="shared" si="70"/>
        <v>45425</v>
      </c>
      <c r="F149" s="801">
        <f t="shared" si="71"/>
        <v>45428</v>
      </c>
      <c r="G149" s="801">
        <f t="shared" si="72"/>
        <v>45433</v>
      </c>
      <c r="H149" s="801">
        <f t="shared" si="73"/>
        <v>45439</v>
      </c>
      <c r="I149" s="801">
        <f t="shared" si="74"/>
        <v>45444</v>
      </c>
    </row>
    <row r="150" spans="1:9" s="193" customFormat="1" ht="20.100000000000001" hidden="1" customHeight="1">
      <c r="A150" s="804" t="s">
        <v>726</v>
      </c>
      <c r="B150" s="942" t="s">
        <v>723</v>
      </c>
      <c r="C150" s="942" t="s">
        <v>756</v>
      </c>
      <c r="D150" s="942">
        <f t="shared" ref="D150" si="75">D149+7</f>
        <v>45430</v>
      </c>
      <c r="E150" s="871" t="s">
        <v>286</v>
      </c>
      <c r="F150" s="871" t="s">
        <v>286</v>
      </c>
      <c r="G150" s="801">
        <f t="shared" ref="G150:G156" si="76">D150+10</f>
        <v>45440</v>
      </c>
      <c r="H150" s="801">
        <f t="shared" ref="H150:H156" si="77">D150+16</f>
        <v>45446</v>
      </c>
      <c r="I150" s="801">
        <f t="shared" ref="I150:I156" si="78">D150+21</f>
        <v>45451</v>
      </c>
    </row>
    <row r="151" spans="1:9" s="193" customFormat="1" ht="20.100000000000001" hidden="1" customHeight="1">
      <c r="A151" s="804"/>
      <c r="B151" s="942" t="s">
        <v>728</v>
      </c>
      <c r="C151" s="942" t="s">
        <v>757</v>
      </c>
      <c r="D151" s="942">
        <v>45441</v>
      </c>
      <c r="E151" s="801">
        <f t="shared" ref="E151:E156" si="79">D151+2</f>
        <v>45443</v>
      </c>
      <c r="F151" s="801">
        <f t="shared" ref="F151:F155" si="80">D151+5</f>
        <v>45446</v>
      </c>
      <c r="G151" s="801">
        <f t="shared" si="76"/>
        <v>45451</v>
      </c>
      <c r="H151" s="801">
        <f t="shared" si="77"/>
        <v>45457</v>
      </c>
      <c r="I151" s="801">
        <f t="shared" si="78"/>
        <v>45462</v>
      </c>
    </row>
    <row r="152" spans="1:9" s="193" customFormat="1" ht="20.100000000000001" hidden="1" customHeight="1">
      <c r="A152" s="804" t="s">
        <v>719</v>
      </c>
      <c r="B152" s="942" t="s">
        <v>758</v>
      </c>
      <c r="C152" s="942" t="s">
        <v>759</v>
      </c>
      <c r="D152" s="942">
        <v>45454</v>
      </c>
      <c r="E152" s="801">
        <f t="shared" si="79"/>
        <v>45456</v>
      </c>
      <c r="F152" s="871" t="s">
        <v>286</v>
      </c>
      <c r="G152" s="801">
        <f t="shared" si="76"/>
        <v>45464</v>
      </c>
      <c r="H152" s="801">
        <f t="shared" si="77"/>
        <v>45470</v>
      </c>
      <c r="I152" s="871" t="s">
        <v>286</v>
      </c>
    </row>
    <row r="153" spans="1:9" s="193" customFormat="1" ht="20.100000000000001" hidden="1" customHeight="1">
      <c r="A153" s="804" t="s">
        <v>760</v>
      </c>
      <c r="B153" s="942" t="s">
        <v>721</v>
      </c>
      <c r="C153" s="942" t="s">
        <v>761</v>
      </c>
      <c r="D153" s="942">
        <v>45457</v>
      </c>
      <c r="E153" s="871" t="s">
        <v>286</v>
      </c>
      <c r="F153" s="871" t="s">
        <v>286</v>
      </c>
      <c r="G153" s="801">
        <f t="shared" si="76"/>
        <v>45467</v>
      </c>
      <c r="H153" s="801">
        <f t="shared" si="77"/>
        <v>45473</v>
      </c>
      <c r="I153" s="801">
        <f t="shared" si="78"/>
        <v>45478</v>
      </c>
    </row>
    <row r="154" spans="1:9" s="193" customFormat="1" ht="20.100000000000001" hidden="1" customHeight="1">
      <c r="A154" s="804" t="s">
        <v>762</v>
      </c>
      <c r="B154" s="942" t="s">
        <v>733</v>
      </c>
      <c r="C154" s="942" t="s">
        <v>763</v>
      </c>
      <c r="D154" s="942">
        <v>45461</v>
      </c>
      <c r="E154" s="801">
        <f t="shared" ref="E154" si="81">D154+2</f>
        <v>45463</v>
      </c>
      <c r="F154" s="801">
        <f t="shared" ref="F154" si="82">D154+5</f>
        <v>45466</v>
      </c>
      <c r="G154" s="801">
        <f t="shared" ref="G154" si="83">D154+10</f>
        <v>45471</v>
      </c>
      <c r="H154" s="801">
        <f t="shared" ref="H154" si="84">D154+16</f>
        <v>45477</v>
      </c>
      <c r="I154" s="801">
        <f t="shared" ref="I154" si="85">D154+21</f>
        <v>45482</v>
      </c>
    </row>
    <row r="155" spans="1:9" s="193" customFormat="1" ht="20.100000000000001" hidden="1" customHeight="1">
      <c r="A155" s="804" t="s">
        <v>2026</v>
      </c>
      <c r="B155" s="942" t="s">
        <v>726</v>
      </c>
      <c r="C155" s="942" t="s">
        <v>2174</v>
      </c>
      <c r="D155" s="942">
        <v>45470</v>
      </c>
      <c r="E155" s="801">
        <f t="shared" si="79"/>
        <v>45472</v>
      </c>
      <c r="F155" s="801">
        <f t="shared" si="80"/>
        <v>45475</v>
      </c>
      <c r="G155" s="801">
        <f t="shared" si="76"/>
        <v>45480</v>
      </c>
      <c r="H155" s="801">
        <f t="shared" si="77"/>
        <v>45486</v>
      </c>
      <c r="I155" s="801">
        <f t="shared" si="78"/>
        <v>45491</v>
      </c>
    </row>
    <row r="156" spans="1:9" s="193" customFormat="1" ht="20.100000000000001" hidden="1" customHeight="1">
      <c r="A156" s="804" t="s">
        <v>726</v>
      </c>
      <c r="B156" s="942" t="s">
        <v>730</v>
      </c>
      <c r="C156" s="942" t="s">
        <v>2175</v>
      </c>
      <c r="D156" s="942">
        <v>45478</v>
      </c>
      <c r="E156" s="801">
        <f t="shared" si="79"/>
        <v>45480</v>
      </c>
      <c r="F156" s="871" t="s">
        <v>286</v>
      </c>
      <c r="G156" s="801">
        <f t="shared" si="76"/>
        <v>45488</v>
      </c>
      <c r="H156" s="801">
        <f t="shared" si="77"/>
        <v>45494</v>
      </c>
      <c r="I156" s="801">
        <f t="shared" si="78"/>
        <v>45499</v>
      </c>
    </row>
    <row r="157" spans="1:9" s="193" customFormat="1" ht="20.100000000000001" hidden="1" customHeight="1">
      <c r="A157" s="804" t="s">
        <v>723</v>
      </c>
      <c r="B157" s="942" t="s">
        <v>2029</v>
      </c>
      <c r="C157" s="942" t="s">
        <v>2176</v>
      </c>
      <c r="D157" s="942">
        <v>45488</v>
      </c>
      <c r="E157" s="871" t="s">
        <v>286</v>
      </c>
      <c r="F157" s="871" t="s">
        <v>286</v>
      </c>
      <c r="G157" s="801">
        <f t="shared" ref="G157:G158" si="86">D157+10</f>
        <v>45498</v>
      </c>
      <c r="H157" s="801">
        <f t="shared" ref="H157:H158" si="87">D157+16</f>
        <v>45504</v>
      </c>
      <c r="I157" s="801">
        <f t="shared" ref="I157:I158" si="88">D157+21</f>
        <v>45509</v>
      </c>
    </row>
    <row r="158" spans="1:9" s="193" customFormat="1" ht="20.100000000000001" hidden="1" customHeight="1">
      <c r="A158" s="804" t="s">
        <v>728</v>
      </c>
      <c r="B158" s="942" t="s">
        <v>723</v>
      </c>
      <c r="C158" s="942" t="s">
        <v>2177</v>
      </c>
      <c r="D158" s="942">
        <v>45492</v>
      </c>
      <c r="E158" s="871" t="s">
        <v>286</v>
      </c>
      <c r="F158" s="871" t="s">
        <v>286</v>
      </c>
      <c r="G158" s="801">
        <f t="shared" si="86"/>
        <v>45502</v>
      </c>
      <c r="H158" s="801">
        <f t="shared" si="87"/>
        <v>45508</v>
      </c>
      <c r="I158" s="801">
        <f t="shared" si="88"/>
        <v>45513</v>
      </c>
    </row>
    <row r="159" spans="1:9" s="193" customFormat="1" ht="20.100000000000001" hidden="1" customHeight="1">
      <c r="A159" s="804"/>
      <c r="B159" s="942" t="s">
        <v>721</v>
      </c>
      <c r="C159" s="942" t="s">
        <v>2178</v>
      </c>
      <c r="D159" s="942">
        <v>45493</v>
      </c>
      <c r="E159" s="801">
        <f t="shared" ref="E159" si="89">D159+2</f>
        <v>45495</v>
      </c>
      <c r="F159" s="801">
        <f t="shared" ref="F159" si="90">D159+5</f>
        <v>45498</v>
      </c>
      <c r="G159" s="801">
        <f t="shared" ref="G159" si="91">D159+10</f>
        <v>45503</v>
      </c>
      <c r="H159" s="801">
        <f t="shared" ref="H159" si="92">D159+16</f>
        <v>45509</v>
      </c>
      <c r="I159" s="801">
        <f t="shared" ref="I159" si="93">D159+21</f>
        <v>45514</v>
      </c>
    </row>
    <row r="160" spans="1:9" s="193" customFormat="1" ht="20.100000000000001" hidden="1" customHeight="1">
      <c r="A160" s="804" t="s">
        <v>721</v>
      </c>
      <c r="B160" s="942" t="s">
        <v>728</v>
      </c>
      <c r="C160" s="942" t="s">
        <v>2179</v>
      </c>
      <c r="D160" s="942">
        <v>45502</v>
      </c>
      <c r="E160" s="801">
        <f t="shared" ref="E160:E161" si="94">D160+2</f>
        <v>45504</v>
      </c>
      <c r="F160" s="871" t="s">
        <v>286</v>
      </c>
      <c r="G160" s="801">
        <f t="shared" ref="G160:G161" si="95">D160+10</f>
        <v>45512</v>
      </c>
      <c r="H160" s="801">
        <f t="shared" ref="H160:H161" si="96">D160+16</f>
        <v>45518</v>
      </c>
      <c r="I160" s="801">
        <f t="shared" ref="I160:I161" si="97">D160+21</f>
        <v>45523</v>
      </c>
    </row>
    <row r="161" spans="1:9" s="193" customFormat="1" ht="20.100000000000001" hidden="1" customHeight="1">
      <c r="A161" s="804"/>
      <c r="B161" s="942" t="s">
        <v>733</v>
      </c>
      <c r="C161" s="942" t="s">
        <v>2180</v>
      </c>
      <c r="D161" s="942">
        <v>45515</v>
      </c>
      <c r="E161" s="801">
        <f t="shared" si="94"/>
        <v>45517</v>
      </c>
      <c r="F161" s="871" t="s">
        <v>286</v>
      </c>
      <c r="G161" s="801">
        <f t="shared" si="95"/>
        <v>45525</v>
      </c>
      <c r="H161" s="801">
        <f t="shared" si="96"/>
        <v>45531</v>
      </c>
      <c r="I161" s="801">
        <f t="shared" si="97"/>
        <v>45536</v>
      </c>
    </row>
    <row r="162" spans="1:9" s="193" customFormat="1" ht="20.100000000000001" hidden="1" customHeight="1">
      <c r="A162" s="804"/>
      <c r="B162" s="942" t="s">
        <v>726</v>
      </c>
      <c r="C162" s="942" t="s">
        <v>2181</v>
      </c>
      <c r="D162" s="942">
        <v>45519</v>
      </c>
      <c r="E162" s="801">
        <f t="shared" ref="E162" si="98">D162+2</f>
        <v>45521</v>
      </c>
      <c r="F162" s="871" t="s">
        <v>286</v>
      </c>
      <c r="G162" s="801">
        <f t="shared" ref="G162" si="99">D162+10</f>
        <v>45529</v>
      </c>
      <c r="H162" s="801">
        <f t="shared" ref="H162" si="100">D162+16</f>
        <v>45535</v>
      </c>
      <c r="I162" s="801">
        <f t="shared" ref="I162" si="101">D162+21</f>
        <v>45540</v>
      </c>
    </row>
    <row r="163" spans="1:9" s="193" customFormat="1" ht="20.100000000000001" hidden="1" customHeight="1">
      <c r="A163" s="804"/>
      <c r="B163" s="942" t="s">
        <v>730</v>
      </c>
      <c r="C163" s="942" t="s">
        <v>2182</v>
      </c>
      <c r="D163" s="942">
        <v>45533</v>
      </c>
      <c r="E163" s="801">
        <f t="shared" ref="E163:E164" si="102">D163+2</f>
        <v>45535</v>
      </c>
      <c r="F163" s="871" t="s">
        <v>286</v>
      </c>
      <c r="G163" s="801">
        <f t="shared" ref="G163:G164" si="103">D163+10</f>
        <v>45543</v>
      </c>
      <c r="H163" s="801">
        <f t="shared" ref="H163:H164" si="104">D163+16</f>
        <v>45549</v>
      </c>
      <c r="I163" s="871" t="s">
        <v>286</v>
      </c>
    </row>
    <row r="164" spans="1:9" s="193" customFormat="1" ht="20.100000000000001" hidden="1" customHeight="1">
      <c r="A164" s="804"/>
      <c r="B164" s="942" t="s">
        <v>2029</v>
      </c>
      <c r="C164" s="942" t="s">
        <v>2183</v>
      </c>
      <c r="D164" s="942">
        <v>45538</v>
      </c>
      <c r="E164" s="801">
        <f t="shared" si="102"/>
        <v>45540</v>
      </c>
      <c r="F164" s="871" t="s">
        <v>286</v>
      </c>
      <c r="G164" s="801">
        <f t="shared" si="103"/>
        <v>45548</v>
      </c>
      <c r="H164" s="801">
        <f t="shared" si="104"/>
        <v>45554</v>
      </c>
      <c r="I164" s="801">
        <f t="shared" ref="I164" si="105">D164+21</f>
        <v>45559</v>
      </c>
    </row>
    <row r="165" spans="1:9" s="193" customFormat="1" ht="20.100000000000001" hidden="1" customHeight="1">
      <c r="A165" s="804"/>
      <c r="B165" s="942" t="s">
        <v>723</v>
      </c>
      <c r="C165" s="942" t="s">
        <v>2184</v>
      </c>
      <c r="D165" s="942">
        <v>45539</v>
      </c>
      <c r="E165" s="801">
        <f t="shared" ref="E165" si="106">D165+2</f>
        <v>45541</v>
      </c>
      <c r="F165" s="871" t="s">
        <v>286</v>
      </c>
      <c r="G165" s="801">
        <f t="shared" ref="G165" si="107">D165+10</f>
        <v>45549</v>
      </c>
      <c r="H165" s="801">
        <f t="shared" ref="H165" si="108">D165+16</f>
        <v>45555</v>
      </c>
      <c r="I165" s="801">
        <f t="shared" ref="I165" si="109">D165+21</f>
        <v>45560</v>
      </c>
    </row>
    <row r="166" spans="1:9" s="193" customFormat="1" ht="20.100000000000001" hidden="1" customHeight="1">
      <c r="A166" s="804"/>
      <c r="B166" s="942" t="s">
        <v>721</v>
      </c>
      <c r="C166" s="942" t="s">
        <v>2185</v>
      </c>
      <c r="D166" s="942">
        <v>45547</v>
      </c>
      <c r="E166" s="801">
        <f t="shared" ref="E166:E171" si="110">D166+2</f>
        <v>45549</v>
      </c>
      <c r="F166" s="871" t="s">
        <v>286</v>
      </c>
      <c r="G166" s="801">
        <f t="shared" ref="G166:G171" si="111">D166+10</f>
        <v>45557</v>
      </c>
      <c r="H166" s="801">
        <f t="shared" ref="H166:H171" si="112">D166+16</f>
        <v>45563</v>
      </c>
      <c r="I166" s="801">
        <f t="shared" ref="I166:I169" si="113">D166+21</f>
        <v>45568</v>
      </c>
    </row>
    <row r="167" spans="1:9" s="193" customFormat="1" ht="20.100000000000001" hidden="1" customHeight="1">
      <c r="A167" s="804"/>
      <c r="B167" s="942" t="s">
        <v>728</v>
      </c>
      <c r="C167" s="942" t="s">
        <v>2186</v>
      </c>
      <c r="D167" s="942">
        <v>45549</v>
      </c>
      <c r="E167" s="801">
        <f t="shared" si="110"/>
        <v>45551</v>
      </c>
      <c r="F167" s="871" t="s">
        <v>286</v>
      </c>
      <c r="G167" s="801">
        <f t="shared" si="111"/>
        <v>45559</v>
      </c>
      <c r="H167" s="801">
        <f t="shared" si="112"/>
        <v>45565</v>
      </c>
      <c r="I167" s="801">
        <f t="shared" si="113"/>
        <v>45570</v>
      </c>
    </row>
    <row r="168" spans="1:9" s="193" customFormat="1" ht="20.100000000000001" hidden="1" customHeight="1">
      <c r="A168" s="804"/>
      <c r="B168" s="942" t="s">
        <v>733</v>
      </c>
      <c r="C168" s="942" t="s">
        <v>2187</v>
      </c>
      <c r="D168" s="942">
        <v>45567</v>
      </c>
      <c r="E168" s="871" t="s">
        <v>286</v>
      </c>
      <c r="F168" s="871" t="s">
        <v>286</v>
      </c>
      <c r="G168" s="801">
        <f t="shared" si="111"/>
        <v>45577</v>
      </c>
      <c r="H168" s="871" t="s">
        <v>286</v>
      </c>
      <c r="I168" s="801">
        <f t="shared" si="113"/>
        <v>45588</v>
      </c>
    </row>
    <row r="169" spans="1:9" s="193" customFormat="1" ht="20.100000000000001" hidden="1" customHeight="1">
      <c r="A169" s="804"/>
      <c r="B169" s="942" t="s">
        <v>726</v>
      </c>
      <c r="C169" s="942" t="s">
        <v>2188</v>
      </c>
      <c r="D169" s="942">
        <v>45570</v>
      </c>
      <c r="E169" s="801">
        <f t="shared" si="110"/>
        <v>45572</v>
      </c>
      <c r="F169" s="871" t="s">
        <v>286</v>
      </c>
      <c r="G169" s="801">
        <f t="shared" si="111"/>
        <v>45580</v>
      </c>
      <c r="H169" s="801">
        <f t="shared" si="112"/>
        <v>45586</v>
      </c>
      <c r="I169" s="801">
        <f t="shared" si="113"/>
        <v>45591</v>
      </c>
    </row>
    <row r="170" spans="1:9" s="193" customFormat="1" ht="20.100000000000001" hidden="1" customHeight="1">
      <c r="A170" s="804" t="s">
        <v>2189</v>
      </c>
      <c r="B170" s="1011" t="s">
        <v>310</v>
      </c>
      <c r="C170" s="942" t="s">
        <v>2190</v>
      </c>
      <c r="D170" s="799"/>
      <c r="E170" s="849"/>
      <c r="F170" s="970"/>
      <c r="G170" s="849"/>
      <c r="H170" s="849"/>
      <c r="I170" s="849"/>
    </row>
    <row r="171" spans="1:9" s="193" customFormat="1" ht="20.100000000000001" hidden="1" customHeight="1">
      <c r="A171" s="804" t="s">
        <v>2053</v>
      </c>
      <c r="B171" s="942" t="s">
        <v>1772</v>
      </c>
      <c r="C171" s="942" t="s">
        <v>2191</v>
      </c>
      <c r="D171" s="942">
        <v>45583</v>
      </c>
      <c r="E171" s="801">
        <f t="shared" si="110"/>
        <v>45585</v>
      </c>
      <c r="F171" s="871" t="s">
        <v>286</v>
      </c>
      <c r="G171" s="801">
        <f t="shared" si="111"/>
        <v>45593</v>
      </c>
      <c r="H171" s="801">
        <f t="shared" si="112"/>
        <v>45599</v>
      </c>
      <c r="I171" s="801">
        <f t="shared" ref="I171:I173" si="114">D171+21</f>
        <v>45604</v>
      </c>
    </row>
    <row r="172" spans="1:9" s="193" customFormat="1" ht="20.100000000000001" hidden="1" customHeight="1">
      <c r="A172" s="804" t="s">
        <v>2192</v>
      </c>
      <c r="B172" s="942" t="s">
        <v>2055</v>
      </c>
      <c r="C172" s="942" t="s">
        <v>2193</v>
      </c>
      <c r="D172" s="871" t="s">
        <v>286</v>
      </c>
      <c r="E172" s="970"/>
      <c r="F172" s="970"/>
      <c r="G172" s="849"/>
      <c r="H172" s="849"/>
      <c r="I172" s="849"/>
    </row>
    <row r="173" spans="1:9" s="193" customFormat="1" ht="20.100000000000001" hidden="1" customHeight="1">
      <c r="A173" s="804" t="s">
        <v>721</v>
      </c>
      <c r="B173" s="942" t="s">
        <v>723</v>
      </c>
      <c r="C173" s="942" t="s">
        <v>2194</v>
      </c>
      <c r="D173" s="942">
        <v>45594</v>
      </c>
      <c r="E173" s="801">
        <f t="shared" ref="E173" si="115">D173+2</f>
        <v>45596</v>
      </c>
      <c r="F173" s="871" t="s">
        <v>286</v>
      </c>
      <c r="G173" s="801">
        <f t="shared" ref="G173" si="116">D173+10</f>
        <v>45604</v>
      </c>
      <c r="H173" s="801">
        <f t="shared" ref="H173" si="117">D173+16</f>
        <v>45610</v>
      </c>
      <c r="I173" s="801">
        <f t="shared" si="114"/>
        <v>45615</v>
      </c>
    </row>
    <row r="174" spans="1:9" s="193" customFormat="1" ht="20.100000000000001" hidden="1" customHeight="1">
      <c r="A174" s="804" t="s">
        <v>728</v>
      </c>
      <c r="B174" s="942" t="s">
        <v>721</v>
      </c>
      <c r="C174" s="942" t="s">
        <v>2195</v>
      </c>
      <c r="D174" s="942">
        <v>45598</v>
      </c>
      <c r="E174" s="801">
        <f t="shared" ref="E174:E178" si="118">D174+2</f>
        <v>45600</v>
      </c>
      <c r="F174" s="871" t="s">
        <v>286</v>
      </c>
      <c r="G174" s="801">
        <f t="shared" ref="G174:G177" si="119">D174+10</f>
        <v>45608</v>
      </c>
      <c r="H174" s="801">
        <f t="shared" ref="H174:H177" si="120">D174+16</f>
        <v>45614</v>
      </c>
      <c r="I174" s="801">
        <f t="shared" ref="I174:I177" si="121">D174+21</f>
        <v>45619</v>
      </c>
    </row>
    <row r="175" spans="1:9" s="193" customFormat="1" ht="20.100000000000001" hidden="1" customHeight="1">
      <c r="A175" s="804"/>
      <c r="B175" s="942" t="s">
        <v>733</v>
      </c>
      <c r="C175" s="942" t="s">
        <v>2196</v>
      </c>
      <c r="D175" s="942">
        <v>45605</v>
      </c>
      <c r="E175" s="801">
        <f t="shared" si="118"/>
        <v>45607</v>
      </c>
      <c r="F175" s="871" t="s">
        <v>286</v>
      </c>
      <c r="G175" s="801">
        <f t="shared" si="119"/>
        <v>45615</v>
      </c>
      <c r="H175" s="801">
        <f t="shared" si="120"/>
        <v>45621</v>
      </c>
      <c r="I175" s="801">
        <f t="shared" si="121"/>
        <v>45626</v>
      </c>
    </row>
    <row r="176" spans="1:9" s="193" customFormat="1" ht="20.100000000000001" hidden="1" customHeight="1">
      <c r="A176" s="804"/>
      <c r="B176" s="942" t="s">
        <v>726</v>
      </c>
      <c r="C176" s="942" t="s">
        <v>2197</v>
      </c>
      <c r="D176" s="942">
        <v>45616</v>
      </c>
      <c r="E176" s="801">
        <f t="shared" si="118"/>
        <v>45618</v>
      </c>
      <c r="F176" s="871" t="s">
        <v>286</v>
      </c>
      <c r="G176" s="801">
        <f t="shared" si="119"/>
        <v>45626</v>
      </c>
      <c r="H176" s="801">
        <f t="shared" si="120"/>
        <v>45632</v>
      </c>
      <c r="I176" s="801">
        <f t="shared" si="121"/>
        <v>45637</v>
      </c>
    </row>
    <row r="177" spans="1:10" s="193" customFormat="1" ht="20.100000000000001" hidden="1" customHeight="1">
      <c r="A177" s="804" t="s">
        <v>2029</v>
      </c>
      <c r="B177" s="942" t="s">
        <v>2051</v>
      </c>
      <c r="C177" s="942" t="s">
        <v>2198</v>
      </c>
      <c r="D177" s="942">
        <v>45623</v>
      </c>
      <c r="E177" s="801">
        <f t="shared" si="118"/>
        <v>45625</v>
      </c>
      <c r="F177" s="871" t="s">
        <v>286</v>
      </c>
      <c r="G177" s="801">
        <f t="shared" si="119"/>
        <v>45633</v>
      </c>
      <c r="H177" s="801">
        <f t="shared" si="120"/>
        <v>45639</v>
      </c>
      <c r="I177" s="801">
        <f t="shared" si="121"/>
        <v>45644</v>
      </c>
    </row>
    <row r="178" spans="1:10" s="193" customFormat="1" ht="20.100000000000001" hidden="1" customHeight="1">
      <c r="A178" s="804" t="s">
        <v>2053</v>
      </c>
      <c r="B178" s="942" t="s">
        <v>1772</v>
      </c>
      <c r="C178" s="942" t="s">
        <v>2199</v>
      </c>
      <c r="D178" s="942">
        <v>45632</v>
      </c>
      <c r="E178" s="801">
        <f t="shared" si="118"/>
        <v>45634</v>
      </c>
      <c r="F178" s="871" t="s">
        <v>286</v>
      </c>
      <c r="G178" s="801">
        <v>45639</v>
      </c>
      <c r="H178" s="801">
        <v>45645</v>
      </c>
      <c r="I178" s="871" t="s">
        <v>286</v>
      </c>
    </row>
    <row r="179" spans="1:10" s="193" customFormat="1" ht="20.100000000000001" hidden="1" customHeight="1">
      <c r="A179" s="804"/>
      <c r="B179" s="942" t="s">
        <v>2055</v>
      </c>
      <c r="C179" s="942" t="s">
        <v>2200</v>
      </c>
      <c r="D179" s="942">
        <v>45639</v>
      </c>
      <c r="E179" s="801">
        <f t="shared" ref="E179:E184" si="122">D179+2</f>
        <v>45641</v>
      </c>
      <c r="F179" s="871" t="s">
        <v>286</v>
      </c>
      <c r="G179" s="801">
        <f t="shared" ref="G179:G184" si="123">D179+10</f>
        <v>45649</v>
      </c>
      <c r="H179" s="801">
        <f t="shared" ref="H179:H184" si="124">D179+16</f>
        <v>45655</v>
      </c>
      <c r="I179" s="801">
        <f t="shared" ref="I179:I184" si="125">D179+21</f>
        <v>45660</v>
      </c>
    </row>
    <row r="180" spans="1:10" s="193" customFormat="1" ht="20.100000000000001" hidden="1" customHeight="1">
      <c r="A180" s="804" t="s">
        <v>2057</v>
      </c>
      <c r="B180" s="942" t="s">
        <v>1975</v>
      </c>
      <c r="C180" s="942" t="s">
        <v>2201</v>
      </c>
      <c r="D180" s="942">
        <v>45648</v>
      </c>
      <c r="E180" s="801">
        <f t="shared" si="122"/>
        <v>45650</v>
      </c>
      <c r="F180" s="871" t="s">
        <v>286</v>
      </c>
      <c r="G180" s="801">
        <f t="shared" si="123"/>
        <v>45658</v>
      </c>
      <c r="H180" s="801">
        <f t="shared" si="124"/>
        <v>45664</v>
      </c>
      <c r="I180" s="801">
        <f t="shared" si="125"/>
        <v>45669</v>
      </c>
    </row>
    <row r="181" spans="1:10" s="193" customFormat="1" ht="20.100000000000001" hidden="1" customHeight="1">
      <c r="A181" s="804" t="s">
        <v>721</v>
      </c>
      <c r="B181" s="942" t="s">
        <v>2032</v>
      </c>
      <c r="C181" s="942" t="s">
        <v>2202</v>
      </c>
      <c r="D181" s="942">
        <v>45653</v>
      </c>
      <c r="E181" s="801">
        <f t="shared" si="122"/>
        <v>45655</v>
      </c>
      <c r="F181" s="871" t="s">
        <v>286</v>
      </c>
      <c r="G181" s="801">
        <f t="shared" si="123"/>
        <v>45663</v>
      </c>
      <c r="H181" s="801">
        <f t="shared" si="124"/>
        <v>45669</v>
      </c>
      <c r="I181" s="801">
        <f t="shared" si="125"/>
        <v>45674</v>
      </c>
    </row>
    <row r="182" spans="1:10" s="193" customFormat="1" ht="20.100000000000001" hidden="1" customHeight="1">
      <c r="A182" s="804"/>
      <c r="B182" s="942" t="s">
        <v>733</v>
      </c>
      <c r="C182" s="942" t="s">
        <v>2203</v>
      </c>
      <c r="D182" s="942">
        <v>45654</v>
      </c>
      <c r="E182" s="801">
        <f t="shared" si="122"/>
        <v>45656</v>
      </c>
      <c r="F182" s="871" t="s">
        <v>286</v>
      </c>
      <c r="G182" s="801">
        <f t="shared" si="123"/>
        <v>45664</v>
      </c>
      <c r="H182" s="801">
        <f t="shared" si="124"/>
        <v>45670</v>
      </c>
      <c r="I182" s="801">
        <f t="shared" si="125"/>
        <v>45675</v>
      </c>
    </row>
    <row r="183" spans="1:10" s="193" customFormat="1" ht="20.100000000000001" hidden="1" customHeight="1">
      <c r="A183" s="804"/>
      <c r="B183" s="942" t="s">
        <v>726</v>
      </c>
      <c r="C183" s="942" t="s">
        <v>2204</v>
      </c>
      <c r="D183" s="942">
        <v>45661</v>
      </c>
      <c r="E183" s="801">
        <f t="shared" si="122"/>
        <v>45663</v>
      </c>
      <c r="F183" s="871" t="s">
        <v>286</v>
      </c>
      <c r="G183" s="801">
        <f t="shared" si="123"/>
        <v>45671</v>
      </c>
      <c r="H183" s="801">
        <f t="shared" si="124"/>
        <v>45677</v>
      </c>
      <c r="I183" s="801">
        <f t="shared" si="125"/>
        <v>45682</v>
      </c>
    </row>
    <row r="184" spans="1:10" s="193" customFormat="1" ht="20.100000000000001" hidden="1" customHeight="1">
      <c r="A184" s="804"/>
      <c r="B184" s="942" t="s">
        <v>2051</v>
      </c>
      <c r="C184" s="942" t="s">
        <v>2205</v>
      </c>
      <c r="D184" s="942">
        <v>45669</v>
      </c>
      <c r="E184" s="801">
        <f t="shared" si="122"/>
        <v>45671</v>
      </c>
      <c r="F184" s="871" t="s">
        <v>286</v>
      </c>
      <c r="G184" s="801">
        <f t="shared" si="123"/>
        <v>45679</v>
      </c>
      <c r="H184" s="801">
        <f t="shared" si="124"/>
        <v>45685</v>
      </c>
      <c r="I184" s="801">
        <f t="shared" si="125"/>
        <v>45690</v>
      </c>
    </row>
    <row r="185" spans="1:10" s="193" customFormat="1" ht="20.100000000000001" hidden="1" customHeight="1">
      <c r="A185" s="804" t="s">
        <v>1772</v>
      </c>
      <c r="B185" s="942" t="s">
        <v>2063</v>
      </c>
      <c r="C185" s="942" t="s">
        <v>2206</v>
      </c>
      <c r="D185" s="871" t="s">
        <v>286</v>
      </c>
      <c r="E185" s="871" t="s">
        <v>286</v>
      </c>
      <c r="F185" s="871" t="s">
        <v>286</v>
      </c>
      <c r="G185" s="801">
        <v>45685</v>
      </c>
      <c r="H185" s="801">
        <v>45691</v>
      </c>
      <c r="I185" s="801">
        <v>45696</v>
      </c>
    </row>
    <row r="186" spans="1:10" s="193" customFormat="1" ht="20.100000000000001" hidden="1" customHeight="1">
      <c r="A186" s="804"/>
      <c r="B186" s="942" t="s">
        <v>2055</v>
      </c>
      <c r="C186" s="942" t="s">
        <v>2207</v>
      </c>
      <c r="D186" s="942">
        <v>45688</v>
      </c>
      <c r="E186" s="801">
        <f t="shared" ref="E186:E187" si="126">D186+2</f>
        <v>45690</v>
      </c>
      <c r="F186" s="871" t="s">
        <v>286</v>
      </c>
      <c r="G186" s="801">
        <f t="shared" ref="G186:G189" si="127">D186+10</f>
        <v>45698</v>
      </c>
      <c r="H186" s="801">
        <f t="shared" ref="H186:H189" si="128">D186+16</f>
        <v>45704</v>
      </c>
      <c r="I186" s="801">
        <f t="shared" ref="I186:I189" si="129">D186+21</f>
        <v>45709</v>
      </c>
    </row>
    <row r="187" spans="1:10" s="193" customFormat="1" ht="20.100000000000001" hidden="1" customHeight="1">
      <c r="A187" s="804"/>
      <c r="B187" s="942" t="s">
        <v>1975</v>
      </c>
      <c r="C187" s="942" t="s">
        <v>2208</v>
      </c>
      <c r="D187" s="942">
        <v>45695</v>
      </c>
      <c r="E187" s="801">
        <f t="shared" si="126"/>
        <v>45697</v>
      </c>
      <c r="F187" s="871" t="s">
        <v>286</v>
      </c>
      <c r="G187" s="801">
        <f t="shared" si="127"/>
        <v>45705</v>
      </c>
      <c r="H187" s="801">
        <f t="shared" si="128"/>
        <v>45711</v>
      </c>
      <c r="I187" s="801">
        <f t="shared" si="129"/>
        <v>45716</v>
      </c>
    </row>
    <row r="188" spans="1:10" s="193" customFormat="1" ht="20.100000000000001" hidden="1" customHeight="1">
      <c r="A188" s="804"/>
      <c r="B188" s="942" t="s">
        <v>2032</v>
      </c>
      <c r="C188" s="942" t="s">
        <v>2209</v>
      </c>
      <c r="D188" s="942">
        <v>45706</v>
      </c>
      <c r="E188" s="871" t="s">
        <v>286</v>
      </c>
      <c r="F188" s="871" t="s">
        <v>286</v>
      </c>
      <c r="G188" s="801">
        <f t="shared" si="127"/>
        <v>45716</v>
      </c>
      <c r="H188" s="801">
        <f t="shared" si="128"/>
        <v>45722</v>
      </c>
      <c r="I188" s="801">
        <f t="shared" si="129"/>
        <v>45727</v>
      </c>
    </row>
    <row r="189" spans="1:10" s="193" customFormat="1" ht="20.100000000000001" hidden="1" customHeight="1">
      <c r="A189" s="804"/>
      <c r="B189" s="942" t="s">
        <v>733</v>
      </c>
      <c r="C189" s="942" t="s">
        <v>2210</v>
      </c>
      <c r="D189" s="942">
        <v>45714</v>
      </c>
      <c r="E189" s="871" t="s">
        <v>286</v>
      </c>
      <c r="F189" s="871" t="s">
        <v>286</v>
      </c>
      <c r="G189" s="801">
        <f t="shared" si="127"/>
        <v>45724</v>
      </c>
      <c r="H189" s="801">
        <f t="shared" si="128"/>
        <v>45730</v>
      </c>
      <c r="I189" s="801">
        <f t="shared" si="129"/>
        <v>45735</v>
      </c>
    </row>
    <row r="190" spans="1:10" s="193" customFormat="1" ht="20.100000000000001" hidden="1" customHeight="1">
      <c r="A190" s="804" t="s">
        <v>726</v>
      </c>
      <c r="B190" s="1011" t="s">
        <v>310</v>
      </c>
      <c r="C190" s="942" t="s">
        <v>2211</v>
      </c>
      <c r="D190" s="799"/>
      <c r="E190" s="849"/>
      <c r="F190" s="970"/>
      <c r="G190" s="849"/>
      <c r="H190" s="849"/>
      <c r="I190" s="849"/>
    </row>
    <row r="191" spans="1:10" s="193" customFormat="1" ht="20.100000000000001" hidden="1" customHeight="1">
      <c r="A191" s="804" t="s">
        <v>2212</v>
      </c>
      <c r="B191" s="942" t="s">
        <v>726</v>
      </c>
      <c r="C191" s="942" t="s">
        <v>2213</v>
      </c>
      <c r="D191" s="942">
        <v>45720</v>
      </c>
      <c r="E191" s="871" t="s">
        <v>286</v>
      </c>
      <c r="F191" s="871" t="s">
        <v>286</v>
      </c>
      <c r="G191" s="757">
        <f>D191+10</f>
        <v>45730</v>
      </c>
      <c r="H191" s="757">
        <f>D191+16</f>
        <v>45736</v>
      </c>
      <c r="I191" s="757">
        <f>D191+21</f>
        <v>45741</v>
      </c>
      <c r="J191" s="331"/>
    </row>
    <row r="192" spans="1:10" ht="18" hidden="1" customHeight="1">
      <c r="B192" s="147" t="s">
        <v>467</v>
      </c>
    </row>
    <row r="193" spans="1:10" s="193" customFormat="1" ht="20.100000000000001" customHeight="1">
      <c r="A193" s="804"/>
      <c r="B193" s="763"/>
      <c r="C193" s="763"/>
      <c r="D193" s="763"/>
      <c r="E193" s="763"/>
      <c r="F193" s="1073"/>
      <c r="G193" s="763"/>
      <c r="H193" s="763"/>
      <c r="I193" s="763"/>
      <c r="J193" s="331"/>
    </row>
    <row r="194" spans="1:10" s="193" customFormat="1" ht="33" customHeight="1">
      <c r="A194" s="804"/>
      <c r="B194" s="1530" t="s">
        <v>5</v>
      </c>
      <c r="C194" s="1531"/>
      <c r="D194" s="1532" t="s">
        <v>250</v>
      </c>
      <c r="E194" s="1147" t="s">
        <v>89</v>
      </c>
      <c r="F194" s="1147" t="s">
        <v>52</v>
      </c>
      <c r="G194" s="1147" t="s">
        <v>148</v>
      </c>
      <c r="H194" s="1179"/>
      <c r="I194" s="1180"/>
    </row>
    <row r="195" spans="1:10" s="193" customFormat="1" ht="20.100000000000001" customHeight="1">
      <c r="A195" s="804"/>
      <c r="B195" s="1148" t="s">
        <v>252</v>
      </c>
      <c r="C195" s="1148" t="s">
        <v>253</v>
      </c>
      <c r="D195" s="1533"/>
      <c r="E195" s="1182" t="s">
        <v>78</v>
      </c>
      <c r="F195" s="1182" t="s">
        <v>59</v>
      </c>
      <c r="G195" s="1182" t="s">
        <v>142</v>
      </c>
      <c r="H195" s="1179"/>
      <c r="I195" s="1183" t="s">
        <v>255</v>
      </c>
    </row>
    <row r="196" spans="1:10" s="193" customFormat="1" ht="20.100000000000001" hidden="1" customHeight="1">
      <c r="A196" s="804" t="s">
        <v>740</v>
      </c>
      <c r="B196" s="1191" t="s">
        <v>719</v>
      </c>
      <c r="C196" s="1154" t="s">
        <v>750</v>
      </c>
      <c r="D196" s="1154">
        <v>45394</v>
      </c>
      <c r="E196" s="1184">
        <f t="shared" ref="E196:E220" si="130">D196+10</f>
        <v>45404</v>
      </c>
      <c r="F196" s="1184">
        <f t="shared" ref="F196:F218" si="131">D196+16</f>
        <v>45410</v>
      </c>
      <c r="G196" s="1184">
        <f t="shared" ref="G196:G202" si="132">D196+21</f>
        <v>45415</v>
      </c>
      <c r="H196" s="1181"/>
      <c r="I196" s="1151"/>
    </row>
    <row r="197" spans="1:10" s="193" customFormat="1" ht="20.100000000000001" hidden="1" customHeight="1">
      <c r="A197" s="804" t="s">
        <v>730</v>
      </c>
      <c r="B197" s="1192" t="s">
        <v>286</v>
      </c>
      <c r="C197" s="1154" t="s">
        <v>751</v>
      </c>
      <c r="D197" s="1156">
        <v>45406</v>
      </c>
      <c r="E197" s="1193">
        <f t="shared" si="130"/>
        <v>45416</v>
      </c>
      <c r="F197" s="1193">
        <f t="shared" si="131"/>
        <v>45422</v>
      </c>
      <c r="G197" s="1193">
        <f t="shared" si="132"/>
        <v>45427</v>
      </c>
      <c r="H197" s="1181"/>
      <c r="I197" s="1151"/>
    </row>
    <row r="198" spans="1:10" s="193" customFormat="1" ht="20.100000000000001" hidden="1" customHeight="1">
      <c r="A198" s="804" t="s">
        <v>733</v>
      </c>
      <c r="B198" s="1191" t="s">
        <v>730</v>
      </c>
      <c r="C198" s="1154" t="s">
        <v>752</v>
      </c>
      <c r="D198" s="1154">
        <v>45419</v>
      </c>
      <c r="E198" s="1184">
        <f t="shared" si="130"/>
        <v>45429</v>
      </c>
      <c r="F198" s="1184">
        <f t="shared" si="131"/>
        <v>45435</v>
      </c>
      <c r="G198" s="1184">
        <f t="shared" si="132"/>
        <v>45440</v>
      </c>
      <c r="H198" s="1181"/>
      <c r="I198" s="1151"/>
    </row>
    <row r="199" spans="1:10" s="193" customFormat="1" ht="20.100000000000001" hidden="1" customHeight="1">
      <c r="A199" s="804" t="s">
        <v>753</v>
      </c>
      <c r="B199" s="1154" t="s">
        <v>721</v>
      </c>
      <c r="C199" s="1154" t="s">
        <v>754</v>
      </c>
      <c r="D199" s="1154">
        <v>45426</v>
      </c>
      <c r="E199" s="1184">
        <f t="shared" si="130"/>
        <v>45436</v>
      </c>
      <c r="F199" s="1184">
        <f t="shared" si="131"/>
        <v>45442</v>
      </c>
      <c r="G199" s="1184">
        <f t="shared" si="132"/>
        <v>45447</v>
      </c>
      <c r="H199" s="1181"/>
      <c r="I199" s="1151"/>
    </row>
    <row r="200" spans="1:10" s="193" customFormat="1" ht="20.100000000000001" hidden="1" customHeight="1">
      <c r="A200" s="804" t="s">
        <v>723</v>
      </c>
      <c r="B200" s="1154" t="s">
        <v>726</v>
      </c>
      <c r="C200" s="1154" t="s">
        <v>755</v>
      </c>
      <c r="D200" s="1154">
        <v>45423</v>
      </c>
      <c r="E200" s="1184">
        <f t="shared" si="130"/>
        <v>45433</v>
      </c>
      <c r="F200" s="1184">
        <f t="shared" si="131"/>
        <v>45439</v>
      </c>
      <c r="G200" s="1184">
        <f t="shared" si="132"/>
        <v>45444</v>
      </c>
      <c r="H200" s="1181"/>
      <c r="I200" s="1151"/>
    </row>
    <row r="201" spans="1:10" s="193" customFormat="1" ht="20.100000000000001" hidden="1" customHeight="1">
      <c r="A201" s="804" t="s">
        <v>726</v>
      </c>
      <c r="B201" s="1154" t="s">
        <v>723</v>
      </c>
      <c r="C201" s="1154" t="s">
        <v>756</v>
      </c>
      <c r="D201" s="1154">
        <f t="shared" ref="D201" si="133">D200+7</f>
        <v>45430</v>
      </c>
      <c r="E201" s="1184">
        <f t="shared" si="130"/>
        <v>45440</v>
      </c>
      <c r="F201" s="1184">
        <f t="shared" si="131"/>
        <v>45446</v>
      </c>
      <c r="G201" s="1184">
        <f t="shared" si="132"/>
        <v>45451</v>
      </c>
      <c r="H201" s="1181"/>
      <c r="I201" s="1151"/>
    </row>
    <row r="202" spans="1:10" s="193" customFormat="1" ht="20.100000000000001" hidden="1" customHeight="1">
      <c r="A202" s="804"/>
      <c r="B202" s="1154" t="s">
        <v>728</v>
      </c>
      <c r="C202" s="1154" t="s">
        <v>757</v>
      </c>
      <c r="D202" s="1154">
        <v>45441</v>
      </c>
      <c r="E202" s="1184">
        <f t="shared" si="130"/>
        <v>45451</v>
      </c>
      <c r="F202" s="1184">
        <f t="shared" si="131"/>
        <v>45457</v>
      </c>
      <c r="G202" s="1184">
        <f t="shared" si="132"/>
        <v>45462</v>
      </c>
      <c r="H202" s="1181"/>
      <c r="I202" s="1151"/>
    </row>
    <row r="203" spans="1:10" s="193" customFormat="1" ht="20.100000000000001" hidden="1" customHeight="1">
      <c r="A203" s="804" t="s">
        <v>719</v>
      </c>
      <c r="B203" s="1154" t="s">
        <v>758</v>
      </c>
      <c r="C203" s="1154" t="s">
        <v>759</v>
      </c>
      <c r="D203" s="1154">
        <v>45454</v>
      </c>
      <c r="E203" s="1184">
        <f t="shared" si="130"/>
        <v>45464</v>
      </c>
      <c r="F203" s="1184">
        <f t="shared" si="131"/>
        <v>45470</v>
      </c>
      <c r="G203" s="1155" t="s">
        <v>286</v>
      </c>
      <c r="H203" s="1181"/>
      <c r="I203" s="1151"/>
    </row>
    <row r="204" spans="1:10" s="193" customFormat="1" ht="20.100000000000001" hidden="1" customHeight="1">
      <c r="A204" s="804" t="s">
        <v>760</v>
      </c>
      <c r="B204" s="1154" t="s">
        <v>721</v>
      </c>
      <c r="C204" s="1154" t="s">
        <v>761</v>
      </c>
      <c r="D204" s="1154">
        <v>45457</v>
      </c>
      <c r="E204" s="1184">
        <f t="shared" si="130"/>
        <v>45467</v>
      </c>
      <c r="F204" s="1184">
        <f t="shared" si="131"/>
        <v>45473</v>
      </c>
      <c r="G204" s="1184">
        <f t="shared" ref="G204:G213" si="134">D204+21</f>
        <v>45478</v>
      </c>
      <c r="H204" s="1181"/>
      <c r="I204" s="1151"/>
    </row>
    <row r="205" spans="1:10" s="193" customFormat="1" ht="20.100000000000001" hidden="1" customHeight="1">
      <c r="A205" s="804" t="s">
        <v>762</v>
      </c>
      <c r="B205" s="1154" t="s">
        <v>733</v>
      </c>
      <c r="C205" s="1154" t="s">
        <v>763</v>
      </c>
      <c r="D205" s="1154">
        <v>45461</v>
      </c>
      <c r="E205" s="1184">
        <f t="shared" si="130"/>
        <v>45471</v>
      </c>
      <c r="F205" s="1184">
        <f t="shared" si="131"/>
        <v>45477</v>
      </c>
      <c r="G205" s="1184">
        <f t="shared" si="134"/>
        <v>45482</v>
      </c>
      <c r="H205" s="1181"/>
      <c r="I205" s="1151"/>
    </row>
    <row r="206" spans="1:10" s="193" customFormat="1" ht="20.100000000000001" hidden="1" customHeight="1">
      <c r="A206" s="804" t="s">
        <v>2026</v>
      </c>
      <c r="B206" s="1154" t="s">
        <v>726</v>
      </c>
      <c r="C206" s="1154" t="s">
        <v>2174</v>
      </c>
      <c r="D206" s="1154">
        <v>45470</v>
      </c>
      <c r="E206" s="1184">
        <f t="shared" si="130"/>
        <v>45480</v>
      </c>
      <c r="F206" s="1184">
        <f t="shared" si="131"/>
        <v>45486</v>
      </c>
      <c r="G206" s="1184">
        <f t="shared" si="134"/>
        <v>45491</v>
      </c>
      <c r="H206" s="1181"/>
      <c r="I206" s="1151"/>
    </row>
    <row r="207" spans="1:10" s="193" customFormat="1" ht="20.100000000000001" hidden="1" customHeight="1">
      <c r="A207" s="804" t="s">
        <v>726</v>
      </c>
      <c r="B207" s="1154" t="s">
        <v>730</v>
      </c>
      <c r="C207" s="1154" t="s">
        <v>2175</v>
      </c>
      <c r="D207" s="1154">
        <v>45478</v>
      </c>
      <c r="E207" s="1184">
        <f t="shared" si="130"/>
        <v>45488</v>
      </c>
      <c r="F207" s="1184">
        <f t="shared" si="131"/>
        <v>45494</v>
      </c>
      <c r="G207" s="1184">
        <f t="shared" si="134"/>
        <v>45499</v>
      </c>
      <c r="H207" s="1181"/>
      <c r="I207" s="1151"/>
    </row>
    <row r="208" spans="1:10" s="193" customFormat="1" ht="20.100000000000001" hidden="1" customHeight="1">
      <c r="A208" s="804" t="s">
        <v>723</v>
      </c>
      <c r="B208" s="1154" t="s">
        <v>2029</v>
      </c>
      <c r="C208" s="1154" t="s">
        <v>2176</v>
      </c>
      <c r="D208" s="1154">
        <v>45488</v>
      </c>
      <c r="E208" s="1184">
        <f t="shared" si="130"/>
        <v>45498</v>
      </c>
      <c r="F208" s="1184">
        <f t="shared" si="131"/>
        <v>45504</v>
      </c>
      <c r="G208" s="1184">
        <f t="shared" si="134"/>
        <v>45509</v>
      </c>
      <c r="H208" s="1181"/>
      <c r="I208" s="1151"/>
    </row>
    <row r="209" spans="1:9" s="193" customFormat="1" ht="20.100000000000001" hidden="1" customHeight="1">
      <c r="A209" s="804" t="s">
        <v>728</v>
      </c>
      <c r="B209" s="1154" t="s">
        <v>723</v>
      </c>
      <c r="C209" s="1154" t="s">
        <v>2177</v>
      </c>
      <c r="D209" s="1154">
        <v>45492</v>
      </c>
      <c r="E209" s="1184">
        <f t="shared" si="130"/>
        <v>45502</v>
      </c>
      <c r="F209" s="1184">
        <f t="shared" si="131"/>
        <v>45508</v>
      </c>
      <c r="G209" s="1184">
        <f t="shared" si="134"/>
        <v>45513</v>
      </c>
      <c r="H209" s="1181"/>
      <c r="I209" s="1151"/>
    </row>
    <row r="210" spans="1:9" s="193" customFormat="1" ht="20.100000000000001" hidden="1" customHeight="1">
      <c r="A210" s="804"/>
      <c r="B210" s="1154" t="s">
        <v>721</v>
      </c>
      <c r="C210" s="1154" t="s">
        <v>2178</v>
      </c>
      <c r="D210" s="1154">
        <v>45493</v>
      </c>
      <c r="E210" s="1184">
        <f t="shared" si="130"/>
        <v>45503</v>
      </c>
      <c r="F210" s="1184">
        <f t="shared" si="131"/>
        <v>45509</v>
      </c>
      <c r="G210" s="1184">
        <f t="shared" si="134"/>
        <v>45514</v>
      </c>
      <c r="H210" s="1181"/>
      <c r="I210" s="1151"/>
    </row>
    <row r="211" spans="1:9" s="193" customFormat="1" ht="20.100000000000001" hidden="1" customHeight="1">
      <c r="A211" s="804" t="s">
        <v>721</v>
      </c>
      <c r="B211" s="1154" t="s">
        <v>728</v>
      </c>
      <c r="C211" s="1154" t="s">
        <v>2179</v>
      </c>
      <c r="D211" s="1154">
        <v>45502</v>
      </c>
      <c r="E211" s="1184">
        <f t="shared" si="130"/>
        <v>45512</v>
      </c>
      <c r="F211" s="1184">
        <f t="shared" si="131"/>
        <v>45518</v>
      </c>
      <c r="G211" s="1184">
        <f t="shared" si="134"/>
        <v>45523</v>
      </c>
      <c r="H211" s="1181"/>
      <c r="I211" s="1151"/>
    </row>
    <row r="212" spans="1:9" s="193" customFormat="1" ht="20.100000000000001" hidden="1" customHeight="1">
      <c r="A212" s="804"/>
      <c r="B212" s="1154" t="s">
        <v>733</v>
      </c>
      <c r="C212" s="1154" t="s">
        <v>2180</v>
      </c>
      <c r="D212" s="1154">
        <v>45515</v>
      </c>
      <c r="E212" s="1184">
        <f t="shared" si="130"/>
        <v>45525</v>
      </c>
      <c r="F212" s="1184">
        <f t="shared" si="131"/>
        <v>45531</v>
      </c>
      <c r="G212" s="1184">
        <f t="shared" si="134"/>
        <v>45536</v>
      </c>
      <c r="H212" s="1181"/>
      <c r="I212" s="1151"/>
    </row>
    <row r="213" spans="1:9" s="193" customFormat="1" ht="20.100000000000001" hidden="1" customHeight="1">
      <c r="A213" s="804"/>
      <c r="B213" s="1154" t="s">
        <v>726</v>
      </c>
      <c r="C213" s="1154" t="s">
        <v>2181</v>
      </c>
      <c r="D213" s="1154">
        <v>45519</v>
      </c>
      <c r="E213" s="1184">
        <f t="shared" si="130"/>
        <v>45529</v>
      </c>
      <c r="F213" s="1184">
        <f t="shared" si="131"/>
        <v>45535</v>
      </c>
      <c r="G213" s="1184">
        <f t="shared" si="134"/>
        <v>45540</v>
      </c>
      <c r="H213" s="1181"/>
      <c r="I213" s="1151"/>
    </row>
    <row r="214" spans="1:9" s="193" customFormat="1" ht="20.100000000000001" hidden="1" customHeight="1">
      <c r="A214" s="804"/>
      <c r="B214" s="1154" t="s">
        <v>730</v>
      </c>
      <c r="C214" s="1154" t="s">
        <v>2182</v>
      </c>
      <c r="D214" s="1154">
        <v>45533</v>
      </c>
      <c r="E214" s="1184">
        <f t="shared" si="130"/>
        <v>45543</v>
      </c>
      <c r="F214" s="1184">
        <f t="shared" si="131"/>
        <v>45549</v>
      </c>
      <c r="G214" s="1155" t="s">
        <v>286</v>
      </c>
      <c r="H214" s="1181"/>
      <c r="I214" s="1151"/>
    </row>
    <row r="215" spans="1:9" s="193" customFormat="1" ht="20.100000000000001" hidden="1" customHeight="1">
      <c r="A215" s="804"/>
      <c r="B215" s="1154" t="s">
        <v>2029</v>
      </c>
      <c r="C215" s="1154" t="s">
        <v>2183</v>
      </c>
      <c r="D215" s="1154">
        <v>45538</v>
      </c>
      <c r="E215" s="1184">
        <f t="shared" si="130"/>
        <v>45548</v>
      </c>
      <c r="F215" s="1184">
        <f t="shared" si="131"/>
        <v>45554</v>
      </c>
      <c r="G215" s="1184">
        <f t="shared" ref="G215:G220" si="135">D215+21</f>
        <v>45559</v>
      </c>
      <c r="H215" s="1181"/>
      <c r="I215" s="1151"/>
    </row>
    <row r="216" spans="1:9" s="193" customFormat="1" ht="20.100000000000001" hidden="1" customHeight="1">
      <c r="A216" s="804"/>
      <c r="B216" s="1154" t="s">
        <v>723</v>
      </c>
      <c r="C216" s="1154" t="s">
        <v>2184</v>
      </c>
      <c r="D216" s="1154">
        <v>45539</v>
      </c>
      <c r="E216" s="1184">
        <f t="shared" si="130"/>
        <v>45549</v>
      </c>
      <c r="F216" s="1184">
        <f t="shared" si="131"/>
        <v>45555</v>
      </c>
      <c r="G216" s="1184">
        <f t="shared" si="135"/>
        <v>45560</v>
      </c>
      <c r="H216" s="1181"/>
      <c r="I216" s="1151"/>
    </row>
    <row r="217" spans="1:9" s="193" customFormat="1" ht="20.100000000000001" hidden="1" customHeight="1">
      <c r="A217" s="804"/>
      <c r="B217" s="1154" t="s">
        <v>721</v>
      </c>
      <c r="C217" s="1154" t="s">
        <v>2185</v>
      </c>
      <c r="D217" s="1154">
        <v>45547</v>
      </c>
      <c r="E217" s="1184">
        <f t="shared" si="130"/>
        <v>45557</v>
      </c>
      <c r="F217" s="1184">
        <f t="shared" si="131"/>
        <v>45563</v>
      </c>
      <c r="G217" s="1184">
        <f t="shared" si="135"/>
        <v>45568</v>
      </c>
      <c r="H217" s="1181"/>
      <c r="I217" s="1151"/>
    </row>
    <row r="218" spans="1:9" s="193" customFormat="1" ht="20.100000000000001" hidden="1" customHeight="1">
      <c r="A218" s="804"/>
      <c r="B218" s="1154" t="s">
        <v>728</v>
      </c>
      <c r="C218" s="1154" t="s">
        <v>2186</v>
      </c>
      <c r="D218" s="1154">
        <v>45549</v>
      </c>
      <c r="E218" s="1184">
        <f t="shared" si="130"/>
        <v>45559</v>
      </c>
      <c r="F218" s="1184">
        <f t="shared" si="131"/>
        <v>45565</v>
      </c>
      <c r="G218" s="1184">
        <f t="shared" si="135"/>
        <v>45570</v>
      </c>
      <c r="H218" s="1181"/>
      <c r="I218" s="1151"/>
    </row>
    <row r="219" spans="1:9" s="193" customFormat="1" ht="20.100000000000001" hidden="1" customHeight="1">
      <c r="A219" s="804"/>
      <c r="B219" s="1154" t="s">
        <v>733</v>
      </c>
      <c r="C219" s="1154" t="s">
        <v>2187</v>
      </c>
      <c r="D219" s="1154">
        <v>45567</v>
      </c>
      <c r="E219" s="1184">
        <f t="shared" si="130"/>
        <v>45577</v>
      </c>
      <c r="F219" s="1155" t="s">
        <v>286</v>
      </c>
      <c r="G219" s="1184">
        <f t="shared" si="135"/>
        <v>45588</v>
      </c>
      <c r="H219" s="1181"/>
      <c r="I219" s="1151"/>
    </row>
    <row r="220" spans="1:9" s="193" customFormat="1" ht="20.100000000000001" hidden="1" customHeight="1">
      <c r="A220" s="804"/>
      <c r="B220" s="1154" t="s">
        <v>726</v>
      </c>
      <c r="C220" s="1154" t="s">
        <v>2188</v>
      </c>
      <c r="D220" s="1154">
        <v>45570</v>
      </c>
      <c r="E220" s="1184">
        <f t="shared" si="130"/>
        <v>45580</v>
      </c>
      <c r="F220" s="1184">
        <f t="shared" ref="F220" si="136">D220+16</f>
        <v>45586</v>
      </c>
      <c r="G220" s="1184">
        <f t="shared" si="135"/>
        <v>45591</v>
      </c>
      <c r="H220" s="1181"/>
      <c r="I220" s="1151"/>
    </row>
    <row r="221" spans="1:9" s="193" customFormat="1" ht="20.100000000000001" hidden="1" customHeight="1">
      <c r="A221" s="804" t="s">
        <v>2189</v>
      </c>
      <c r="B221" s="1158" t="s">
        <v>310</v>
      </c>
      <c r="C221" s="1154" t="s">
        <v>2190</v>
      </c>
      <c r="D221" s="1156"/>
      <c r="E221" s="1193"/>
      <c r="F221" s="1193"/>
      <c r="G221" s="1193"/>
      <c r="H221" s="1181"/>
      <c r="I221" s="1151"/>
    </row>
    <row r="222" spans="1:9" s="193" customFormat="1" ht="20.100000000000001" hidden="1" customHeight="1">
      <c r="A222" s="804" t="s">
        <v>2053</v>
      </c>
      <c r="B222" s="1154" t="s">
        <v>1772</v>
      </c>
      <c r="C222" s="1154" t="s">
        <v>2191</v>
      </c>
      <c r="D222" s="1154">
        <v>45583</v>
      </c>
      <c r="E222" s="1184">
        <f t="shared" ref="E222" si="137">D222+10</f>
        <v>45593</v>
      </c>
      <c r="F222" s="1184">
        <f t="shared" ref="F222" si="138">D222+16</f>
        <v>45599</v>
      </c>
      <c r="G222" s="1184">
        <f t="shared" ref="G222" si="139">D222+21</f>
        <v>45604</v>
      </c>
      <c r="H222" s="1181"/>
      <c r="I222" s="1151"/>
    </row>
    <row r="223" spans="1:9" s="193" customFormat="1" ht="20.100000000000001" hidden="1" customHeight="1">
      <c r="A223" s="804" t="s">
        <v>2192</v>
      </c>
      <c r="B223" s="1154" t="s">
        <v>2055</v>
      </c>
      <c r="C223" s="1154" t="s">
        <v>2193</v>
      </c>
      <c r="D223" s="1155" t="s">
        <v>286</v>
      </c>
      <c r="E223" s="1193"/>
      <c r="F223" s="1193"/>
      <c r="G223" s="1193"/>
      <c r="H223" s="1181"/>
      <c r="I223" s="1151"/>
    </row>
    <row r="224" spans="1:9" s="193" customFormat="1" ht="20.100000000000001" hidden="1" customHeight="1">
      <c r="A224" s="804" t="s">
        <v>721</v>
      </c>
      <c r="B224" s="1154" t="s">
        <v>723</v>
      </c>
      <c r="C224" s="1154" t="s">
        <v>2194</v>
      </c>
      <c r="D224" s="1154">
        <v>45594</v>
      </c>
      <c r="E224" s="1184">
        <f t="shared" ref="E224:E228" si="140">D224+10</f>
        <v>45604</v>
      </c>
      <c r="F224" s="1184">
        <f t="shared" ref="F224:F228" si="141">D224+16</f>
        <v>45610</v>
      </c>
      <c r="G224" s="1184">
        <f t="shared" ref="G224:G228" si="142">D224+21</f>
        <v>45615</v>
      </c>
      <c r="H224" s="1181"/>
      <c r="I224" s="1151"/>
    </row>
    <row r="225" spans="1:9" s="193" customFormat="1" ht="20.100000000000001" hidden="1" customHeight="1">
      <c r="A225" s="804" t="s">
        <v>728</v>
      </c>
      <c r="B225" s="1154" t="s">
        <v>721</v>
      </c>
      <c r="C225" s="1154" t="s">
        <v>2195</v>
      </c>
      <c r="D225" s="1154">
        <v>45598</v>
      </c>
      <c r="E225" s="1184">
        <f t="shared" si="140"/>
        <v>45608</v>
      </c>
      <c r="F225" s="1184">
        <f t="shared" si="141"/>
        <v>45614</v>
      </c>
      <c r="G225" s="1184">
        <f t="shared" si="142"/>
        <v>45619</v>
      </c>
      <c r="H225" s="1181"/>
      <c r="I225" s="1151"/>
    </row>
    <row r="226" spans="1:9" s="193" customFormat="1" ht="20.100000000000001" hidden="1" customHeight="1">
      <c r="A226" s="804"/>
      <c r="B226" s="1154" t="s">
        <v>733</v>
      </c>
      <c r="C226" s="1154" t="s">
        <v>2196</v>
      </c>
      <c r="D226" s="1154">
        <v>45605</v>
      </c>
      <c r="E226" s="1184">
        <f t="shared" si="140"/>
        <v>45615</v>
      </c>
      <c r="F226" s="1184">
        <f t="shared" si="141"/>
        <v>45621</v>
      </c>
      <c r="G226" s="1184">
        <f t="shared" si="142"/>
        <v>45626</v>
      </c>
      <c r="H226" s="1181"/>
      <c r="I226" s="1151"/>
    </row>
    <row r="227" spans="1:9" s="193" customFormat="1" ht="20.100000000000001" hidden="1" customHeight="1">
      <c r="A227" s="804"/>
      <c r="B227" s="1154" t="s">
        <v>726</v>
      </c>
      <c r="C227" s="1154" t="s">
        <v>2197</v>
      </c>
      <c r="D227" s="1154">
        <v>45616</v>
      </c>
      <c r="E227" s="1184">
        <f t="shared" si="140"/>
        <v>45626</v>
      </c>
      <c r="F227" s="1184">
        <f t="shared" si="141"/>
        <v>45632</v>
      </c>
      <c r="G227" s="1184">
        <f t="shared" si="142"/>
        <v>45637</v>
      </c>
      <c r="H227" s="1181"/>
      <c r="I227" s="1151"/>
    </row>
    <row r="228" spans="1:9" s="193" customFormat="1" ht="20.100000000000001" hidden="1" customHeight="1">
      <c r="A228" s="804" t="s">
        <v>2029</v>
      </c>
      <c r="B228" s="1154" t="s">
        <v>2051</v>
      </c>
      <c r="C228" s="1154" t="s">
        <v>2198</v>
      </c>
      <c r="D228" s="1154">
        <v>45623</v>
      </c>
      <c r="E228" s="1184">
        <f t="shared" si="140"/>
        <v>45633</v>
      </c>
      <c r="F228" s="1184">
        <f t="shared" si="141"/>
        <v>45639</v>
      </c>
      <c r="G228" s="1184">
        <f t="shared" si="142"/>
        <v>45644</v>
      </c>
      <c r="H228" s="1181"/>
      <c r="I228" s="1151"/>
    </row>
    <row r="229" spans="1:9" s="193" customFormat="1" ht="20.100000000000001" hidden="1" customHeight="1">
      <c r="A229" s="804" t="s">
        <v>2053</v>
      </c>
      <c r="B229" s="1154" t="s">
        <v>1772</v>
      </c>
      <c r="C229" s="1154" t="s">
        <v>2199</v>
      </c>
      <c r="D229" s="1154">
        <v>45632</v>
      </c>
      <c r="E229" s="1184">
        <v>45639</v>
      </c>
      <c r="F229" s="1184">
        <v>45645</v>
      </c>
      <c r="G229" s="1155" t="s">
        <v>286</v>
      </c>
      <c r="H229" s="1181"/>
      <c r="I229" s="1151"/>
    </row>
    <row r="230" spans="1:9" s="193" customFormat="1" ht="20.100000000000001" hidden="1" customHeight="1">
      <c r="A230" s="804"/>
      <c r="B230" s="1154" t="s">
        <v>2055</v>
      </c>
      <c r="C230" s="1154" t="s">
        <v>2200</v>
      </c>
      <c r="D230" s="1154">
        <v>45639</v>
      </c>
      <c r="E230" s="1184">
        <f t="shared" ref="E230:E235" si="143">D230+10</f>
        <v>45649</v>
      </c>
      <c r="F230" s="1184">
        <f t="shared" ref="F230:F235" si="144">D230+16</f>
        <v>45655</v>
      </c>
      <c r="G230" s="1184">
        <f t="shared" ref="G230:G235" si="145">D230+21</f>
        <v>45660</v>
      </c>
      <c r="H230" s="1181"/>
      <c r="I230" s="1151"/>
    </row>
    <row r="231" spans="1:9" s="193" customFormat="1" ht="20.100000000000001" hidden="1" customHeight="1">
      <c r="A231" s="804" t="s">
        <v>2057</v>
      </c>
      <c r="B231" s="1154" t="s">
        <v>1975</v>
      </c>
      <c r="C231" s="1154" t="s">
        <v>2201</v>
      </c>
      <c r="D231" s="1154">
        <v>45648</v>
      </c>
      <c r="E231" s="1184">
        <f t="shared" si="143"/>
        <v>45658</v>
      </c>
      <c r="F231" s="1184">
        <f t="shared" si="144"/>
        <v>45664</v>
      </c>
      <c r="G231" s="1184">
        <f t="shared" si="145"/>
        <v>45669</v>
      </c>
      <c r="H231" s="1181"/>
      <c r="I231" s="1151"/>
    </row>
    <row r="232" spans="1:9" s="193" customFormat="1" ht="20.100000000000001" hidden="1" customHeight="1">
      <c r="A232" s="804" t="s">
        <v>721</v>
      </c>
      <c r="B232" s="1154" t="s">
        <v>2032</v>
      </c>
      <c r="C232" s="1154" t="s">
        <v>2202</v>
      </c>
      <c r="D232" s="1154">
        <v>45653</v>
      </c>
      <c r="E232" s="1184">
        <f t="shared" si="143"/>
        <v>45663</v>
      </c>
      <c r="F232" s="1184">
        <f t="shared" si="144"/>
        <v>45669</v>
      </c>
      <c r="G232" s="1184">
        <f t="shared" si="145"/>
        <v>45674</v>
      </c>
      <c r="H232" s="1181"/>
      <c r="I232" s="1151"/>
    </row>
    <row r="233" spans="1:9" s="193" customFormat="1" ht="20.100000000000001" hidden="1" customHeight="1">
      <c r="A233" s="804"/>
      <c r="B233" s="1154" t="s">
        <v>733</v>
      </c>
      <c r="C233" s="1154" t="s">
        <v>2203</v>
      </c>
      <c r="D233" s="1154">
        <v>45654</v>
      </c>
      <c r="E233" s="1184">
        <f t="shared" si="143"/>
        <v>45664</v>
      </c>
      <c r="F233" s="1184">
        <f t="shared" si="144"/>
        <v>45670</v>
      </c>
      <c r="G233" s="1184">
        <f t="shared" si="145"/>
        <v>45675</v>
      </c>
      <c r="H233" s="1181"/>
      <c r="I233" s="1151"/>
    </row>
    <row r="234" spans="1:9" s="193" customFormat="1" ht="20.100000000000001" hidden="1" customHeight="1">
      <c r="A234" s="804"/>
      <c r="B234" s="1154" t="s">
        <v>726</v>
      </c>
      <c r="C234" s="1154" t="s">
        <v>2204</v>
      </c>
      <c r="D234" s="1154">
        <v>45661</v>
      </c>
      <c r="E234" s="1184">
        <f t="shared" si="143"/>
        <v>45671</v>
      </c>
      <c r="F234" s="1184">
        <f t="shared" si="144"/>
        <v>45677</v>
      </c>
      <c r="G234" s="1184">
        <f t="shared" si="145"/>
        <v>45682</v>
      </c>
      <c r="H234" s="1181"/>
      <c r="I234" s="1151"/>
    </row>
    <row r="235" spans="1:9" s="193" customFormat="1" ht="20.100000000000001" hidden="1" customHeight="1">
      <c r="A235" s="804"/>
      <c r="B235" s="1154" t="s">
        <v>2051</v>
      </c>
      <c r="C235" s="1154" t="s">
        <v>2205</v>
      </c>
      <c r="D235" s="1154">
        <v>45669</v>
      </c>
      <c r="E235" s="1184">
        <f t="shared" si="143"/>
        <v>45679</v>
      </c>
      <c r="F235" s="1184">
        <f t="shared" si="144"/>
        <v>45685</v>
      </c>
      <c r="G235" s="1184">
        <f t="shared" si="145"/>
        <v>45690</v>
      </c>
      <c r="H235" s="1181"/>
      <c r="I235" s="1151"/>
    </row>
    <row r="236" spans="1:9" s="193" customFormat="1" ht="20.100000000000001" hidden="1" customHeight="1">
      <c r="A236" s="804" t="s">
        <v>1772</v>
      </c>
      <c r="B236" s="1154" t="s">
        <v>2063</v>
      </c>
      <c r="C236" s="1154" t="s">
        <v>2206</v>
      </c>
      <c r="D236" s="1155" t="s">
        <v>286</v>
      </c>
      <c r="E236" s="1184">
        <v>45685</v>
      </c>
      <c r="F236" s="1184">
        <v>45691</v>
      </c>
      <c r="G236" s="1184">
        <v>45696</v>
      </c>
      <c r="H236" s="1181"/>
      <c r="I236" s="1151"/>
    </row>
    <row r="237" spans="1:9" s="193" customFormat="1" ht="20.100000000000001" hidden="1" customHeight="1">
      <c r="A237" s="804"/>
      <c r="B237" s="1154" t="s">
        <v>2055</v>
      </c>
      <c r="C237" s="1154" t="s">
        <v>2207</v>
      </c>
      <c r="D237" s="1154">
        <v>45688</v>
      </c>
      <c r="E237" s="1184">
        <f t="shared" ref="E237:E241" si="146">D237+10</f>
        <v>45698</v>
      </c>
      <c r="F237" s="1184">
        <f t="shared" ref="F237:F241" si="147">D237+16</f>
        <v>45704</v>
      </c>
      <c r="G237" s="1184">
        <f t="shared" ref="G237:G241" si="148">D237+21</f>
        <v>45709</v>
      </c>
      <c r="H237" s="1181"/>
      <c r="I237" s="1151"/>
    </row>
    <row r="238" spans="1:9" s="193" customFormat="1" ht="20.100000000000001" hidden="1" customHeight="1">
      <c r="A238" s="804"/>
      <c r="B238" s="1154" t="s">
        <v>1975</v>
      </c>
      <c r="C238" s="1154" t="s">
        <v>2208</v>
      </c>
      <c r="D238" s="1154">
        <v>45695</v>
      </c>
      <c r="E238" s="1184">
        <f t="shared" si="146"/>
        <v>45705</v>
      </c>
      <c r="F238" s="1184">
        <f t="shared" si="147"/>
        <v>45711</v>
      </c>
      <c r="G238" s="1184">
        <f t="shared" si="148"/>
        <v>45716</v>
      </c>
      <c r="H238" s="1181"/>
      <c r="I238" s="1151"/>
    </row>
    <row r="239" spans="1:9" s="193" customFormat="1" ht="20.100000000000001" hidden="1" customHeight="1">
      <c r="A239" s="804"/>
      <c r="B239" s="1154" t="s">
        <v>1921</v>
      </c>
      <c r="C239" s="1154" t="s">
        <v>2214</v>
      </c>
      <c r="D239" s="1154">
        <v>45741</v>
      </c>
      <c r="E239" s="1177" t="s">
        <v>286</v>
      </c>
      <c r="F239" s="1177" t="s">
        <v>286</v>
      </c>
      <c r="G239" s="1177" t="s">
        <v>286</v>
      </c>
      <c r="H239" s="1181"/>
      <c r="I239" s="1151"/>
    </row>
    <row r="240" spans="1:9" s="193" customFormat="1" ht="20.100000000000001" hidden="1" customHeight="1">
      <c r="A240" s="804"/>
      <c r="B240" s="1154" t="s">
        <v>2055</v>
      </c>
      <c r="C240" s="1154" t="s">
        <v>2215</v>
      </c>
      <c r="D240" s="1154">
        <v>45734</v>
      </c>
      <c r="E240" s="1184">
        <f t="shared" si="146"/>
        <v>45744</v>
      </c>
      <c r="F240" s="1184">
        <f t="shared" si="147"/>
        <v>45750</v>
      </c>
      <c r="G240" s="1184">
        <f t="shared" si="148"/>
        <v>45755</v>
      </c>
      <c r="H240" s="1181"/>
      <c r="I240" s="1151"/>
    </row>
    <row r="241" spans="1:9" s="193" customFormat="1" ht="20.100000000000001" hidden="1" customHeight="1">
      <c r="A241" s="804"/>
      <c r="B241" s="1154" t="s">
        <v>1975</v>
      </c>
      <c r="C241" s="1154" t="s">
        <v>2216</v>
      </c>
      <c r="D241" s="1154">
        <v>45740</v>
      </c>
      <c r="E241" s="1184">
        <f t="shared" si="146"/>
        <v>45750</v>
      </c>
      <c r="F241" s="1184">
        <f t="shared" si="147"/>
        <v>45756</v>
      </c>
      <c r="G241" s="1184">
        <f t="shared" si="148"/>
        <v>45761</v>
      </c>
      <c r="H241" s="1181"/>
      <c r="I241" s="1151"/>
    </row>
    <row r="242" spans="1:9" s="193" customFormat="1" ht="20.100000000000001" hidden="1" customHeight="1">
      <c r="A242" s="804"/>
      <c r="B242" s="1154" t="s">
        <v>2032</v>
      </c>
      <c r="C242" s="1154" t="s">
        <v>2217</v>
      </c>
      <c r="D242" s="1154">
        <v>45752</v>
      </c>
      <c r="E242" s="1151">
        <f>D242+10</f>
        <v>45762</v>
      </c>
      <c r="F242" s="1151">
        <f>D242+16</f>
        <v>45768</v>
      </c>
      <c r="G242" s="1151">
        <f>D242+21</f>
        <v>45773</v>
      </c>
      <c r="H242" s="1174"/>
      <c r="I242" s="1151"/>
    </row>
    <row r="243" spans="1:9" s="193" customFormat="1" ht="20.100000000000001" hidden="1" customHeight="1">
      <c r="A243" s="804"/>
      <c r="B243" s="1154" t="s">
        <v>733</v>
      </c>
      <c r="C243" s="1154" t="s">
        <v>2218</v>
      </c>
      <c r="D243" s="1154">
        <v>45754</v>
      </c>
      <c r="E243" s="1151">
        <f>D243+10</f>
        <v>45764</v>
      </c>
      <c r="F243" s="1151">
        <f>D243+16</f>
        <v>45770</v>
      </c>
      <c r="G243" s="1151">
        <f>D243+21</f>
        <v>45775</v>
      </c>
      <c r="H243" s="1174"/>
      <c r="I243" s="1151"/>
    </row>
    <row r="244" spans="1:9" s="193" customFormat="1" ht="20.100000000000001" hidden="1" customHeight="1">
      <c r="A244" s="804" t="s">
        <v>1772</v>
      </c>
      <c r="B244" s="1154" t="s">
        <v>437</v>
      </c>
      <c r="C244" s="1154" t="s">
        <v>2219</v>
      </c>
      <c r="D244" s="1154">
        <v>45763</v>
      </c>
      <c r="E244" s="1151">
        <f>D244+10</f>
        <v>45773</v>
      </c>
      <c r="F244" s="1151">
        <f>D244+16</f>
        <v>45779</v>
      </c>
      <c r="G244" s="1151">
        <f>D244+21</f>
        <v>45784</v>
      </c>
      <c r="H244" s="1174"/>
      <c r="I244" s="1151"/>
    </row>
    <row r="245" spans="1:9" s="193" customFormat="1" ht="20.100000000000001" hidden="1" customHeight="1">
      <c r="A245" s="804"/>
      <c r="B245" s="1154" t="s">
        <v>726</v>
      </c>
      <c r="C245" s="1154" t="s">
        <v>2220</v>
      </c>
      <c r="D245" s="1154">
        <v>45767</v>
      </c>
      <c r="E245" s="1151">
        <f>D245+10</f>
        <v>45777</v>
      </c>
      <c r="F245" s="1151">
        <f>D245+16</f>
        <v>45783</v>
      </c>
      <c r="G245" s="1151">
        <f>D245+21</f>
        <v>45788</v>
      </c>
      <c r="H245" s="1174"/>
      <c r="I245" s="1151"/>
    </row>
    <row r="246" spans="1:9" s="193" customFormat="1" ht="20.100000000000001" hidden="1" customHeight="1">
      <c r="A246" s="804"/>
      <c r="B246" s="1154" t="s">
        <v>1921</v>
      </c>
      <c r="C246" s="1154" t="s">
        <v>2221</v>
      </c>
      <c r="D246" s="1154">
        <v>45779</v>
      </c>
      <c r="E246" s="1151">
        <f>D246+10</f>
        <v>45789</v>
      </c>
      <c r="F246" s="1151">
        <f>E246+6</f>
        <v>45795</v>
      </c>
      <c r="G246" s="1151">
        <f>F246+5</f>
        <v>45800</v>
      </c>
      <c r="H246" s="1174"/>
      <c r="I246" s="1151"/>
    </row>
    <row r="247" spans="1:9" s="193" customFormat="1" ht="20.100000000000001" hidden="1" customHeight="1">
      <c r="A247" s="804"/>
      <c r="B247" s="1154" t="s">
        <v>2055</v>
      </c>
      <c r="C247" s="1154" t="s">
        <v>2222</v>
      </c>
      <c r="D247" s="1154">
        <v>45783</v>
      </c>
      <c r="E247" s="1184">
        <f t="shared" ref="E247:E248" si="149">D247+10</f>
        <v>45793</v>
      </c>
      <c r="F247" s="1151">
        <f t="shared" ref="F247:F255" si="150">E247+6</f>
        <v>45799</v>
      </c>
      <c r="G247" s="1151">
        <f t="shared" ref="G247:G255" si="151">F247+5</f>
        <v>45804</v>
      </c>
      <c r="H247" s="1181"/>
      <c r="I247" s="1151"/>
    </row>
    <row r="248" spans="1:9" s="193" customFormat="1" ht="20.100000000000001" hidden="1" customHeight="1">
      <c r="A248" s="804"/>
      <c r="B248" s="1154" t="s">
        <v>1975</v>
      </c>
      <c r="C248" s="1154" t="s">
        <v>2223</v>
      </c>
      <c r="D248" s="1154">
        <v>45790</v>
      </c>
      <c r="E248" s="1184">
        <f t="shared" si="149"/>
        <v>45800</v>
      </c>
      <c r="F248" s="1151">
        <f t="shared" si="150"/>
        <v>45806</v>
      </c>
      <c r="G248" s="1151">
        <f t="shared" si="151"/>
        <v>45811</v>
      </c>
      <c r="H248" s="1181"/>
      <c r="I248" s="1151"/>
    </row>
    <row r="249" spans="1:9" s="193" customFormat="1" ht="20.100000000000001" hidden="1" customHeight="1">
      <c r="A249" s="804"/>
      <c r="B249" s="1154" t="s">
        <v>2082</v>
      </c>
      <c r="C249" s="1154" t="s">
        <v>2224</v>
      </c>
      <c r="D249" s="1154">
        <v>45797</v>
      </c>
      <c r="E249" s="1151">
        <f>D249+10</f>
        <v>45807</v>
      </c>
      <c r="F249" s="1151">
        <f t="shared" si="150"/>
        <v>45813</v>
      </c>
      <c r="G249" s="1151">
        <f t="shared" si="151"/>
        <v>45818</v>
      </c>
      <c r="H249" s="1174"/>
      <c r="I249" s="1151"/>
    </row>
    <row r="250" spans="1:9" s="193" customFormat="1" ht="20.100000000000001" hidden="1" customHeight="1">
      <c r="A250" s="804"/>
      <c r="B250" s="1154" t="s">
        <v>733</v>
      </c>
      <c r="C250" s="1154" t="s">
        <v>2225</v>
      </c>
      <c r="D250" s="1154">
        <v>45809</v>
      </c>
      <c r="E250" s="1151">
        <f>D250+10</f>
        <v>45819</v>
      </c>
      <c r="F250" s="1151">
        <f t="shared" si="150"/>
        <v>45825</v>
      </c>
      <c r="G250" s="1151">
        <f t="shared" si="151"/>
        <v>45830</v>
      </c>
      <c r="H250" s="1174"/>
      <c r="I250" s="1151"/>
    </row>
    <row r="251" spans="1:9" s="193" customFormat="1" ht="20.100000000000001" hidden="1" customHeight="1">
      <c r="A251" s="804"/>
      <c r="B251" s="1154" t="s">
        <v>437</v>
      </c>
      <c r="C251" s="1154" t="s">
        <v>2226</v>
      </c>
      <c r="D251" s="1154">
        <v>45814</v>
      </c>
      <c r="E251" s="1151">
        <f>D251+10</f>
        <v>45824</v>
      </c>
      <c r="F251" s="1151">
        <f t="shared" si="150"/>
        <v>45830</v>
      </c>
      <c r="G251" s="1151">
        <f t="shared" si="151"/>
        <v>45835</v>
      </c>
      <c r="H251" s="1174"/>
      <c r="I251" s="1151"/>
    </row>
    <row r="252" spans="1:9" s="193" customFormat="1" ht="20.100000000000001" hidden="1" customHeight="1">
      <c r="A252" s="804"/>
      <c r="B252" s="1154" t="s">
        <v>726</v>
      </c>
      <c r="C252" s="1154" t="s">
        <v>2227</v>
      </c>
      <c r="D252" s="1154">
        <v>45816</v>
      </c>
      <c r="E252" s="1151">
        <f>D252+10</f>
        <v>45826</v>
      </c>
      <c r="F252" s="1151">
        <f t="shared" si="150"/>
        <v>45832</v>
      </c>
      <c r="G252" s="1151">
        <f t="shared" si="151"/>
        <v>45837</v>
      </c>
      <c r="H252" s="1174"/>
      <c r="I252" s="1151"/>
    </row>
    <row r="253" spans="1:9" s="193" customFormat="1" ht="20.100000000000001" hidden="1" customHeight="1">
      <c r="A253" s="804"/>
      <c r="B253" s="1154" t="s">
        <v>1921</v>
      </c>
      <c r="C253" s="1154" t="s">
        <v>2228</v>
      </c>
      <c r="D253" s="1154">
        <v>45819</v>
      </c>
      <c r="E253" s="1151">
        <f>D253+10</f>
        <v>45829</v>
      </c>
      <c r="F253" s="1151">
        <f t="shared" si="150"/>
        <v>45835</v>
      </c>
      <c r="G253" s="1151">
        <f t="shared" si="151"/>
        <v>45840</v>
      </c>
      <c r="H253" s="1174"/>
      <c r="I253" s="1151"/>
    </row>
    <row r="254" spans="1:9" s="193" customFormat="1" ht="20.100000000000001" hidden="1" customHeight="1">
      <c r="A254" s="804"/>
      <c r="B254" s="1154" t="s">
        <v>2055</v>
      </c>
      <c r="C254" s="1154" t="s">
        <v>2229</v>
      </c>
      <c r="D254" s="1154">
        <v>45831</v>
      </c>
      <c r="E254" s="1184">
        <f t="shared" ref="E254:E255" si="152">D254+10</f>
        <v>45841</v>
      </c>
      <c r="F254" s="1151">
        <f t="shared" si="150"/>
        <v>45847</v>
      </c>
      <c r="G254" s="1151">
        <f t="shared" si="151"/>
        <v>45852</v>
      </c>
      <c r="H254" s="1181"/>
      <c r="I254" s="1151"/>
    </row>
    <row r="255" spans="1:9" s="193" customFormat="1" ht="20.100000000000001" hidden="1" customHeight="1">
      <c r="A255" s="804"/>
      <c r="B255" s="1154" t="s">
        <v>1975</v>
      </c>
      <c r="C255" s="1154" t="s">
        <v>2230</v>
      </c>
      <c r="D255" s="1154">
        <v>45839</v>
      </c>
      <c r="E255" s="1184">
        <f t="shared" si="152"/>
        <v>45849</v>
      </c>
      <c r="F255" s="1151">
        <f t="shared" si="150"/>
        <v>45855</v>
      </c>
      <c r="G255" s="1151">
        <f t="shared" si="151"/>
        <v>45860</v>
      </c>
      <c r="H255" s="1181"/>
      <c r="I255" s="1151"/>
    </row>
    <row r="256" spans="1:9" s="193" customFormat="1" ht="20.100000000000001" hidden="1" customHeight="1">
      <c r="A256" s="804"/>
      <c r="B256" s="1154" t="s">
        <v>2082</v>
      </c>
      <c r="C256" s="1154" t="s">
        <v>2231</v>
      </c>
      <c r="D256" s="1154">
        <v>45847</v>
      </c>
      <c r="E256" s="1184">
        <f t="shared" ref="E256" si="153">D256+10</f>
        <v>45857</v>
      </c>
      <c r="F256" s="1151">
        <f t="shared" ref="F256:F259" si="154">E256+6</f>
        <v>45863</v>
      </c>
      <c r="G256" s="1151">
        <f t="shared" ref="G256:G259" si="155">F256+5</f>
        <v>45868</v>
      </c>
      <c r="H256" s="1181"/>
      <c r="I256" s="1151"/>
    </row>
    <row r="257" spans="1:9" s="193" customFormat="1" ht="20.100000000000001" hidden="1" customHeight="1">
      <c r="A257" s="804"/>
      <c r="B257" s="1154" t="s">
        <v>733</v>
      </c>
      <c r="C257" s="1154" t="s">
        <v>2232</v>
      </c>
      <c r="D257" s="1154">
        <v>45851</v>
      </c>
      <c r="E257" s="1151">
        <f>D257+10</f>
        <v>45861</v>
      </c>
      <c r="F257" s="1151">
        <f t="shared" si="154"/>
        <v>45867</v>
      </c>
      <c r="G257" s="1151">
        <f t="shared" si="155"/>
        <v>45872</v>
      </c>
      <c r="H257" s="1174"/>
      <c r="I257" s="1151"/>
    </row>
    <row r="258" spans="1:9" s="193" customFormat="1" ht="20.100000000000001" hidden="1" customHeight="1">
      <c r="A258" s="804"/>
      <c r="B258" s="1154" t="s">
        <v>437</v>
      </c>
      <c r="C258" s="1154" t="s">
        <v>2233</v>
      </c>
      <c r="D258" s="1154">
        <v>45859</v>
      </c>
      <c r="E258" s="1151">
        <f>D258+10</f>
        <v>45869</v>
      </c>
      <c r="F258" s="1177" t="s">
        <v>286</v>
      </c>
      <c r="G258" s="1177" t="s">
        <v>286</v>
      </c>
      <c r="H258" s="1174"/>
      <c r="I258" s="1151"/>
    </row>
    <row r="259" spans="1:9" s="193" customFormat="1" ht="20.100000000000001" hidden="1" customHeight="1">
      <c r="A259" s="804"/>
      <c r="B259" s="1154" t="s">
        <v>726</v>
      </c>
      <c r="C259" s="1154" t="s">
        <v>2234</v>
      </c>
      <c r="D259" s="1154">
        <v>45873</v>
      </c>
      <c r="E259" s="1151">
        <f>D259+10</f>
        <v>45883</v>
      </c>
      <c r="F259" s="1151">
        <f t="shared" si="154"/>
        <v>45889</v>
      </c>
      <c r="G259" s="1151">
        <f t="shared" si="155"/>
        <v>45894</v>
      </c>
      <c r="H259" s="1174"/>
      <c r="I259" s="1151"/>
    </row>
    <row r="260" spans="1:9" s="193" customFormat="1" ht="20.100000000000001" hidden="1" customHeight="1">
      <c r="A260" s="804"/>
      <c r="B260" s="1154" t="s">
        <v>1921</v>
      </c>
      <c r="C260" s="1154" t="s">
        <v>2235</v>
      </c>
      <c r="D260" s="1154">
        <v>45878</v>
      </c>
      <c r="E260" s="1151">
        <f>D260+10</f>
        <v>45888</v>
      </c>
      <c r="F260" s="1151">
        <f t="shared" ref="F260:F264" si="156">E260+6</f>
        <v>45894</v>
      </c>
      <c r="G260" s="1151">
        <f t="shared" ref="G260:G264" si="157">F260+5</f>
        <v>45899</v>
      </c>
      <c r="H260" s="1174"/>
      <c r="I260" s="1151"/>
    </row>
    <row r="261" spans="1:9" s="193" customFormat="1" ht="20.100000000000001" hidden="1" customHeight="1">
      <c r="A261" s="804"/>
      <c r="B261" s="1154" t="s">
        <v>2055</v>
      </c>
      <c r="C261" s="1154" t="s">
        <v>2236</v>
      </c>
      <c r="D261" s="1154">
        <v>45880</v>
      </c>
      <c r="E261" s="1184">
        <f t="shared" ref="E261:E263" si="158">D261+10</f>
        <v>45890</v>
      </c>
      <c r="F261" s="1151">
        <f t="shared" si="156"/>
        <v>45896</v>
      </c>
      <c r="G261" s="1151">
        <f t="shared" si="157"/>
        <v>45901</v>
      </c>
      <c r="H261" s="1181"/>
      <c r="I261" s="1151"/>
    </row>
    <row r="262" spans="1:9" s="193" customFormat="1" ht="20.100000000000001" hidden="1" customHeight="1">
      <c r="A262" s="804"/>
      <c r="B262" s="1154" t="s">
        <v>1975</v>
      </c>
      <c r="C262" s="1154" t="s">
        <v>2237</v>
      </c>
      <c r="D262" s="1154">
        <v>45887</v>
      </c>
      <c r="E262" s="1184">
        <f t="shared" si="158"/>
        <v>45897</v>
      </c>
      <c r="F262" s="1151">
        <f t="shared" si="156"/>
        <v>45903</v>
      </c>
      <c r="G262" s="1151">
        <f t="shared" si="157"/>
        <v>45908</v>
      </c>
      <c r="H262" s="1181"/>
      <c r="I262" s="1151"/>
    </row>
    <row r="263" spans="1:9" s="193" customFormat="1" ht="20.100000000000001" hidden="1" customHeight="1">
      <c r="A263" s="804"/>
      <c r="B263" s="1154" t="s">
        <v>2082</v>
      </c>
      <c r="C263" s="1154" t="s">
        <v>2238</v>
      </c>
      <c r="D263" s="1154">
        <v>45892</v>
      </c>
      <c r="E263" s="1184">
        <f t="shared" si="158"/>
        <v>45902</v>
      </c>
      <c r="F263" s="1151">
        <f t="shared" si="156"/>
        <v>45908</v>
      </c>
      <c r="G263" s="1151">
        <f t="shared" si="157"/>
        <v>45913</v>
      </c>
      <c r="H263" s="1181"/>
      <c r="I263" s="1151"/>
    </row>
    <row r="264" spans="1:9" s="193" customFormat="1" ht="20.100000000000001" hidden="1" customHeight="1">
      <c r="A264" s="804"/>
      <c r="B264" s="1154" t="s">
        <v>733</v>
      </c>
      <c r="C264" s="1154" t="s">
        <v>2239</v>
      </c>
      <c r="D264" s="1154">
        <v>45900</v>
      </c>
      <c r="E264" s="1151">
        <f>D264+10</f>
        <v>45910</v>
      </c>
      <c r="F264" s="1151">
        <f t="shared" si="156"/>
        <v>45916</v>
      </c>
      <c r="G264" s="1151">
        <f t="shared" si="157"/>
        <v>45921</v>
      </c>
      <c r="H264" s="1174"/>
      <c r="I264" s="1151"/>
    </row>
    <row r="265" spans="1:9" s="193" customFormat="1" ht="20.100000000000001" hidden="1" customHeight="1">
      <c r="A265" s="804"/>
      <c r="B265" s="1154" t="s">
        <v>437</v>
      </c>
      <c r="C265" s="1154" t="s">
        <v>2240</v>
      </c>
      <c r="D265" s="1154">
        <v>45910</v>
      </c>
      <c r="E265" s="1177" t="s">
        <v>286</v>
      </c>
      <c r="F265" s="1177" t="s">
        <v>286</v>
      </c>
      <c r="G265" s="1151">
        <v>45927</v>
      </c>
      <c r="H265" s="1174"/>
      <c r="I265" s="1151"/>
    </row>
    <row r="266" spans="1:9" s="193" customFormat="1" ht="20.100000000000001" hidden="1" customHeight="1">
      <c r="A266" s="804"/>
      <c r="B266" s="1154" t="s">
        <v>437</v>
      </c>
      <c r="C266" s="1154" t="s">
        <v>2241</v>
      </c>
      <c r="D266" s="1154">
        <v>45919</v>
      </c>
      <c r="E266" s="1177" t="s">
        <v>286</v>
      </c>
      <c r="F266" s="1177" t="s">
        <v>286</v>
      </c>
      <c r="G266" s="1151">
        <v>45927</v>
      </c>
      <c r="H266" s="1174"/>
      <c r="I266" s="1151"/>
    </row>
    <row r="267" spans="1:9" s="193" customFormat="1" ht="20.100000000000001" hidden="1" customHeight="1">
      <c r="A267" s="804"/>
      <c r="B267" s="1154" t="s">
        <v>1921</v>
      </c>
      <c r="C267" s="1154" t="s">
        <v>2242</v>
      </c>
      <c r="D267" s="1154">
        <v>45927</v>
      </c>
      <c r="E267" s="1151">
        <f>D267+10</f>
        <v>45937</v>
      </c>
      <c r="F267" s="1151">
        <f t="shared" ref="F267:F271" si="159">E267+6</f>
        <v>45943</v>
      </c>
      <c r="G267" s="1151">
        <f t="shared" ref="G267:G271" si="160">F267+5</f>
        <v>45948</v>
      </c>
      <c r="H267" s="1174"/>
      <c r="I267" s="1151"/>
    </row>
    <row r="268" spans="1:9" s="193" customFormat="1" ht="20.100000000000001" hidden="1" customHeight="1">
      <c r="A268" s="804"/>
      <c r="B268" s="1154" t="s">
        <v>2055</v>
      </c>
      <c r="C268" s="1154" t="s">
        <v>2243</v>
      </c>
      <c r="D268" s="1154">
        <v>45929</v>
      </c>
      <c r="E268" s="1184">
        <f t="shared" ref="E268:E270" si="161">D268+10</f>
        <v>45939</v>
      </c>
      <c r="F268" s="1151">
        <f t="shared" si="159"/>
        <v>45945</v>
      </c>
      <c r="G268" s="1151">
        <f t="shared" si="160"/>
        <v>45950</v>
      </c>
      <c r="H268" s="1181"/>
      <c r="I268" s="1151"/>
    </row>
    <row r="269" spans="1:9" s="193" customFormat="1" ht="20.100000000000001" hidden="1" customHeight="1">
      <c r="A269" s="804"/>
      <c r="B269" s="1154" t="s">
        <v>1975</v>
      </c>
      <c r="C269" s="1154" t="s">
        <v>2244</v>
      </c>
      <c r="D269" s="1154">
        <v>45935</v>
      </c>
      <c r="E269" s="1184">
        <f t="shared" si="161"/>
        <v>45945</v>
      </c>
      <c r="F269" s="1151">
        <f t="shared" si="159"/>
        <v>45951</v>
      </c>
      <c r="G269" s="1151">
        <f t="shared" si="160"/>
        <v>45956</v>
      </c>
      <c r="H269" s="1181"/>
      <c r="I269" s="1151"/>
    </row>
    <row r="270" spans="1:9" s="193" customFormat="1" ht="20.100000000000001" hidden="1" customHeight="1">
      <c r="A270" s="804"/>
      <c r="B270" s="1154" t="s">
        <v>2082</v>
      </c>
      <c r="C270" s="1154" t="s">
        <v>2245</v>
      </c>
      <c r="D270" s="1154">
        <v>45946</v>
      </c>
      <c r="E270" s="1184">
        <f t="shared" si="161"/>
        <v>45956</v>
      </c>
      <c r="F270" s="1151">
        <f t="shared" si="159"/>
        <v>45962</v>
      </c>
      <c r="G270" s="1151">
        <f t="shared" si="160"/>
        <v>45967</v>
      </c>
      <c r="H270" s="1181"/>
      <c r="I270" s="1151">
        <v>42</v>
      </c>
    </row>
    <row r="271" spans="1:9" s="193" customFormat="1" ht="20.100000000000001" hidden="1" customHeight="1">
      <c r="A271" s="804"/>
      <c r="B271" s="1154" t="s">
        <v>733</v>
      </c>
      <c r="C271" s="1154" t="s">
        <v>2246</v>
      </c>
      <c r="D271" s="1154">
        <v>45949</v>
      </c>
      <c r="E271" s="1151">
        <f>D271+10</f>
        <v>45959</v>
      </c>
      <c r="F271" s="1151">
        <f t="shared" si="159"/>
        <v>45965</v>
      </c>
      <c r="G271" s="1151">
        <f t="shared" si="160"/>
        <v>45970</v>
      </c>
      <c r="H271" s="1174"/>
      <c r="I271" s="1151">
        <v>43</v>
      </c>
    </row>
    <row r="272" spans="1:9" s="193" customFormat="1" ht="20.100000000000001" hidden="1" customHeight="1">
      <c r="A272" s="804"/>
      <c r="B272" s="1154" t="s">
        <v>437</v>
      </c>
      <c r="C272" s="1154" t="s">
        <v>2247</v>
      </c>
      <c r="D272" s="1154">
        <v>45955</v>
      </c>
      <c r="E272" s="1151">
        <f>D272+10</f>
        <v>45965</v>
      </c>
      <c r="F272" s="1177" t="s">
        <v>286</v>
      </c>
      <c r="G272" s="1177" t="s">
        <v>286</v>
      </c>
      <c r="H272" s="1174"/>
      <c r="I272" s="1151">
        <v>44</v>
      </c>
    </row>
    <row r="273" spans="1:9" s="193" customFormat="1" ht="20.100000000000001" hidden="1" customHeight="1">
      <c r="A273" s="804" t="s">
        <v>2248</v>
      </c>
      <c r="B273" s="1168" t="s">
        <v>2110</v>
      </c>
      <c r="C273" s="1154" t="s">
        <v>2249</v>
      </c>
      <c r="D273" s="1154">
        <v>45965</v>
      </c>
      <c r="E273" s="1151">
        <f>D273+10</f>
        <v>45975</v>
      </c>
      <c r="F273" s="1151">
        <f t="shared" ref="F273" si="162">E273+6</f>
        <v>45981</v>
      </c>
      <c r="G273" s="1151">
        <f t="shared" ref="G273" si="163">F273+5</f>
        <v>45986</v>
      </c>
      <c r="H273" s="1174"/>
      <c r="I273" s="1151">
        <v>45</v>
      </c>
    </row>
    <row r="274" spans="1:9" s="193" customFormat="1" ht="20.100000000000001" hidden="1" customHeight="1">
      <c r="A274" s="804"/>
      <c r="B274" s="1167" t="s">
        <v>1921</v>
      </c>
      <c r="C274" s="1154" t="s">
        <v>2250</v>
      </c>
      <c r="D274" s="1177" t="s">
        <v>286</v>
      </c>
      <c r="E274" s="1177" t="s">
        <v>286</v>
      </c>
      <c r="F274" s="1177" t="s">
        <v>286</v>
      </c>
      <c r="G274" s="1177" t="s">
        <v>286</v>
      </c>
      <c r="H274" s="1174"/>
      <c r="I274" s="1151">
        <v>46</v>
      </c>
    </row>
    <row r="275" spans="1:9" s="193" customFormat="1" ht="20.100000000000001" hidden="1" customHeight="1">
      <c r="A275" s="804"/>
      <c r="B275" s="1154" t="s">
        <v>2055</v>
      </c>
      <c r="C275" s="1154" t="s">
        <v>2251</v>
      </c>
      <c r="D275" s="1154">
        <v>45987</v>
      </c>
      <c r="E275" s="1184">
        <f t="shared" ref="E275:E277" si="164">D275+10</f>
        <v>45997</v>
      </c>
      <c r="F275" s="1151">
        <f t="shared" ref="F275:F277" si="165">E275+6</f>
        <v>46003</v>
      </c>
      <c r="G275" s="1151">
        <f t="shared" ref="G275:G277" si="166">F275+5</f>
        <v>46008</v>
      </c>
      <c r="H275" s="1181"/>
      <c r="I275" s="1151">
        <v>47</v>
      </c>
    </row>
    <row r="276" spans="1:9" s="193" customFormat="1" ht="20.100000000000001" hidden="1" customHeight="1">
      <c r="A276" s="804"/>
      <c r="B276" s="1154" t="s">
        <v>1975</v>
      </c>
      <c r="C276" s="1154" t="s">
        <v>2252</v>
      </c>
      <c r="D276" s="1154">
        <v>45988</v>
      </c>
      <c r="E276" s="1184">
        <f t="shared" si="164"/>
        <v>45998</v>
      </c>
      <c r="F276" s="1151">
        <f t="shared" si="165"/>
        <v>46004</v>
      </c>
      <c r="G276" s="1151">
        <f t="shared" si="166"/>
        <v>46009</v>
      </c>
      <c r="H276" s="1181"/>
      <c r="I276" s="1151">
        <v>48</v>
      </c>
    </row>
    <row r="277" spans="1:9" s="193" customFormat="1" ht="20.100000000000001" hidden="1" customHeight="1">
      <c r="A277" s="804" t="s">
        <v>2082</v>
      </c>
      <c r="B277" s="1154" t="s">
        <v>1921</v>
      </c>
      <c r="C277" s="1154" t="s">
        <v>2253</v>
      </c>
      <c r="D277" s="1154">
        <v>45992</v>
      </c>
      <c r="E277" s="1184">
        <f t="shared" si="164"/>
        <v>46002</v>
      </c>
      <c r="F277" s="1151">
        <f t="shared" si="165"/>
        <v>46008</v>
      </c>
      <c r="G277" s="1151">
        <f t="shared" si="166"/>
        <v>46013</v>
      </c>
      <c r="H277" s="1181"/>
      <c r="I277" s="1151">
        <v>49</v>
      </c>
    </row>
    <row r="278" spans="1:9" s="193" customFormat="1" ht="20.100000000000001" hidden="1" customHeight="1">
      <c r="A278" s="804" t="s">
        <v>733</v>
      </c>
      <c r="B278" s="1154" t="s">
        <v>2082</v>
      </c>
      <c r="C278" s="1154" t="s">
        <v>2254</v>
      </c>
      <c r="D278" s="1154">
        <v>45998</v>
      </c>
      <c r="E278" s="1184">
        <f t="shared" ref="E278:E281" si="167">D278+10</f>
        <v>46008</v>
      </c>
      <c r="F278" s="1151">
        <f t="shared" ref="F278:F281" si="168">E278+6</f>
        <v>46014</v>
      </c>
      <c r="G278" s="1151">
        <f t="shared" ref="G278:G281" si="169">F278+5</f>
        <v>46019</v>
      </c>
      <c r="H278" s="1181"/>
      <c r="I278" s="1151">
        <v>50</v>
      </c>
    </row>
    <row r="279" spans="1:9" s="193" customFormat="1" ht="20.100000000000001" hidden="1" customHeight="1">
      <c r="A279" s="1142" t="s">
        <v>2255</v>
      </c>
      <c r="B279" s="1154" t="s">
        <v>2256</v>
      </c>
      <c r="C279" s="1154" t="s">
        <v>2257</v>
      </c>
      <c r="D279" s="1154">
        <v>46009</v>
      </c>
      <c r="E279" s="1184">
        <f t="shared" si="167"/>
        <v>46019</v>
      </c>
      <c r="F279" s="1151">
        <f t="shared" si="168"/>
        <v>46025</v>
      </c>
      <c r="G279" s="1151">
        <f t="shared" si="169"/>
        <v>46030</v>
      </c>
      <c r="H279" s="1181"/>
      <c r="I279" s="1151">
        <v>51</v>
      </c>
    </row>
    <row r="280" spans="1:9" s="193" customFormat="1" ht="20.100000000000001" hidden="1" customHeight="1">
      <c r="A280" s="1142" t="s">
        <v>2258</v>
      </c>
      <c r="B280" s="1167" t="s">
        <v>2100</v>
      </c>
      <c r="C280" s="1154" t="s">
        <v>2259</v>
      </c>
      <c r="D280" s="1154">
        <v>46012</v>
      </c>
      <c r="E280" s="1184">
        <f t="shared" si="167"/>
        <v>46022</v>
      </c>
      <c r="F280" s="1151">
        <f t="shared" si="168"/>
        <v>46028</v>
      </c>
      <c r="G280" s="1151">
        <f t="shared" si="169"/>
        <v>46033</v>
      </c>
      <c r="H280" s="1181"/>
      <c r="I280" s="1151">
        <v>52</v>
      </c>
    </row>
    <row r="281" spans="1:9" s="193" customFormat="1" ht="20.100000000000001" hidden="1" customHeight="1">
      <c r="A281" s="1142" t="s">
        <v>2260</v>
      </c>
      <c r="B281" s="1154" t="s">
        <v>2261</v>
      </c>
      <c r="C281" s="1154" t="s">
        <v>2262</v>
      </c>
      <c r="D281" s="1154">
        <v>46031</v>
      </c>
      <c r="E281" s="1184">
        <f t="shared" si="167"/>
        <v>46041</v>
      </c>
      <c r="F281" s="1151">
        <f t="shared" si="168"/>
        <v>46047</v>
      </c>
      <c r="G281" s="1151">
        <f t="shared" si="169"/>
        <v>46052</v>
      </c>
      <c r="H281" s="1181"/>
      <c r="I281" s="1151">
        <v>1</v>
      </c>
    </row>
    <row r="282" spans="1:9" s="193" customFormat="1" ht="20.100000000000001" hidden="1" customHeight="1">
      <c r="A282" s="1142" t="s">
        <v>2141</v>
      </c>
      <c r="B282" s="1159" t="s">
        <v>310</v>
      </c>
      <c r="C282" s="1154" t="s">
        <v>2263</v>
      </c>
      <c r="D282" s="1160">
        <v>46025</v>
      </c>
      <c r="E282" s="1187">
        <f t="shared" ref="E282:E286" si="170">D282+10</f>
        <v>46035</v>
      </c>
      <c r="F282" s="1160">
        <f t="shared" ref="F282:F286" si="171">E282+6</f>
        <v>46041</v>
      </c>
      <c r="G282" s="1160">
        <f t="shared" ref="G282:G286" si="172">F282+5</f>
        <v>46046</v>
      </c>
      <c r="H282" s="1181"/>
      <c r="I282" s="1151">
        <v>2</v>
      </c>
    </row>
    <row r="283" spans="1:9" s="193" customFormat="1" ht="20.100000000000001" hidden="1" customHeight="1">
      <c r="A283" s="1142" t="s">
        <v>2123</v>
      </c>
      <c r="B283" s="1154" t="s">
        <v>2141</v>
      </c>
      <c r="C283" s="1154" t="s">
        <v>2264</v>
      </c>
      <c r="D283" s="1154">
        <v>46044</v>
      </c>
      <c r="E283" s="1184">
        <f t="shared" si="170"/>
        <v>46054</v>
      </c>
      <c r="F283" s="1151">
        <f t="shared" si="171"/>
        <v>46060</v>
      </c>
      <c r="G283" s="1151">
        <v>45691</v>
      </c>
      <c r="H283" s="1181"/>
      <c r="I283" s="1151">
        <v>3</v>
      </c>
    </row>
    <row r="284" spans="1:9" s="193" customFormat="1" ht="20.100000000000001" hidden="1" customHeight="1">
      <c r="A284" s="1142" t="s">
        <v>2265</v>
      </c>
      <c r="B284" s="1159" t="s">
        <v>310</v>
      </c>
      <c r="C284" s="1154" t="s">
        <v>2266</v>
      </c>
      <c r="D284" s="1160">
        <v>46048</v>
      </c>
      <c r="E284" s="1187">
        <f t="shared" si="170"/>
        <v>46058</v>
      </c>
      <c r="F284" s="1160">
        <f t="shared" si="171"/>
        <v>46064</v>
      </c>
      <c r="G284" s="1160">
        <f t="shared" si="172"/>
        <v>46069</v>
      </c>
      <c r="H284" s="1181"/>
      <c r="I284" s="1151">
        <v>4</v>
      </c>
    </row>
    <row r="285" spans="1:9" s="193" customFormat="1" ht="20.100000000000001" hidden="1" customHeight="1">
      <c r="A285" s="1142" t="s">
        <v>2267</v>
      </c>
      <c r="B285" s="1167" t="s">
        <v>2082</v>
      </c>
      <c r="C285" s="1154" t="s">
        <v>2268</v>
      </c>
      <c r="D285" s="1154">
        <v>46052</v>
      </c>
      <c r="E285" s="1184">
        <f t="shared" si="170"/>
        <v>46062</v>
      </c>
      <c r="F285" s="1151">
        <f t="shared" si="171"/>
        <v>46068</v>
      </c>
      <c r="G285" s="1178" t="s">
        <v>286</v>
      </c>
      <c r="H285" s="1181"/>
      <c r="I285" s="1151">
        <v>5</v>
      </c>
    </row>
    <row r="286" spans="1:9" s="193" customFormat="1" ht="20.100000000000001" hidden="1" customHeight="1">
      <c r="A286" s="1142" t="s">
        <v>2269</v>
      </c>
      <c r="B286" s="1167" t="s">
        <v>2131</v>
      </c>
      <c r="C286" s="1154" t="s">
        <v>2270</v>
      </c>
      <c r="D286" s="1154">
        <v>46064</v>
      </c>
      <c r="E286" s="1184">
        <f t="shared" si="170"/>
        <v>46074</v>
      </c>
      <c r="F286" s="1151">
        <f t="shared" si="171"/>
        <v>46080</v>
      </c>
      <c r="G286" s="1151">
        <f t="shared" si="172"/>
        <v>46085</v>
      </c>
      <c r="H286" s="1181"/>
      <c r="I286" s="1151">
        <v>6</v>
      </c>
    </row>
    <row r="287" spans="1:9" s="193" customFormat="1" ht="20.100000000000001" hidden="1" customHeight="1">
      <c r="A287" s="1142" t="s">
        <v>2133</v>
      </c>
      <c r="B287" s="1154" t="s">
        <v>2117</v>
      </c>
      <c r="C287" s="1154" t="s">
        <v>2271</v>
      </c>
      <c r="D287" s="1154">
        <v>46068</v>
      </c>
      <c r="E287" s="1184">
        <f t="shared" ref="E287" si="173">D287+10</f>
        <v>46078</v>
      </c>
      <c r="F287" s="1151">
        <f t="shared" ref="F287" si="174">E287+6</f>
        <v>46084</v>
      </c>
      <c r="G287" s="1151">
        <f t="shared" ref="G287" si="175">F287+5</f>
        <v>46089</v>
      </c>
      <c r="H287" s="1181"/>
      <c r="I287" s="1151">
        <v>7</v>
      </c>
    </row>
    <row r="288" spans="1:9" s="193" customFormat="1" ht="20.100000000000001" hidden="1" customHeight="1">
      <c r="A288" s="1142" t="s">
        <v>2117</v>
      </c>
      <c r="B288" s="1167" t="s">
        <v>2135</v>
      </c>
      <c r="C288" s="1154" t="s">
        <v>2272</v>
      </c>
      <c r="D288" s="1154">
        <v>46068</v>
      </c>
      <c r="E288" s="1178" t="s">
        <v>286</v>
      </c>
      <c r="F288" s="1178" t="s">
        <v>286</v>
      </c>
      <c r="G288" s="1178" t="s">
        <v>286</v>
      </c>
      <c r="H288" s="1181"/>
      <c r="I288" s="1151">
        <v>8</v>
      </c>
    </row>
    <row r="289" spans="1:9" s="193" customFormat="1" ht="20.100000000000001" hidden="1" customHeight="1">
      <c r="A289" s="1142"/>
      <c r="B289" s="1154" t="s">
        <v>2109</v>
      </c>
      <c r="C289" s="1154" t="s">
        <v>2273</v>
      </c>
      <c r="D289" s="1154">
        <v>46081</v>
      </c>
      <c r="E289" s="1184">
        <f t="shared" ref="E289" si="176">D289+10</f>
        <v>46091</v>
      </c>
      <c r="F289" s="1151">
        <f t="shared" ref="F289" si="177">E289+6</f>
        <v>46097</v>
      </c>
      <c r="G289" s="1151">
        <f t="shared" ref="G289" si="178">F289+5</f>
        <v>46102</v>
      </c>
      <c r="H289" s="1181"/>
      <c r="I289" s="1151">
        <v>9</v>
      </c>
    </row>
    <row r="290" spans="1:9" s="193" customFormat="1" ht="20.100000000000001" hidden="1" customHeight="1">
      <c r="A290" s="1142" t="s">
        <v>2138</v>
      </c>
      <c r="B290" s="1167" t="s">
        <v>314</v>
      </c>
      <c r="C290" s="1154" t="s">
        <v>2274</v>
      </c>
      <c r="D290" s="1154">
        <v>46093</v>
      </c>
      <c r="E290" s="1178" t="s">
        <v>286</v>
      </c>
      <c r="F290" s="1178" t="s">
        <v>286</v>
      </c>
      <c r="G290" s="1151">
        <f>D290+21</f>
        <v>46114</v>
      </c>
      <c r="H290" s="1181"/>
      <c r="I290" s="1151">
        <v>10</v>
      </c>
    </row>
    <row r="291" spans="1:9" s="193" customFormat="1" ht="20.100000000000001" hidden="1" customHeight="1">
      <c r="A291" s="1142" t="s">
        <v>2275</v>
      </c>
      <c r="B291" s="1154" t="s">
        <v>2141</v>
      </c>
      <c r="C291" s="1154" t="s">
        <v>2276</v>
      </c>
      <c r="D291" s="1154">
        <v>46090</v>
      </c>
      <c r="E291" s="1184">
        <f t="shared" ref="E291:E292" si="179">D291+10</f>
        <v>46100</v>
      </c>
      <c r="F291" s="1151">
        <f t="shared" ref="F291:F292" si="180">E291+6</f>
        <v>46106</v>
      </c>
      <c r="G291" s="1151">
        <f t="shared" ref="G291:G292" si="181">F291+5</f>
        <v>46111</v>
      </c>
      <c r="H291" s="1181"/>
      <c r="I291" s="1151">
        <v>11</v>
      </c>
    </row>
    <row r="292" spans="1:9" s="193" customFormat="1" ht="20.100000000000001" hidden="1" customHeight="1">
      <c r="A292" s="1142" t="s">
        <v>2277</v>
      </c>
      <c r="B292" s="1167" t="s">
        <v>2082</v>
      </c>
      <c r="C292" s="1154" t="s">
        <v>2278</v>
      </c>
      <c r="D292" s="1154">
        <v>46099</v>
      </c>
      <c r="E292" s="1184">
        <f t="shared" si="179"/>
        <v>46109</v>
      </c>
      <c r="F292" s="1151">
        <f t="shared" si="180"/>
        <v>46115</v>
      </c>
      <c r="G292" s="1151">
        <f t="shared" si="181"/>
        <v>46120</v>
      </c>
      <c r="H292" s="1181"/>
      <c r="I292" s="1151">
        <v>12</v>
      </c>
    </row>
    <row r="293" spans="1:9" s="193" customFormat="1" ht="20.100000000000001" hidden="1" customHeight="1">
      <c r="A293" s="1142" t="s">
        <v>2131</v>
      </c>
      <c r="B293" s="1167" t="s">
        <v>2135</v>
      </c>
      <c r="C293" s="1154" t="s">
        <v>2279</v>
      </c>
      <c r="D293" s="1154">
        <v>46107</v>
      </c>
      <c r="E293" s="1178" t="s">
        <v>286</v>
      </c>
      <c r="F293" s="1151">
        <f>D293+16</f>
        <v>46123</v>
      </c>
      <c r="G293" s="1151">
        <f t="shared" ref="G293" si="182">F293+5</f>
        <v>46128</v>
      </c>
      <c r="H293" s="1181"/>
      <c r="I293" s="1151">
        <v>13</v>
      </c>
    </row>
    <row r="294" spans="1:9" s="193" customFormat="1" ht="20.100000000000001" hidden="1" customHeight="1">
      <c r="A294" s="1142" t="s">
        <v>2117</v>
      </c>
      <c r="B294" s="1167" t="s">
        <v>2131</v>
      </c>
      <c r="C294" s="1154" t="s">
        <v>2280</v>
      </c>
      <c r="D294" s="1154">
        <v>46107</v>
      </c>
      <c r="E294" s="1184">
        <f t="shared" ref="E294" si="183">D294+10</f>
        <v>46117</v>
      </c>
      <c r="F294" s="1151">
        <f t="shared" ref="F294" si="184">E294+6</f>
        <v>46123</v>
      </c>
      <c r="G294" s="1151">
        <f t="shared" ref="G294" si="185">F294+5</f>
        <v>46128</v>
      </c>
      <c r="H294" s="1181"/>
      <c r="I294" s="1151">
        <v>14</v>
      </c>
    </row>
    <row r="295" spans="1:9" s="193" customFormat="1" ht="20.100000000000001" hidden="1" customHeight="1">
      <c r="A295" s="1142" t="s">
        <v>2135</v>
      </c>
      <c r="B295" s="1167" t="s">
        <v>2117</v>
      </c>
      <c r="C295" s="1154" t="s">
        <v>2281</v>
      </c>
      <c r="D295" s="1154">
        <v>46119</v>
      </c>
      <c r="E295" s="1184">
        <f t="shared" ref="E295" si="186">D295+10</f>
        <v>46129</v>
      </c>
      <c r="F295" s="1151">
        <f t="shared" ref="F295" si="187">E295+6</f>
        <v>46135</v>
      </c>
      <c r="G295" s="1151">
        <f t="shared" ref="G295" si="188">F295+5</f>
        <v>46140</v>
      </c>
      <c r="H295" s="1181"/>
      <c r="I295" s="1151">
        <v>15</v>
      </c>
    </row>
    <row r="296" spans="1:9" s="193" customFormat="1" ht="20.100000000000001" hidden="1" customHeight="1">
      <c r="A296" s="1142" t="s">
        <v>2109</v>
      </c>
      <c r="B296" s="1167" t="s">
        <v>2109</v>
      </c>
      <c r="C296" s="1154" t="s">
        <v>2282</v>
      </c>
      <c r="D296" s="1154">
        <v>46123</v>
      </c>
      <c r="E296" s="1178" t="s">
        <v>286</v>
      </c>
      <c r="F296" s="1178" t="s">
        <v>286</v>
      </c>
      <c r="G296" s="1178" t="s">
        <v>286</v>
      </c>
      <c r="H296" s="1181"/>
      <c r="I296" s="1151">
        <v>16</v>
      </c>
    </row>
    <row r="297" spans="1:9" s="193" customFormat="1" ht="20.100000000000001" hidden="1" customHeight="1">
      <c r="A297" s="1142"/>
      <c r="B297" s="1167" t="s">
        <v>2149</v>
      </c>
      <c r="C297" s="1154" t="s">
        <v>2283</v>
      </c>
      <c r="D297" s="1154">
        <v>46131</v>
      </c>
      <c r="E297" s="1184">
        <f t="shared" ref="E297:E298" si="189">D297+10</f>
        <v>46141</v>
      </c>
      <c r="F297" s="1178" t="s">
        <v>286</v>
      </c>
      <c r="G297" s="1178" t="s">
        <v>286</v>
      </c>
      <c r="H297" s="1181"/>
      <c r="I297" s="1151">
        <v>17</v>
      </c>
    </row>
    <row r="298" spans="1:9" s="193" customFormat="1" ht="20.100000000000001" hidden="1" customHeight="1">
      <c r="A298" s="1142"/>
      <c r="B298" s="1167" t="s">
        <v>2141</v>
      </c>
      <c r="C298" s="1154" t="s">
        <v>2284</v>
      </c>
      <c r="D298" s="1154">
        <v>46141</v>
      </c>
      <c r="E298" s="1184">
        <f t="shared" si="189"/>
        <v>46151</v>
      </c>
      <c r="F298" s="1151">
        <f t="shared" ref="F298" si="190">E298+6</f>
        <v>46157</v>
      </c>
      <c r="G298" s="1151">
        <f t="shared" ref="G298" si="191">F298+5</f>
        <v>46162</v>
      </c>
      <c r="H298" s="1181"/>
      <c r="I298" s="1151">
        <v>18</v>
      </c>
    </row>
    <row r="299" spans="1:9" s="193" customFormat="1" ht="20.100000000000001" hidden="1" customHeight="1">
      <c r="A299" s="1142"/>
      <c r="B299" s="1167" t="s">
        <v>2128</v>
      </c>
      <c r="C299" s="1154" t="s">
        <v>2285</v>
      </c>
      <c r="D299" s="1154">
        <v>46150</v>
      </c>
      <c r="E299" s="1184">
        <f t="shared" ref="E299" si="192">D299+10</f>
        <v>46160</v>
      </c>
      <c r="F299" s="1151">
        <f t="shared" ref="F299" si="193">E299+6</f>
        <v>46166</v>
      </c>
      <c r="G299" s="1151">
        <f t="shared" ref="G299" si="194">F299+5</f>
        <v>46171</v>
      </c>
      <c r="H299" s="1181"/>
      <c r="I299" s="1151">
        <v>19</v>
      </c>
    </row>
    <row r="300" spans="1:9" s="193" customFormat="1" ht="20.100000000000001" hidden="1" customHeight="1">
      <c r="A300" s="1142"/>
      <c r="B300" s="1167" t="s">
        <v>2135</v>
      </c>
      <c r="C300" s="1154" t="s">
        <v>2286</v>
      </c>
      <c r="D300" s="1154">
        <v>46153</v>
      </c>
      <c r="E300" s="1184">
        <f t="shared" ref="E300:E301" si="195">D300+10</f>
        <v>46163</v>
      </c>
      <c r="F300" s="1151">
        <f t="shared" ref="F300:F301" si="196">E300+6</f>
        <v>46169</v>
      </c>
      <c r="G300" s="1151">
        <f t="shared" ref="G300:G301" si="197">F300+5</f>
        <v>46174</v>
      </c>
      <c r="H300" s="1181"/>
      <c r="I300" s="1487">
        <v>20</v>
      </c>
    </row>
    <row r="301" spans="1:9" s="193" customFormat="1" ht="20.100000000000001" hidden="1" customHeight="1">
      <c r="A301" s="1142"/>
      <c r="B301" s="1167" t="s">
        <v>2131</v>
      </c>
      <c r="C301" s="1154" t="s">
        <v>2287</v>
      </c>
      <c r="D301" s="1154">
        <v>46160</v>
      </c>
      <c r="E301" s="1184">
        <f t="shared" si="195"/>
        <v>46170</v>
      </c>
      <c r="F301" s="1151">
        <f t="shared" si="196"/>
        <v>46176</v>
      </c>
      <c r="G301" s="1151">
        <f t="shared" si="197"/>
        <v>46181</v>
      </c>
      <c r="H301" s="1181"/>
      <c r="I301" s="1487">
        <v>21</v>
      </c>
    </row>
    <row r="302" spans="1:9" s="193" customFormat="1" ht="20.100000000000001" hidden="1" customHeight="1">
      <c r="A302" s="1142"/>
      <c r="B302" s="1167" t="s">
        <v>2117</v>
      </c>
      <c r="C302" s="1154" t="s">
        <v>2288</v>
      </c>
      <c r="D302" s="1154">
        <v>46168</v>
      </c>
      <c r="E302" s="1184">
        <f t="shared" ref="E302" si="198">D302+10</f>
        <v>46178</v>
      </c>
      <c r="F302" s="1151">
        <f t="shared" ref="F302" si="199">E302+6</f>
        <v>46184</v>
      </c>
      <c r="G302" s="1178" t="s">
        <v>286</v>
      </c>
      <c r="H302" s="1181"/>
      <c r="I302" s="1487">
        <v>22</v>
      </c>
    </row>
    <row r="303" spans="1:9" s="193" customFormat="1" ht="20.100000000000001" customHeight="1">
      <c r="A303" s="1142"/>
      <c r="B303" s="1167" t="s">
        <v>314</v>
      </c>
      <c r="C303" s="1154" t="s">
        <v>2289</v>
      </c>
      <c r="D303" s="1154">
        <v>46175</v>
      </c>
      <c r="E303" s="1184">
        <f t="shared" ref="E303" si="200">D303+10</f>
        <v>46185</v>
      </c>
      <c r="F303" s="1151">
        <f t="shared" ref="F303" si="201">E303+6</f>
        <v>46191</v>
      </c>
      <c r="G303" s="1151">
        <f t="shared" ref="G303" si="202">F303+5</f>
        <v>46196</v>
      </c>
      <c r="H303" s="1181"/>
      <c r="I303" s="1487">
        <v>23</v>
      </c>
    </row>
    <row r="304" spans="1:9" s="193" customFormat="1" ht="20.100000000000001" customHeight="1">
      <c r="A304" s="1142" t="s">
        <v>2149</v>
      </c>
      <c r="B304" s="1168" t="s">
        <v>2109</v>
      </c>
      <c r="C304" s="1154" t="s">
        <v>2290</v>
      </c>
      <c r="D304" s="1154">
        <v>46180</v>
      </c>
      <c r="E304" s="1184">
        <f t="shared" ref="E304" si="203">D304+10</f>
        <v>46190</v>
      </c>
      <c r="F304" s="1151">
        <f t="shared" ref="F304" si="204">E304+6</f>
        <v>46196</v>
      </c>
      <c r="G304" s="1151">
        <f t="shared" ref="G304" si="205">F304+5</f>
        <v>46201</v>
      </c>
      <c r="H304" s="1181"/>
      <c r="I304" s="1487">
        <v>24</v>
      </c>
    </row>
    <row r="305" spans="1:9" s="193" customFormat="1" ht="20.100000000000001" customHeight="1">
      <c r="A305" s="1142"/>
      <c r="B305" s="1167" t="s">
        <v>2141</v>
      </c>
      <c r="C305" s="1154" t="s">
        <v>2291</v>
      </c>
      <c r="D305" s="1154">
        <v>46191</v>
      </c>
      <c r="E305" s="1184">
        <f t="shared" ref="E305" si="206">D305+10</f>
        <v>46201</v>
      </c>
      <c r="F305" s="1151">
        <f t="shared" ref="F305" si="207">E305+6</f>
        <v>46207</v>
      </c>
      <c r="G305" s="1151">
        <f t="shared" ref="G305" si="208">F305+5</f>
        <v>46212</v>
      </c>
      <c r="H305" s="1181"/>
      <c r="I305" s="1487">
        <v>25</v>
      </c>
    </row>
    <row r="306" spans="1:9" s="193" customFormat="1" ht="20.100000000000001" customHeight="1">
      <c r="A306" s="1142"/>
      <c r="B306" s="1167" t="s">
        <v>2128</v>
      </c>
      <c r="C306" s="1154" t="s">
        <v>2292</v>
      </c>
      <c r="D306" s="1154">
        <v>46195</v>
      </c>
      <c r="E306" s="1184">
        <f t="shared" ref="E306" si="209">D306+10</f>
        <v>46205</v>
      </c>
      <c r="F306" s="1151">
        <f t="shared" ref="F306" si="210">E306+6</f>
        <v>46211</v>
      </c>
      <c r="G306" s="1151">
        <f t="shared" ref="G306" si="211">F306+5</f>
        <v>46216</v>
      </c>
      <c r="H306" s="1181"/>
      <c r="I306" s="1487">
        <v>26</v>
      </c>
    </row>
    <row r="307" spans="1:9" s="193" customFormat="1" ht="20.100000000000001" customHeight="1">
      <c r="A307" s="1142"/>
      <c r="B307" s="1167" t="s">
        <v>2135</v>
      </c>
      <c r="C307" s="1154" t="s">
        <v>2293</v>
      </c>
      <c r="D307" s="1154">
        <v>46200</v>
      </c>
      <c r="E307" s="1184">
        <f t="shared" ref="E307" si="212">D307+10</f>
        <v>46210</v>
      </c>
      <c r="F307" s="1151">
        <f t="shared" ref="F307" si="213">E307+6</f>
        <v>46216</v>
      </c>
      <c r="G307" s="1151">
        <f t="shared" ref="G307" si="214">F307+5</f>
        <v>46221</v>
      </c>
      <c r="H307" s="1181"/>
      <c r="I307" s="1487">
        <v>27</v>
      </c>
    </row>
    <row r="308" spans="1:9" s="193" customFormat="1" ht="20.100000000000001" customHeight="1">
      <c r="A308" s="1142"/>
      <c r="B308" s="1167" t="s">
        <v>2131</v>
      </c>
      <c r="C308" s="1154" t="s">
        <v>2294</v>
      </c>
      <c r="D308" s="1154">
        <v>46207</v>
      </c>
      <c r="E308" s="1184">
        <f t="shared" ref="E308" si="215">D308+10</f>
        <v>46217</v>
      </c>
      <c r="F308" s="1151">
        <f t="shared" ref="F308" si="216">E308+6</f>
        <v>46223</v>
      </c>
      <c r="G308" s="1151">
        <f t="shared" ref="G308" si="217">F308+5</f>
        <v>46228</v>
      </c>
      <c r="H308" s="1181"/>
      <c r="I308" s="1487">
        <v>28</v>
      </c>
    </row>
    <row r="309" spans="1:9" s="193" customFormat="1" ht="20.100000000000001" customHeight="1">
      <c r="A309" s="1142" t="s">
        <v>2117</v>
      </c>
      <c r="B309" s="1167" t="s">
        <v>2162</v>
      </c>
      <c r="C309" s="1154" t="s">
        <v>2295</v>
      </c>
      <c r="D309" s="1154">
        <v>46214</v>
      </c>
      <c r="E309" s="1184">
        <f t="shared" ref="E309" si="218">D309+10</f>
        <v>46224</v>
      </c>
      <c r="F309" s="1151">
        <f t="shared" ref="F309" si="219">E309+6</f>
        <v>46230</v>
      </c>
      <c r="G309" s="1151">
        <f t="shared" ref="G309" si="220">F309+5</f>
        <v>46235</v>
      </c>
      <c r="H309" s="1181"/>
      <c r="I309" s="1487">
        <v>29</v>
      </c>
    </row>
    <row r="310" spans="1:9" s="193" customFormat="1" ht="20.100000000000001" customHeight="1">
      <c r="A310" s="1142"/>
      <c r="B310" s="1167" t="s">
        <v>314</v>
      </c>
      <c r="C310" s="1154" t="s">
        <v>2296</v>
      </c>
      <c r="D310" s="1154">
        <v>46221</v>
      </c>
      <c r="E310" s="1184">
        <f t="shared" ref="E310" si="221">D310+10</f>
        <v>46231</v>
      </c>
      <c r="F310" s="1151">
        <f t="shared" ref="F310" si="222">E310+6</f>
        <v>46237</v>
      </c>
      <c r="G310" s="1151">
        <f t="shared" ref="G310" si="223">F310+5</f>
        <v>46242</v>
      </c>
      <c r="H310" s="1181"/>
      <c r="I310" s="1487">
        <v>30</v>
      </c>
    </row>
    <row r="311" spans="1:9" s="193" customFormat="1" ht="20.100000000000001" customHeight="1">
      <c r="A311" s="1142" t="s">
        <v>2149</v>
      </c>
      <c r="B311" s="1167" t="s">
        <v>2109</v>
      </c>
      <c r="C311" s="1154" t="s">
        <v>2297</v>
      </c>
      <c r="D311" s="1154">
        <v>46228</v>
      </c>
      <c r="E311" s="1184">
        <f t="shared" ref="E311" si="224">D311+10</f>
        <v>46238</v>
      </c>
      <c r="F311" s="1151">
        <f t="shared" ref="F311" si="225">E311+6</f>
        <v>46244</v>
      </c>
      <c r="G311" s="1151">
        <f t="shared" ref="G311" si="226">F311+5</f>
        <v>46249</v>
      </c>
      <c r="H311" s="1181"/>
      <c r="I311" s="1487">
        <v>31</v>
      </c>
    </row>
    <row r="312" spans="1:9" s="193" customFormat="1" ht="20.100000000000001" customHeight="1">
      <c r="A312" s="1142"/>
      <c r="B312" s="1167" t="s">
        <v>2141</v>
      </c>
      <c r="C312" s="1154" t="s">
        <v>2298</v>
      </c>
      <c r="D312" s="1154">
        <v>46235</v>
      </c>
      <c r="E312" s="1184">
        <f t="shared" ref="E312" si="227">D312+10</f>
        <v>46245</v>
      </c>
      <c r="F312" s="1151">
        <f t="shared" ref="F312" si="228">E312+6</f>
        <v>46251</v>
      </c>
      <c r="G312" s="1151">
        <f t="shared" ref="G312" si="229">F312+5</f>
        <v>46256</v>
      </c>
      <c r="H312" s="1181"/>
      <c r="I312" s="1487">
        <v>32</v>
      </c>
    </row>
    <row r="313" spans="1:9" s="193" customFormat="1" ht="20.100000000000001" customHeight="1">
      <c r="A313" s="1142"/>
      <c r="B313" s="1167" t="s">
        <v>2128</v>
      </c>
      <c r="C313" s="1154" t="s">
        <v>2299</v>
      </c>
      <c r="D313" s="1154">
        <v>46242</v>
      </c>
      <c r="E313" s="1184">
        <f t="shared" ref="E313:E314" si="230">D313+10</f>
        <v>46252</v>
      </c>
      <c r="F313" s="1151">
        <f t="shared" ref="F313:F314" si="231">E313+6</f>
        <v>46258</v>
      </c>
      <c r="G313" s="1151">
        <f t="shared" ref="G313:G314" si="232">F313+5</f>
        <v>46263</v>
      </c>
      <c r="H313" s="1181"/>
      <c r="I313" s="1487">
        <v>33</v>
      </c>
    </row>
    <row r="314" spans="1:9" s="193" customFormat="1" ht="20.100000000000001" customHeight="1">
      <c r="A314" s="1142"/>
      <c r="B314" s="1167" t="s">
        <v>2135</v>
      </c>
      <c r="C314" s="1154" t="s">
        <v>2300</v>
      </c>
      <c r="D314" s="1154">
        <v>46249</v>
      </c>
      <c r="E314" s="1184">
        <f t="shared" si="230"/>
        <v>46259</v>
      </c>
      <c r="F314" s="1151">
        <f t="shared" si="231"/>
        <v>46265</v>
      </c>
      <c r="G314" s="1151">
        <f t="shared" si="232"/>
        <v>46270</v>
      </c>
      <c r="H314" s="1181"/>
      <c r="I314" s="1487">
        <v>34</v>
      </c>
    </row>
    <row r="315" spans="1:9" s="193" customFormat="1" ht="20.100000000000001" customHeight="1">
      <c r="A315" s="1142"/>
      <c r="B315" s="1167" t="s">
        <v>2131</v>
      </c>
      <c r="C315" s="1154" t="s">
        <v>2301</v>
      </c>
      <c r="D315" s="1154">
        <v>46256</v>
      </c>
      <c r="E315" s="1184">
        <f t="shared" ref="E315:E316" si="233">D315+10</f>
        <v>46266</v>
      </c>
      <c r="F315" s="1151">
        <f t="shared" ref="F315:F316" si="234">E315+6</f>
        <v>46272</v>
      </c>
      <c r="G315" s="1151">
        <f t="shared" ref="G315:G316" si="235">F315+5</f>
        <v>46277</v>
      </c>
      <c r="H315" s="1181"/>
      <c r="I315" s="1487">
        <v>35</v>
      </c>
    </row>
    <row r="316" spans="1:9" s="193" customFormat="1" ht="20.100000000000001" customHeight="1">
      <c r="A316" s="1142"/>
      <c r="B316" s="1167" t="s">
        <v>2170</v>
      </c>
      <c r="C316" s="1154" t="s">
        <v>2302</v>
      </c>
      <c r="D316" s="1154">
        <v>46263</v>
      </c>
      <c r="E316" s="1184">
        <f t="shared" si="233"/>
        <v>46273</v>
      </c>
      <c r="F316" s="1151">
        <f t="shared" si="234"/>
        <v>46279</v>
      </c>
      <c r="G316" s="1151">
        <f t="shared" si="235"/>
        <v>46284</v>
      </c>
      <c r="H316" s="1181"/>
      <c r="I316" s="1487">
        <v>36</v>
      </c>
    </row>
    <row r="317" spans="1:9" s="193" customFormat="1" ht="20.100000000000001" customHeight="1">
      <c r="A317" s="1142"/>
      <c r="B317" s="1167" t="s">
        <v>2149</v>
      </c>
      <c r="C317" s="1154" t="s">
        <v>2303</v>
      </c>
      <c r="D317" s="1154">
        <v>46270</v>
      </c>
      <c r="E317" s="1184">
        <f t="shared" ref="E317" si="236">D317+10</f>
        <v>46280</v>
      </c>
      <c r="F317" s="1151">
        <f t="shared" ref="F317" si="237">E317+6</f>
        <v>46286</v>
      </c>
      <c r="G317" s="1151">
        <f t="shared" ref="G317" si="238">F317+5</f>
        <v>46291</v>
      </c>
      <c r="H317" s="1181"/>
      <c r="I317" s="1487">
        <v>37</v>
      </c>
    </row>
    <row r="318" spans="1:9" s="193" customFormat="1" ht="18" customHeight="1">
      <c r="A318" s="804"/>
      <c r="B318" s="147" t="s">
        <v>467</v>
      </c>
      <c r="C318" s="800"/>
      <c r="D318" s="751"/>
      <c r="E318" s="800"/>
      <c r="F318" s="800"/>
      <c r="G318" s="800"/>
      <c r="H318" s="800"/>
    </row>
    <row r="319" spans="1:9" s="149" customFormat="1" ht="18" customHeight="1">
      <c r="A319" s="804"/>
      <c r="B319" s="422"/>
      <c r="C319" s="155"/>
      <c r="D319" s="162"/>
      <c r="E319" s="155"/>
      <c r="F319" s="155"/>
      <c r="G319" s="155"/>
      <c r="H319" s="155"/>
    </row>
    <row r="320" spans="1:9" s="149" customFormat="1" ht="18" customHeight="1">
      <c r="A320" s="804"/>
      <c r="B320" s="422"/>
      <c r="C320" s="155"/>
      <c r="D320" s="162"/>
      <c r="E320" s="155"/>
      <c r="F320" s="155"/>
      <c r="G320" s="155"/>
      <c r="H320" s="155"/>
    </row>
    <row r="321" spans="1:13" ht="18" customHeight="1" thickBot="1">
      <c r="B321" s="3"/>
      <c r="C321" s="9"/>
      <c r="D321" s="9"/>
      <c r="E321" s="9"/>
    </row>
    <row r="322" spans="1:13" s="147" customFormat="1" ht="18.75" customHeight="1">
      <c r="B322" s="770"/>
      <c r="C322" s="771"/>
      <c r="D322" s="772"/>
      <c r="E322" s="773"/>
      <c r="F322" s="774"/>
      <c r="G322" s="775"/>
      <c r="H322" s="776"/>
    </row>
    <row r="323" spans="1:13" s="147" customFormat="1" ht="18.75" customHeight="1">
      <c r="B323" s="777" t="s">
        <v>468</v>
      </c>
      <c r="C323" s="145"/>
      <c r="D323" s="147" t="s">
        <v>469</v>
      </c>
      <c r="G323" s="147" t="s">
        <v>470</v>
      </c>
      <c r="H323" s="778"/>
    </row>
    <row r="324" spans="1:13" s="147" customFormat="1" ht="18.75" customHeight="1">
      <c r="B324" s="779" t="s">
        <v>471</v>
      </c>
      <c r="C324" s="1080" t="s">
        <v>472</v>
      </c>
      <c r="D324" s="133" t="s">
        <v>473</v>
      </c>
      <c r="F324" s="1080" t="s">
        <v>474</v>
      </c>
      <c r="G324" s="145" t="s">
        <v>475</v>
      </c>
      <c r="H324" s="1081" t="s">
        <v>476</v>
      </c>
    </row>
    <row r="325" spans="1:13" s="147" customFormat="1" ht="18.75" customHeight="1">
      <c r="B325" s="779" t="s">
        <v>477</v>
      </c>
      <c r="C325" s="1080" t="s">
        <v>478</v>
      </c>
      <c r="D325" s="133" t="s">
        <v>479</v>
      </c>
      <c r="E325" s="148" t="s">
        <v>480</v>
      </c>
      <c r="F325" s="1082" t="s">
        <v>481</v>
      </c>
      <c r="G325" s="145" t="s">
        <v>482</v>
      </c>
      <c r="H325" s="1081" t="s">
        <v>483</v>
      </c>
    </row>
    <row r="326" spans="1:13" s="147" customFormat="1" ht="18.75" customHeight="1">
      <c r="B326" s="782" t="s">
        <v>484</v>
      </c>
      <c r="C326" s="1083" t="s">
        <v>485</v>
      </c>
      <c r="D326" s="133" t="s">
        <v>486</v>
      </c>
      <c r="E326" s="148" t="s">
        <v>487</v>
      </c>
      <c r="F326" s="1082" t="s">
        <v>488</v>
      </c>
      <c r="G326" s="587" t="s">
        <v>489</v>
      </c>
      <c r="H326" s="1084" t="s">
        <v>490</v>
      </c>
    </row>
    <row r="327" spans="1:13" s="147" customFormat="1" ht="18.75" customHeight="1">
      <c r="B327" s="782" t="s">
        <v>491</v>
      </c>
      <c r="C327" s="1083" t="s">
        <v>492</v>
      </c>
      <c r="D327" s="133" t="s">
        <v>493</v>
      </c>
      <c r="E327" s="148" t="s">
        <v>494</v>
      </c>
      <c r="F327" s="1082" t="s">
        <v>495</v>
      </c>
      <c r="G327" s="587" t="s">
        <v>496</v>
      </c>
      <c r="H327" s="1084" t="s">
        <v>497</v>
      </c>
      <c r="L327" s="149"/>
      <c r="M327" s="149"/>
    </row>
    <row r="328" spans="1:13" s="147" customFormat="1" ht="18.75" customHeight="1">
      <c r="B328" s="782" t="s">
        <v>909</v>
      </c>
      <c r="C328" s="1083" t="s">
        <v>499</v>
      </c>
      <c r="D328" s="133" t="s">
        <v>500</v>
      </c>
      <c r="E328" s="148" t="s">
        <v>501</v>
      </c>
      <c r="F328" s="1082" t="s">
        <v>502</v>
      </c>
      <c r="G328" s="587" t="s">
        <v>503</v>
      </c>
      <c r="H328" s="1084" t="s">
        <v>504</v>
      </c>
      <c r="L328" s="149"/>
      <c r="M328" s="149"/>
    </row>
    <row r="329" spans="1:13" s="147" customFormat="1" ht="18.75" customHeight="1">
      <c r="B329" s="782" t="s">
        <v>505</v>
      </c>
      <c r="C329" s="1083" t="s">
        <v>506</v>
      </c>
      <c r="D329" s="133" t="s">
        <v>507</v>
      </c>
      <c r="E329" s="148" t="s">
        <v>508</v>
      </c>
      <c r="F329" s="1082" t="s">
        <v>509</v>
      </c>
      <c r="G329" s="587" t="s">
        <v>510</v>
      </c>
      <c r="H329" s="1084" t="s">
        <v>511</v>
      </c>
      <c r="L329" s="149"/>
      <c r="M329" s="149"/>
    </row>
    <row r="330" spans="1:13" s="147" customFormat="1" ht="18.75" customHeight="1">
      <c r="B330" s="782" t="s">
        <v>512</v>
      </c>
      <c r="C330" s="1083" t="s">
        <v>513</v>
      </c>
      <c r="D330" s="133" t="s">
        <v>514</v>
      </c>
      <c r="E330" s="148" t="s">
        <v>515</v>
      </c>
      <c r="F330" s="1080" t="s">
        <v>516</v>
      </c>
      <c r="G330" s="587" t="s">
        <v>517</v>
      </c>
      <c r="H330" s="786" t="s">
        <v>518</v>
      </c>
      <c r="L330" s="149"/>
      <c r="M330" s="149"/>
    </row>
    <row r="331" spans="1:13" s="149" customFormat="1" ht="18.75" customHeight="1">
      <c r="A331" s="1018"/>
      <c r="B331" s="782" t="s">
        <v>519</v>
      </c>
      <c r="C331" s="1083" t="s">
        <v>520</v>
      </c>
      <c r="D331" s="133" t="s">
        <v>521</v>
      </c>
      <c r="E331" s="148" t="s">
        <v>522</v>
      </c>
      <c r="F331" s="738" t="s">
        <v>523</v>
      </c>
      <c r="G331" s="147"/>
      <c r="H331" s="787"/>
      <c r="I331" s="145"/>
    </row>
    <row r="332" spans="1:13" s="149" customFormat="1" ht="18.75" customHeight="1" thickBot="1">
      <c r="A332" s="1018"/>
      <c r="B332" s="788"/>
      <c r="C332" s="789"/>
      <c r="D332" s="789"/>
      <c r="E332" s="790"/>
      <c r="F332" s="790"/>
      <c r="G332" s="790"/>
      <c r="H332" s="791"/>
      <c r="I332" s="145"/>
    </row>
    <row r="333" spans="1:13" s="331" customFormat="1" ht="18.75" customHeight="1">
      <c r="A333" s="853"/>
      <c r="B333" s="11"/>
      <c r="C333" s="11"/>
      <c r="D333" s="11"/>
      <c r="E333" s="11"/>
      <c r="F333" s="11"/>
      <c r="G333" s="11"/>
      <c r="H333" s="11"/>
      <c r="I333" s="11"/>
    </row>
  </sheetData>
  <mergeCells count="12">
    <mergeCell ref="B194:C194"/>
    <mergeCell ref="D194:D195"/>
    <mergeCell ref="D143:D144"/>
    <mergeCell ref="B4:F4"/>
    <mergeCell ref="B2:F2"/>
    <mergeCell ref="E15:F15"/>
    <mergeCell ref="D8:D9"/>
    <mergeCell ref="B143:C143"/>
    <mergeCell ref="B8:C8"/>
    <mergeCell ref="E40:F40"/>
    <mergeCell ref="B141:G141"/>
    <mergeCell ref="B6:F6"/>
  </mergeCells>
  <phoneticPr fontId="81" type="noConversion"/>
  <hyperlinks>
    <hyperlink ref="H2" location="HOME!Print_Area" display="HOME" xr:uid="{FF8ECA58-D7DD-4971-A407-55A1ECF132D5}"/>
    <hyperlink ref="H324" r:id="rId1" xr:uid="{E8F458CD-6AFE-49E7-A7ED-41CB02C4EEAA}"/>
    <hyperlink ref="C324" r:id="rId2" xr:uid="{A158CA61-AD8F-4172-AAA9-477A48F4AF61}"/>
    <hyperlink ref="H329" r:id="rId3" xr:uid="{692369D6-5B5A-420E-BF50-6382E8E8F9ED}"/>
    <hyperlink ref="H328" r:id="rId4" xr:uid="{67C218D9-33F9-446C-AF03-41FD2EB85111}"/>
    <hyperlink ref="C327" r:id="rId5" xr:uid="{9D053B7F-1265-4086-B4C1-9EF719BB1D07}"/>
    <hyperlink ref="C325" r:id="rId6" xr:uid="{50CE4654-87D7-4234-9A04-0BA9B1DC07BD}"/>
    <hyperlink ref="C331" r:id="rId7" xr:uid="{C5404A4C-2455-473D-9F65-C48AACF83BE2}"/>
    <hyperlink ref="H327" r:id="rId8" xr:uid="{268B3BE2-9813-4DC0-9256-2E504655F845}"/>
    <hyperlink ref="H330" r:id="rId9" xr:uid="{5B79DD80-7263-4740-A166-945601926E14}"/>
    <hyperlink ref="F324" r:id="rId10" xr:uid="{BC46F011-3795-456E-8FA6-C051DBCD17E9}"/>
    <hyperlink ref="F329" r:id="rId11" xr:uid="{B05016FC-6F5A-43C9-AD95-30F926FBA2B8}"/>
    <hyperlink ref="F325" r:id="rId12" xr:uid="{B767A102-68B5-4EE1-8CCD-729D9E604781}"/>
    <hyperlink ref="F326" r:id="rId13" xr:uid="{FEC11313-0433-40C8-A31C-555AC6C38A24}"/>
    <hyperlink ref="F327" r:id="rId14" xr:uid="{A8BBEC84-FF4F-49F5-B02C-CE00DEE1E791}"/>
    <hyperlink ref="F328" r:id="rId15" xr:uid="{2653B2F2-F1EB-4B71-AA5B-11498930D532}"/>
    <hyperlink ref="H325" r:id="rId16" xr:uid="{A90C3CB2-F972-4480-833D-0CAE08E9A841}"/>
    <hyperlink ref="H326" r:id="rId17" xr:uid="{FFB74343-2C6B-4EE2-93CB-D30A7AC8A2FA}"/>
    <hyperlink ref="F330" r:id="rId18" xr:uid="{42EE037D-027C-4F0F-8A5F-C6005D90763A}"/>
    <hyperlink ref="C326" r:id="rId19" xr:uid="{147D6221-E870-42B9-8A5B-65A56B135078}"/>
    <hyperlink ref="C328" r:id="rId20" xr:uid="{FBB02197-0C07-440B-9628-5FC21934FAAE}"/>
    <hyperlink ref="C329" r:id="rId21" xr:uid="{CED64735-0BF7-488B-BB68-A4442B82F2E1}"/>
    <hyperlink ref="C330" r:id="rId22" xr:uid="{F03A6730-B11E-4863-BB91-77F9AE925578}"/>
    <hyperlink ref="F331" r:id="rId23" xr:uid="{02DECB1F-B193-4935-BD4E-958923FEB712}"/>
  </hyperlinks>
  <pageMargins left="0.35433070866141736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  <legacyDrawing r:id="rId2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15"/>
  <cols>
    <col min="1" max="1" width="24.140625" style="1018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552" t="s">
        <v>0</v>
      </c>
      <c r="C2" s="1552"/>
      <c r="D2" s="1552"/>
      <c r="E2" s="1552"/>
      <c r="F2" s="1552"/>
      <c r="H2" s="966" t="s">
        <v>244</v>
      </c>
    </row>
    <row r="3" spans="1:9" ht="15.75" customHeight="1" thickBot="1"/>
    <row r="4" spans="1:9" ht="30" customHeight="1" thickBot="1">
      <c r="B4" s="1535" t="s">
        <v>2304</v>
      </c>
      <c r="C4" s="1536"/>
      <c r="D4" s="1536"/>
      <c r="E4" s="1536"/>
      <c r="F4" s="1537"/>
    </row>
    <row r="5" spans="1:9" ht="20.100000000000001" customHeight="1">
      <c r="B5" s="1553"/>
      <c r="C5" s="1553"/>
      <c r="D5" s="1553"/>
      <c r="E5" s="1553"/>
      <c r="F5" s="1553"/>
    </row>
    <row r="6" spans="1:9" ht="20.100000000000001" customHeight="1">
      <c r="B6" s="1529" t="s">
        <v>248</v>
      </c>
      <c r="C6" s="1529"/>
      <c r="D6" s="1529"/>
      <c r="E6" s="1529"/>
      <c r="F6" s="1529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6"/>
      <c r="B8" s="1547" t="s">
        <v>2305</v>
      </c>
      <c r="C8" s="1548"/>
      <c r="D8" s="1549" t="s">
        <v>250</v>
      </c>
      <c r="E8" s="928" t="s">
        <v>716</v>
      </c>
      <c r="F8" s="931" t="s">
        <v>251</v>
      </c>
      <c r="G8" s="331"/>
      <c r="H8" s="874" t="s">
        <v>2306</v>
      </c>
      <c r="I8" s="1"/>
    </row>
    <row r="9" spans="1:9" ht="20.100000000000001" customHeight="1">
      <c r="A9" s="816"/>
      <c r="B9" s="931" t="s">
        <v>252</v>
      </c>
      <c r="C9" s="931" t="s">
        <v>253</v>
      </c>
      <c r="D9" s="1550"/>
      <c r="E9" s="927" t="s">
        <v>110</v>
      </c>
      <c r="F9" s="927" t="s">
        <v>203</v>
      </c>
      <c r="G9" s="331"/>
      <c r="H9" s="930" t="s">
        <v>254</v>
      </c>
      <c r="I9" s="930" t="s">
        <v>255</v>
      </c>
    </row>
    <row r="10" spans="1:9" ht="15.75" hidden="1" customHeight="1">
      <c r="A10" s="816"/>
      <c r="B10" s="809" t="s">
        <v>256</v>
      </c>
      <c r="C10" s="814" t="s">
        <v>257</v>
      </c>
      <c r="D10" s="757">
        <v>45309</v>
      </c>
      <c r="E10" s="815"/>
      <c r="F10" s="757">
        <f t="shared" ref="F10:F15" si="0">D10+3</f>
        <v>45312</v>
      </c>
      <c r="G10" s="331"/>
      <c r="H10" s="757">
        <v>45305</v>
      </c>
      <c r="I10" s="155"/>
    </row>
    <row r="11" spans="1:9" ht="15.75" hidden="1" customHeight="1">
      <c r="A11" s="816"/>
      <c r="B11" s="809" t="s">
        <v>258</v>
      </c>
      <c r="C11" s="814" t="s">
        <v>259</v>
      </c>
      <c r="D11" s="757">
        <v>45313</v>
      </c>
      <c r="E11" s="815"/>
      <c r="F11" s="757">
        <f t="shared" si="0"/>
        <v>45316</v>
      </c>
      <c r="G11" s="331"/>
      <c r="H11" s="757">
        <f t="shared" ref="H11:H62" si="1">H10+7</f>
        <v>45312</v>
      </c>
      <c r="I11" s="155"/>
    </row>
    <row r="12" spans="1:9" ht="15.75" hidden="1" customHeight="1">
      <c r="A12" s="816"/>
      <c r="B12" s="809" t="s">
        <v>260</v>
      </c>
      <c r="C12" s="814" t="s">
        <v>261</v>
      </c>
      <c r="D12" s="757">
        <v>45318</v>
      </c>
      <c r="E12" s="757">
        <f>D12+2</f>
        <v>45320</v>
      </c>
      <c r="F12" s="757">
        <f t="shared" si="0"/>
        <v>45321</v>
      </c>
      <c r="G12" s="331"/>
      <c r="H12" s="757">
        <f t="shared" si="1"/>
        <v>45319</v>
      </c>
      <c r="I12" s="155"/>
    </row>
    <row r="13" spans="1:9" ht="17.25" hidden="1" customHeight="1">
      <c r="A13" s="816"/>
      <c r="B13" s="809" t="s">
        <v>262</v>
      </c>
      <c r="C13" s="814" t="s">
        <v>263</v>
      </c>
      <c r="D13" s="757">
        <v>45327</v>
      </c>
      <c r="E13" s="757">
        <f t="shared" ref="E13:E25" si="2">D13+2</f>
        <v>45329</v>
      </c>
      <c r="F13" s="757">
        <f t="shared" si="0"/>
        <v>45330</v>
      </c>
      <c r="G13" s="331"/>
      <c r="H13" s="757">
        <v>45326</v>
      </c>
      <c r="I13" s="155"/>
    </row>
    <row r="14" spans="1:9" ht="17.25" hidden="1" customHeight="1">
      <c r="A14" s="816"/>
      <c r="B14" s="809" t="s">
        <v>264</v>
      </c>
      <c r="C14" s="814" t="s">
        <v>265</v>
      </c>
      <c r="D14" s="757">
        <v>45334</v>
      </c>
      <c r="E14" s="757">
        <f t="shared" si="2"/>
        <v>45336</v>
      </c>
      <c r="F14" s="757">
        <f t="shared" si="0"/>
        <v>45337</v>
      </c>
      <c r="G14" s="331"/>
      <c r="H14" s="757">
        <f t="shared" si="1"/>
        <v>45333</v>
      </c>
      <c r="I14" s="155"/>
    </row>
    <row r="15" spans="1:9" ht="17.25" hidden="1" customHeight="1">
      <c r="A15" s="816" t="s">
        <v>266</v>
      </c>
      <c r="B15" s="809" t="s">
        <v>267</v>
      </c>
      <c r="C15" s="814" t="s">
        <v>268</v>
      </c>
      <c r="D15" s="757">
        <v>45339</v>
      </c>
      <c r="E15" s="757">
        <f t="shared" si="2"/>
        <v>45341</v>
      </c>
      <c r="F15" s="757">
        <f t="shared" si="0"/>
        <v>45342</v>
      </c>
      <c r="G15" s="331"/>
      <c r="H15" s="757">
        <f t="shared" si="1"/>
        <v>45340</v>
      </c>
      <c r="I15" s="155"/>
    </row>
    <row r="16" spans="1:9" ht="17.25" hidden="1" customHeight="1">
      <c r="A16" s="816" t="s">
        <v>269</v>
      </c>
      <c r="B16" s="809" t="s">
        <v>270</v>
      </c>
      <c r="C16" s="814" t="s">
        <v>271</v>
      </c>
      <c r="D16" s="757">
        <v>45346</v>
      </c>
      <c r="E16" s="757">
        <f t="shared" si="2"/>
        <v>45348</v>
      </c>
      <c r="F16" s="757">
        <f t="shared" ref="F16" si="3">D16+3</f>
        <v>45349</v>
      </c>
      <c r="G16" s="331"/>
      <c r="H16" s="757">
        <f t="shared" si="1"/>
        <v>45347</v>
      </c>
      <c r="I16" s="155"/>
    </row>
    <row r="17" spans="1:9" ht="17.25" hidden="1" customHeight="1">
      <c r="A17" s="816"/>
      <c r="B17" s="809" t="s">
        <v>258</v>
      </c>
      <c r="C17" s="814" t="s">
        <v>272</v>
      </c>
      <c r="D17" s="757">
        <v>45354</v>
      </c>
      <c r="E17" s="757">
        <f t="shared" si="2"/>
        <v>45356</v>
      </c>
      <c r="F17" s="757">
        <f t="shared" ref="F17" si="4">D17+3</f>
        <v>45357</v>
      </c>
      <c r="G17" s="331"/>
      <c r="H17" s="757">
        <f t="shared" si="1"/>
        <v>45354</v>
      </c>
      <c r="I17" s="155"/>
    </row>
    <row r="18" spans="1:9" ht="17.25" hidden="1" customHeight="1">
      <c r="A18" s="816"/>
      <c r="B18" s="809" t="s">
        <v>260</v>
      </c>
      <c r="C18" s="814" t="s">
        <v>273</v>
      </c>
      <c r="D18" s="757">
        <v>45361</v>
      </c>
      <c r="E18" s="757">
        <f t="shared" si="2"/>
        <v>45363</v>
      </c>
      <c r="F18" s="757">
        <f t="shared" ref="F18" si="5">D18+3</f>
        <v>45364</v>
      </c>
      <c r="G18" s="331"/>
      <c r="H18" s="757">
        <f t="shared" si="1"/>
        <v>45361</v>
      </c>
      <c r="I18" s="155"/>
    </row>
    <row r="19" spans="1:9" ht="17.25" hidden="1" customHeight="1">
      <c r="A19" s="816"/>
      <c r="B19" s="895" t="s">
        <v>262</v>
      </c>
      <c r="C19" s="894" t="s">
        <v>274</v>
      </c>
      <c r="D19" s="757">
        <v>45369</v>
      </c>
      <c r="E19" s="757">
        <f t="shared" si="2"/>
        <v>45371</v>
      </c>
      <c r="F19" s="757">
        <f t="shared" ref="F19" si="6">D19+3</f>
        <v>45372</v>
      </c>
      <c r="G19" s="331"/>
      <c r="H19" s="757">
        <f t="shared" si="1"/>
        <v>45368</v>
      </c>
      <c r="I19" s="155"/>
    </row>
    <row r="20" spans="1:9" ht="17.25" hidden="1" customHeight="1">
      <c r="A20" s="816"/>
      <c r="B20" s="895" t="s">
        <v>264</v>
      </c>
      <c r="C20" s="894" t="s">
        <v>275</v>
      </c>
      <c r="D20" s="757">
        <v>45377</v>
      </c>
      <c r="E20" s="757">
        <f t="shared" si="2"/>
        <v>45379</v>
      </c>
      <c r="F20" s="757">
        <f t="shared" ref="F20" si="7">D20+3</f>
        <v>45380</v>
      </c>
      <c r="G20" s="331"/>
      <c r="H20" s="757">
        <f t="shared" si="1"/>
        <v>45375</v>
      </c>
      <c r="I20" s="155"/>
    </row>
    <row r="21" spans="1:9" ht="17.25" hidden="1" customHeight="1">
      <c r="A21" s="816"/>
      <c r="B21" s="895" t="s">
        <v>276</v>
      </c>
      <c r="C21" s="894" t="s">
        <v>277</v>
      </c>
      <c r="D21" s="757">
        <v>45382</v>
      </c>
      <c r="E21" s="757">
        <f t="shared" si="2"/>
        <v>45384</v>
      </c>
      <c r="F21" s="757">
        <f t="shared" ref="F21" si="8">D21+3</f>
        <v>45385</v>
      </c>
      <c r="G21" s="331"/>
      <c r="H21" s="757">
        <f t="shared" si="1"/>
        <v>45382</v>
      </c>
      <c r="I21" s="155"/>
    </row>
    <row r="22" spans="1:9" ht="17.25" hidden="1" customHeight="1">
      <c r="A22" s="816"/>
      <c r="B22" s="949" t="s">
        <v>270</v>
      </c>
      <c r="C22" s="942" t="s">
        <v>278</v>
      </c>
      <c r="D22" s="942">
        <v>45390</v>
      </c>
      <c r="E22" s="757">
        <f t="shared" si="2"/>
        <v>45392</v>
      </c>
      <c r="F22" s="757">
        <f t="shared" ref="F22:F23" si="9">D22+3</f>
        <v>45393</v>
      </c>
      <c r="G22" s="331"/>
      <c r="H22" s="757">
        <f t="shared" si="1"/>
        <v>45389</v>
      </c>
      <c r="I22" s="155"/>
    </row>
    <row r="23" spans="1:9" ht="17.25" hidden="1" customHeight="1">
      <c r="A23" s="816"/>
      <c r="B23" s="949" t="s">
        <v>258</v>
      </c>
      <c r="C23" s="942" t="s">
        <v>279</v>
      </c>
      <c r="D23" s="942">
        <v>45396</v>
      </c>
      <c r="E23" s="757">
        <f t="shared" si="2"/>
        <v>45398</v>
      </c>
      <c r="F23" s="757">
        <f t="shared" si="9"/>
        <v>45399</v>
      </c>
      <c r="G23" s="331"/>
      <c r="H23" s="757">
        <f t="shared" si="1"/>
        <v>45396</v>
      </c>
      <c r="I23" s="155"/>
    </row>
    <row r="24" spans="1:9" ht="17.25" hidden="1" customHeight="1">
      <c r="A24" s="816"/>
      <c r="B24" s="949" t="s">
        <v>260</v>
      </c>
      <c r="C24" s="942" t="s">
        <v>280</v>
      </c>
      <c r="D24" s="942">
        <v>45408</v>
      </c>
      <c r="E24" s="757">
        <f t="shared" si="2"/>
        <v>45410</v>
      </c>
      <c r="F24" s="757">
        <f t="shared" ref="F24" si="10">D24+3</f>
        <v>45411</v>
      </c>
      <c r="G24" s="331"/>
      <c r="H24" s="757">
        <f t="shared" si="1"/>
        <v>45403</v>
      </c>
      <c r="I24" s="155"/>
    </row>
    <row r="25" spans="1:9" ht="17.25" hidden="1" customHeight="1">
      <c r="A25" s="816"/>
      <c r="B25" s="949" t="s">
        <v>262</v>
      </c>
      <c r="C25" s="942" t="s">
        <v>281</v>
      </c>
      <c r="D25" s="942">
        <v>45415</v>
      </c>
      <c r="E25" s="757">
        <f t="shared" si="2"/>
        <v>45417</v>
      </c>
      <c r="F25" s="757">
        <f t="shared" ref="F25" si="11">D25+3</f>
        <v>45418</v>
      </c>
      <c r="G25" s="331"/>
      <c r="H25" s="757">
        <f t="shared" si="1"/>
        <v>45410</v>
      </c>
      <c r="I25" s="744"/>
    </row>
    <row r="26" spans="1:9" ht="17.25" hidden="1" customHeight="1">
      <c r="A26" s="816" t="s">
        <v>282</v>
      </c>
      <c r="B26" s="949" t="s">
        <v>276</v>
      </c>
      <c r="C26" s="942" t="s">
        <v>283</v>
      </c>
      <c r="D26" s="942">
        <v>45420</v>
      </c>
      <c r="E26" s="757">
        <f>D26+2</f>
        <v>45422</v>
      </c>
      <c r="F26" s="757">
        <f>D26+3</f>
        <v>45423</v>
      </c>
      <c r="G26" s="331"/>
      <c r="H26" s="757">
        <f t="shared" si="1"/>
        <v>45417</v>
      </c>
      <c r="I26" s="155"/>
    </row>
    <row r="27" spans="1:9" ht="17.25" hidden="1" customHeight="1">
      <c r="A27" s="816"/>
      <c r="B27" s="949" t="s">
        <v>264</v>
      </c>
      <c r="C27" s="942" t="s">
        <v>284</v>
      </c>
      <c r="D27" s="942">
        <v>45426</v>
      </c>
      <c r="E27" s="757">
        <f t="shared" ref="E27:E31" si="12">D27+2</f>
        <v>45428</v>
      </c>
      <c r="F27" s="757">
        <f t="shared" ref="F27:F30" si="13">D27+3</f>
        <v>45429</v>
      </c>
      <c r="G27" s="331"/>
      <c r="H27" s="757">
        <f t="shared" si="1"/>
        <v>45424</v>
      </c>
      <c r="I27" s="744"/>
    </row>
    <row r="28" spans="1:9" ht="17.25" hidden="1" customHeight="1">
      <c r="A28" s="816"/>
      <c r="B28" s="1011" t="s">
        <v>270</v>
      </c>
      <c r="C28" s="942" t="s">
        <v>285</v>
      </c>
      <c r="D28" s="942">
        <v>45436</v>
      </c>
      <c r="E28" s="757">
        <f t="shared" si="12"/>
        <v>45438</v>
      </c>
      <c r="F28" s="871" t="s">
        <v>286</v>
      </c>
      <c r="G28" s="331"/>
      <c r="H28" s="757">
        <f t="shared" si="1"/>
        <v>45431</v>
      </c>
      <c r="I28" s="155"/>
    </row>
    <row r="29" spans="1:9" ht="17.25" hidden="1" customHeight="1">
      <c r="A29" s="816" t="s">
        <v>287</v>
      </c>
      <c r="B29" s="942" t="s">
        <v>276</v>
      </c>
      <c r="C29" s="942" t="s">
        <v>288</v>
      </c>
      <c r="D29" s="942">
        <v>45446</v>
      </c>
      <c r="E29" s="757">
        <f t="shared" si="12"/>
        <v>45448</v>
      </c>
      <c r="F29" s="871" t="s">
        <v>286</v>
      </c>
      <c r="G29" s="331"/>
      <c r="H29" s="757">
        <f t="shared" si="1"/>
        <v>45438</v>
      </c>
      <c r="I29" s="155"/>
    </row>
    <row r="30" spans="1:9" ht="17.25" hidden="1" customHeight="1">
      <c r="A30" s="816" t="s">
        <v>289</v>
      </c>
      <c r="B30" s="942" t="s">
        <v>258</v>
      </c>
      <c r="C30" s="942" t="s">
        <v>290</v>
      </c>
      <c r="D30" s="942">
        <v>45450</v>
      </c>
      <c r="E30" s="757">
        <f t="shared" si="12"/>
        <v>45452</v>
      </c>
      <c r="F30" s="757">
        <f t="shared" si="13"/>
        <v>45453</v>
      </c>
      <c r="G30" s="331"/>
      <c r="H30" s="757">
        <f t="shared" si="1"/>
        <v>45445</v>
      </c>
      <c r="I30" s="155"/>
    </row>
    <row r="31" spans="1:9" ht="17.25" hidden="1" customHeight="1">
      <c r="A31" s="816" t="s">
        <v>262</v>
      </c>
      <c r="B31" s="942" t="s">
        <v>291</v>
      </c>
      <c r="C31" s="942" t="s">
        <v>292</v>
      </c>
      <c r="D31" s="942">
        <v>45460</v>
      </c>
      <c r="E31" s="757">
        <f t="shared" si="12"/>
        <v>45462</v>
      </c>
      <c r="F31" s="871" t="s">
        <v>286</v>
      </c>
      <c r="G31" s="331"/>
      <c r="H31" s="757">
        <f t="shared" si="1"/>
        <v>45452</v>
      </c>
      <c r="I31" s="744"/>
    </row>
    <row r="32" spans="1:9" ht="17.25" hidden="1" customHeight="1">
      <c r="A32" s="816" t="s">
        <v>293</v>
      </c>
      <c r="B32" s="1043" t="s">
        <v>262</v>
      </c>
      <c r="C32" s="942" t="s">
        <v>294</v>
      </c>
      <c r="D32" s="942">
        <v>45464</v>
      </c>
      <c r="E32" s="757">
        <f>D32+2</f>
        <v>45466</v>
      </c>
      <c r="F32" s="871" t="s">
        <v>286</v>
      </c>
      <c r="G32" s="331"/>
      <c r="H32" s="757">
        <f t="shared" si="1"/>
        <v>45459</v>
      </c>
      <c r="I32" s="155"/>
    </row>
    <row r="33" spans="1:9" ht="17.25" hidden="1" customHeight="1">
      <c r="A33" s="816" t="s">
        <v>264</v>
      </c>
      <c r="B33" s="1043" t="s">
        <v>270</v>
      </c>
      <c r="C33" s="942" t="s">
        <v>295</v>
      </c>
      <c r="D33" s="942">
        <v>45473</v>
      </c>
      <c r="E33" s="757">
        <f t="shared" ref="E33:E37" si="14">D33+2</f>
        <v>45475</v>
      </c>
      <c r="F33" s="871" t="s">
        <v>286</v>
      </c>
      <c r="G33" s="331"/>
      <c r="H33" s="757">
        <f t="shared" si="1"/>
        <v>45466</v>
      </c>
      <c r="I33" s="990">
        <f>WEEKNUM(H33)</f>
        <v>26</v>
      </c>
    </row>
    <row r="34" spans="1:9" ht="17.25" hidden="1" customHeight="1">
      <c r="A34" s="816" t="s">
        <v>270</v>
      </c>
      <c r="B34" s="942" t="s">
        <v>264</v>
      </c>
      <c r="C34" s="942" t="s">
        <v>296</v>
      </c>
      <c r="D34" s="942">
        <v>45475</v>
      </c>
      <c r="E34" s="757">
        <f t="shared" si="14"/>
        <v>45477</v>
      </c>
      <c r="F34" s="757">
        <f t="shared" ref="F34:F38" si="15">D34+3</f>
        <v>45478</v>
      </c>
      <c r="G34" s="331"/>
      <c r="H34" s="757">
        <f t="shared" si="1"/>
        <v>45473</v>
      </c>
      <c r="I34" s="990">
        <f t="shared" ref="I34:I41" si="16">WEEKNUM(H34)</f>
        <v>27</v>
      </c>
    </row>
    <row r="35" spans="1:9" ht="17.25" hidden="1" customHeight="1">
      <c r="A35" s="816"/>
      <c r="B35" s="942" t="s">
        <v>276</v>
      </c>
      <c r="C35" s="942" t="s">
        <v>297</v>
      </c>
      <c r="D35" s="942">
        <v>45484</v>
      </c>
      <c r="E35" s="757">
        <f t="shared" si="14"/>
        <v>45486</v>
      </c>
      <c r="F35" s="757">
        <f t="shared" si="15"/>
        <v>45487</v>
      </c>
      <c r="G35" s="331"/>
      <c r="H35" s="757">
        <f t="shared" si="1"/>
        <v>45480</v>
      </c>
      <c r="I35" s="990">
        <f t="shared" si="16"/>
        <v>28</v>
      </c>
    </row>
    <row r="36" spans="1:9" ht="17.25" hidden="1" customHeight="1">
      <c r="A36" s="816"/>
      <c r="B36" s="942" t="s">
        <v>298</v>
      </c>
      <c r="C36" s="942" t="s">
        <v>299</v>
      </c>
      <c r="D36" s="942">
        <v>45489</v>
      </c>
      <c r="E36" s="757">
        <f t="shared" si="14"/>
        <v>45491</v>
      </c>
      <c r="F36" s="757">
        <f t="shared" si="15"/>
        <v>45492</v>
      </c>
      <c r="G36" s="331"/>
      <c r="H36" s="757">
        <f t="shared" si="1"/>
        <v>45487</v>
      </c>
      <c r="I36" s="990">
        <f t="shared" si="16"/>
        <v>29</v>
      </c>
    </row>
    <row r="37" spans="1:9" ht="17.25" hidden="1" customHeight="1">
      <c r="A37" s="816"/>
      <c r="B37" s="942" t="s">
        <v>291</v>
      </c>
      <c r="C37" s="942" t="s">
        <v>300</v>
      </c>
      <c r="D37" s="942">
        <v>45493</v>
      </c>
      <c r="E37" s="757">
        <f t="shared" si="14"/>
        <v>45495</v>
      </c>
      <c r="F37" s="757">
        <f t="shared" si="15"/>
        <v>45496</v>
      </c>
      <c r="G37" s="331"/>
      <c r="H37" s="757">
        <f t="shared" si="1"/>
        <v>45494</v>
      </c>
      <c r="I37" s="990">
        <f t="shared" si="16"/>
        <v>30</v>
      </c>
    </row>
    <row r="38" spans="1:9" ht="17.25" hidden="1" customHeight="1">
      <c r="A38" s="816"/>
      <c r="B38" s="942" t="s">
        <v>262</v>
      </c>
      <c r="C38" s="942" t="s">
        <v>301</v>
      </c>
      <c r="D38" s="942">
        <v>45506</v>
      </c>
      <c r="E38" s="757">
        <f>D38+2</f>
        <v>45508</v>
      </c>
      <c r="F38" s="757">
        <f t="shared" si="15"/>
        <v>45509</v>
      </c>
      <c r="G38" s="331"/>
      <c r="H38" s="757">
        <f t="shared" si="1"/>
        <v>45501</v>
      </c>
      <c r="I38" s="990">
        <f t="shared" si="16"/>
        <v>31</v>
      </c>
    </row>
    <row r="39" spans="1:9" ht="17.25" hidden="1" customHeight="1">
      <c r="A39" s="816"/>
      <c r="B39" s="942" t="s">
        <v>302</v>
      </c>
      <c r="C39" s="942" t="s">
        <v>303</v>
      </c>
      <c r="D39" s="942">
        <v>45510</v>
      </c>
      <c r="E39" s="757">
        <f t="shared" ref="E39:E40" si="17">D39+2</f>
        <v>45512</v>
      </c>
      <c r="F39" s="757">
        <f t="shared" ref="F39:F44" si="18">D39+3</f>
        <v>45513</v>
      </c>
      <c r="G39" s="331"/>
      <c r="H39" s="757">
        <f t="shared" si="1"/>
        <v>45508</v>
      </c>
      <c r="I39" s="990">
        <f t="shared" si="16"/>
        <v>32</v>
      </c>
    </row>
    <row r="40" spans="1:9" ht="17.25" hidden="1" customHeight="1">
      <c r="A40" s="816"/>
      <c r="B40" s="942" t="s">
        <v>276</v>
      </c>
      <c r="C40" s="942" t="s">
        <v>304</v>
      </c>
      <c r="D40" s="942">
        <v>45515</v>
      </c>
      <c r="E40" s="757">
        <f t="shared" si="17"/>
        <v>45517</v>
      </c>
      <c r="F40" s="757">
        <f t="shared" si="18"/>
        <v>45518</v>
      </c>
      <c r="G40" s="331"/>
      <c r="H40" s="757">
        <f t="shared" si="1"/>
        <v>45515</v>
      </c>
      <c r="I40" s="990">
        <f t="shared" si="16"/>
        <v>33</v>
      </c>
    </row>
    <row r="41" spans="1:9" ht="17.25" hidden="1" customHeight="1">
      <c r="A41" s="816" t="s">
        <v>264</v>
      </c>
      <c r="B41" s="942" t="s">
        <v>264</v>
      </c>
      <c r="C41" s="942" t="s">
        <v>305</v>
      </c>
      <c r="D41" s="942">
        <v>45531</v>
      </c>
      <c r="E41" s="757">
        <f>D41+2</f>
        <v>45533</v>
      </c>
      <c r="F41" s="871" t="s">
        <v>286</v>
      </c>
      <c r="G41" s="331"/>
      <c r="H41" s="757">
        <f t="shared" si="1"/>
        <v>45522</v>
      </c>
      <c r="I41" s="990">
        <f t="shared" si="16"/>
        <v>34</v>
      </c>
    </row>
    <row r="42" spans="1:9" ht="17.25" hidden="1" customHeight="1">
      <c r="A42" s="816" t="s">
        <v>298</v>
      </c>
      <c r="B42" s="942" t="s">
        <v>291</v>
      </c>
      <c r="C42" s="942" t="s">
        <v>306</v>
      </c>
      <c r="D42" s="942">
        <v>45533</v>
      </c>
      <c r="E42" s="757">
        <f t="shared" ref="E42:E43" si="19">D42+2</f>
        <v>45535</v>
      </c>
      <c r="F42" s="757">
        <f t="shared" si="18"/>
        <v>45536</v>
      </c>
      <c r="G42" s="331"/>
      <c r="H42" s="757">
        <f t="shared" si="1"/>
        <v>45529</v>
      </c>
      <c r="I42" s="990">
        <f t="shared" ref="I42:I47" si="20">WEEKNUM(H42)</f>
        <v>35</v>
      </c>
    </row>
    <row r="43" spans="1:9" ht="17.25" hidden="1" customHeight="1">
      <c r="A43" s="816" t="s">
        <v>291</v>
      </c>
      <c r="B43" s="942" t="s">
        <v>298</v>
      </c>
      <c r="C43" s="942" t="s">
        <v>307</v>
      </c>
      <c r="D43" s="942">
        <v>45536</v>
      </c>
      <c r="E43" s="757">
        <f t="shared" si="19"/>
        <v>45538</v>
      </c>
      <c r="F43" s="757">
        <f t="shared" si="18"/>
        <v>45539</v>
      </c>
      <c r="G43" s="331"/>
      <c r="H43" s="757">
        <f t="shared" si="1"/>
        <v>45536</v>
      </c>
      <c r="I43" s="990">
        <f t="shared" si="20"/>
        <v>36</v>
      </c>
    </row>
    <row r="44" spans="1:9" ht="17.25" hidden="1" customHeight="1">
      <c r="A44" s="816"/>
      <c r="B44" s="942" t="s">
        <v>262</v>
      </c>
      <c r="C44" s="942" t="s">
        <v>308</v>
      </c>
      <c r="D44" s="942">
        <v>45557</v>
      </c>
      <c r="E44" s="757">
        <f>D44+2</f>
        <v>45559</v>
      </c>
      <c r="F44" s="757">
        <f t="shared" si="18"/>
        <v>45560</v>
      </c>
      <c r="G44" s="331"/>
      <c r="H44" s="757">
        <f t="shared" si="1"/>
        <v>45543</v>
      </c>
      <c r="I44" s="990">
        <f t="shared" si="20"/>
        <v>37</v>
      </c>
    </row>
    <row r="45" spans="1:9" ht="17.25" hidden="1" customHeight="1">
      <c r="A45" s="816"/>
      <c r="B45" s="942" t="s">
        <v>302</v>
      </c>
      <c r="C45" s="942" t="s">
        <v>309</v>
      </c>
      <c r="D45" s="942">
        <v>45553</v>
      </c>
      <c r="E45" s="757">
        <f t="shared" ref="E45" si="21">D45+2</f>
        <v>45555</v>
      </c>
      <c r="F45" s="757">
        <f t="shared" ref="F45:F50" si="22">D45+3</f>
        <v>45556</v>
      </c>
      <c r="G45" s="331"/>
      <c r="H45" s="757">
        <f t="shared" si="1"/>
        <v>45550</v>
      </c>
      <c r="I45" s="990">
        <f t="shared" si="20"/>
        <v>38</v>
      </c>
    </row>
    <row r="46" spans="1:9" ht="17.25" hidden="1" customHeight="1">
      <c r="A46" s="816" t="s">
        <v>276</v>
      </c>
      <c r="B46" s="1011" t="s">
        <v>310</v>
      </c>
      <c r="C46" s="942" t="s">
        <v>311</v>
      </c>
      <c r="D46" s="799"/>
      <c r="E46" s="799"/>
      <c r="F46" s="799"/>
      <c r="G46" s="331"/>
      <c r="H46" s="757">
        <f t="shared" si="1"/>
        <v>45557</v>
      </c>
      <c r="I46" s="990">
        <f t="shared" si="20"/>
        <v>39</v>
      </c>
    </row>
    <row r="47" spans="1:9" ht="17.25" hidden="1" customHeight="1">
      <c r="A47" s="816"/>
      <c r="B47" s="942" t="s">
        <v>264</v>
      </c>
      <c r="C47" s="942" t="s">
        <v>312</v>
      </c>
      <c r="D47" s="942">
        <v>45572</v>
      </c>
      <c r="E47" s="757">
        <f>D47+2</f>
        <v>45574</v>
      </c>
      <c r="F47" s="871" t="s">
        <v>286</v>
      </c>
      <c r="G47" s="331"/>
      <c r="H47" s="757">
        <v>45564</v>
      </c>
      <c r="I47" s="990">
        <f t="shared" si="20"/>
        <v>40</v>
      </c>
    </row>
    <row r="48" spans="1:9" ht="17.25" hidden="1" customHeight="1">
      <c r="A48" s="816"/>
      <c r="B48" s="1011" t="s">
        <v>310</v>
      </c>
      <c r="C48" s="942" t="s">
        <v>313</v>
      </c>
      <c r="D48" s="799">
        <v>45575</v>
      </c>
      <c r="E48" s="799">
        <f t="shared" ref="E48:E49" si="23">D48+2</f>
        <v>45577</v>
      </c>
      <c r="F48" s="799">
        <f t="shared" si="22"/>
        <v>45578</v>
      </c>
      <c r="G48" s="331"/>
      <c r="H48" s="757">
        <f t="shared" si="1"/>
        <v>45571</v>
      </c>
      <c r="I48" s="990">
        <f t="shared" ref="I48:I53" si="24">WEEKNUM(H48)</f>
        <v>41</v>
      </c>
    </row>
    <row r="49" spans="1:9" ht="17.25" hidden="1" customHeight="1">
      <c r="A49" s="816" t="s">
        <v>314</v>
      </c>
      <c r="B49" s="942" t="s">
        <v>262</v>
      </c>
      <c r="C49" s="942" t="s">
        <v>315</v>
      </c>
      <c r="D49" s="942">
        <v>45577</v>
      </c>
      <c r="E49" s="757">
        <f t="shared" si="23"/>
        <v>45579</v>
      </c>
      <c r="F49" s="757">
        <f t="shared" si="22"/>
        <v>45580</v>
      </c>
      <c r="G49" s="331"/>
      <c r="H49" s="757">
        <f t="shared" si="1"/>
        <v>45578</v>
      </c>
      <c r="I49" s="990">
        <f t="shared" si="24"/>
        <v>42</v>
      </c>
    </row>
    <row r="50" spans="1:9" ht="17.25" hidden="1" customHeight="1">
      <c r="A50" s="816" t="s">
        <v>262</v>
      </c>
      <c r="B50" s="942" t="s">
        <v>314</v>
      </c>
      <c r="C50" s="942" t="s">
        <v>316</v>
      </c>
      <c r="D50" s="942">
        <v>45588</v>
      </c>
      <c r="E50" s="757">
        <f>D50+2</f>
        <v>45590</v>
      </c>
      <c r="F50" s="757">
        <f t="shared" si="22"/>
        <v>45591</v>
      </c>
      <c r="G50" s="331"/>
      <c r="H50" s="757">
        <f t="shared" si="1"/>
        <v>45585</v>
      </c>
      <c r="I50" s="990">
        <f t="shared" si="24"/>
        <v>43</v>
      </c>
    </row>
    <row r="51" spans="1:9" ht="17.25" hidden="1" customHeight="1">
      <c r="A51" s="816" t="s">
        <v>317</v>
      </c>
      <c r="B51" s="942" t="s">
        <v>264</v>
      </c>
      <c r="C51" s="942" t="s">
        <v>318</v>
      </c>
      <c r="D51" s="942">
        <v>45594</v>
      </c>
      <c r="E51" s="871" t="s">
        <v>286</v>
      </c>
      <c r="F51" s="757">
        <v>45595</v>
      </c>
      <c r="G51" s="331"/>
      <c r="H51" s="757">
        <f t="shared" si="1"/>
        <v>45592</v>
      </c>
      <c r="I51" s="990">
        <f t="shared" si="24"/>
        <v>44</v>
      </c>
    </row>
    <row r="52" spans="1:9" ht="17.25" hidden="1" customHeight="1">
      <c r="A52" s="816" t="s">
        <v>319</v>
      </c>
      <c r="B52" s="942" t="s">
        <v>302</v>
      </c>
      <c r="C52" s="942" t="s">
        <v>320</v>
      </c>
      <c r="D52" s="942">
        <v>45604</v>
      </c>
      <c r="E52" s="757">
        <f t="shared" ref="E52" si="25">D52+2</f>
        <v>45606</v>
      </c>
      <c r="F52" s="757">
        <f t="shared" ref="F52:F56" si="26">D52+3</f>
        <v>45607</v>
      </c>
      <c r="G52" s="331"/>
      <c r="H52" s="757">
        <f t="shared" si="1"/>
        <v>45599</v>
      </c>
      <c r="I52" s="990">
        <f t="shared" si="24"/>
        <v>45</v>
      </c>
    </row>
    <row r="53" spans="1:9" ht="17.25" hidden="1" customHeight="1">
      <c r="A53" s="816" t="s">
        <v>291</v>
      </c>
      <c r="B53" s="942" t="s">
        <v>258</v>
      </c>
      <c r="C53" s="942" t="s">
        <v>321</v>
      </c>
      <c r="D53" s="942">
        <v>45605</v>
      </c>
      <c r="E53" s="757">
        <f>D53+2</f>
        <v>45607</v>
      </c>
      <c r="F53" s="757">
        <f t="shared" si="26"/>
        <v>45608</v>
      </c>
      <c r="G53" s="331"/>
      <c r="H53" s="757">
        <f t="shared" si="1"/>
        <v>45606</v>
      </c>
      <c r="I53" s="990">
        <f t="shared" si="24"/>
        <v>46</v>
      </c>
    </row>
    <row r="54" spans="1:9" ht="20.100000000000001" hidden="1" customHeight="1">
      <c r="A54" s="816" t="s">
        <v>322</v>
      </c>
      <c r="B54" s="942" t="s">
        <v>323</v>
      </c>
      <c r="C54" s="942" t="s">
        <v>324</v>
      </c>
      <c r="D54" s="942">
        <v>45619</v>
      </c>
      <c r="E54" s="757">
        <f t="shared" ref="E54" si="27">D54+2</f>
        <v>45621</v>
      </c>
      <c r="F54" s="757">
        <f t="shared" si="26"/>
        <v>45622</v>
      </c>
      <c r="G54" s="331"/>
      <c r="H54" s="757">
        <f t="shared" si="1"/>
        <v>45613</v>
      </c>
      <c r="I54" s="990">
        <f t="shared" ref="I54:I56" si="28">WEEKNUM(H54)</f>
        <v>47</v>
      </c>
    </row>
    <row r="55" spans="1:9" ht="20.100000000000001" hidden="1" customHeight="1">
      <c r="A55" s="816" t="s">
        <v>314</v>
      </c>
      <c r="B55" s="942" t="s">
        <v>262</v>
      </c>
      <c r="C55" s="942" t="s">
        <v>325</v>
      </c>
      <c r="D55" s="871" t="s">
        <v>286</v>
      </c>
      <c r="E55" s="799"/>
      <c r="F55" s="799"/>
      <c r="G55" s="331"/>
      <c r="H55" s="757">
        <f t="shared" si="1"/>
        <v>45620</v>
      </c>
      <c r="I55" s="990">
        <f t="shared" si="28"/>
        <v>48</v>
      </c>
    </row>
    <row r="56" spans="1:9" ht="20.100000000000001" hidden="1" customHeight="1">
      <c r="A56" s="816" t="s">
        <v>262</v>
      </c>
      <c r="B56" s="942" t="s">
        <v>314</v>
      </c>
      <c r="C56" s="942" t="s">
        <v>326</v>
      </c>
      <c r="D56" s="942">
        <v>45632</v>
      </c>
      <c r="E56" s="757">
        <f>D56+2</f>
        <v>45634</v>
      </c>
      <c r="F56" s="757">
        <f t="shared" si="26"/>
        <v>45635</v>
      </c>
      <c r="G56" s="331"/>
      <c r="H56" s="757">
        <f t="shared" si="1"/>
        <v>45627</v>
      </c>
      <c r="I56" s="990">
        <f t="shared" si="28"/>
        <v>49</v>
      </c>
    </row>
    <row r="57" spans="1:9" ht="20.100000000000001" hidden="1" customHeight="1">
      <c r="A57" s="816" t="s">
        <v>264</v>
      </c>
      <c r="B57" s="942" t="s">
        <v>302</v>
      </c>
      <c r="C57" s="942" t="s">
        <v>327</v>
      </c>
      <c r="D57" s="871" t="s">
        <v>286</v>
      </c>
      <c r="E57" s="799"/>
      <c r="F57" s="799"/>
      <c r="G57" s="331"/>
      <c r="H57" s="757">
        <f t="shared" si="1"/>
        <v>45634</v>
      </c>
      <c r="I57" s="990">
        <f t="shared" ref="I57:I62" si="29">WEEKNUM(H57)</f>
        <v>50</v>
      </c>
    </row>
    <row r="58" spans="1:9" ht="20.100000000000001" hidden="1" customHeight="1">
      <c r="A58" s="816" t="s">
        <v>302</v>
      </c>
      <c r="B58" s="942" t="s">
        <v>264</v>
      </c>
      <c r="C58" s="942" t="s">
        <v>328</v>
      </c>
      <c r="D58" s="942">
        <v>45644</v>
      </c>
      <c r="E58" s="757">
        <f t="shared" ref="E58" si="30">D58+2</f>
        <v>45646</v>
      </c>
      <c r="F58" s="757">
        <f t="shared" ref="F58:F61" si="31">D58+3</f>
        <v>45647</v>
      </c>
      <c r="G58" s="331"/>
      <c r="H58" s="757">
        <f t="shared" si="1"/>
        <v>45641</v>
      </c>
      <c r="I58" s="990">
        <f t="shared" si="29"/>
        <v>51</v>
      </c>
    </row>
    <row r="59" spans="1:9" ht="20.100000000000001" hidden="1" customHeight="1">
      <c r="A59" s="816"/>
      <c r="B59" s="942" t="s">
        <v>258</v>
      </c>
      <c r="C59" s="942" t="s">
        <v>2307</v>
      </c>
      <c r="D59" s="871" t="s">
        <v>286</v>
      </c>
      <c r="E59" s="799"/>
      <c r="F59" s="799"/>
      <c r="G59" s="331"/>
      <c r="H59" s="757">
        <f t="shared" si="1"/>
        <v>45648</v>
      </c>
      <c r="I59" s="990">
        <f t="shared" si="29"/>
        <v>52</v>
      </c>
    </row>
    <row r="60" spans="1:9" ht="20.100000000000001" hidden="1" customHeight="1">
      <c r="A60" s="816" t="s">
        <v>323</v>
      </c>
      <c r="B60" s="942" t="s">
        <v>262</v>
      </c>
      <c r="C60" s="942" t="s">
        <v>2308</v>
      </c>
      <c r="D60" s="942">
        <v>45661</v>
      </c>
      <c r="E60" s="757">
        <f t="shared" ref="E60:E61" si="32">D60+2</f>
        <v>45663</v>
      </c>
      <c r="F60" s="757">
        <f t="shared" si="31"/>
        <v>45664</v>
      </c>
      <c r="G60" s="331"/>
      <c r="H60" s="757">
        <f t="shared" si="1"/>
        <v>45655</v>
      </c>
      <c r="I60" s="990">
        <f t="shared" si="29"/>
        <v>53</v>
      </c>
    </row>
    <row r="61" spans="1:9" ht="20.100000000000001" customHeight="1">
      <c r="A61" s="816"/>
      <c r="B61" s="942" t="s">
        <v>323</v>
      </c>
      <c r="C61" s="942" t="s">
        <v>2309</v>
      </c>
      <c r="D61" s="942">
        <v>45667</v>
      </c>
      <c r="E61" s="757">
        <f t="shared" si="32"/>
        <v>45669</v>
      </c>
      <c r="F61" s="757">
        <f t="shared" si="31"/>
        <v>45670</v>
      </c>
      <c r="G61" s="331"/>
      <c r="H61" s="757">
        <f t="shared" si="1"/>
        <v>45662</v>
      </c>
      <c r="I61" s="990">
        <f t="shared" si="29"/>
        <v>2</v>
      </c>
    </row>
    <row r="62" spans="1:9" ht="20.100000000000001" customHeight="1">
      <c r="A62" s="816"/>
      <c r="B62" s="942" t="s">
        <v>314</v>
      </c>
      <c r="C62" s="942" t="s">
        <v>2310</v>
      </c>
      <c r="D62" s="871" t="s">
        <v>286</v>
      </c>
      <c r="E62" s="799"/>
      <c r="F62" s="799"/>
      <c r="G62" s="331"/>
      <c r="H62" s="757">
        <f t="shared" si="1"/>
        <v>45669</v>
      </c>
      <c r="I62" s="990">
        <f t="shared" si="29"/>
        <v>3</v>
      </c>
    </row>
    <row r="63" spans="1:9" ht="15.75" customHeight="1">
      <c r="B63" s="164"/>
      <c r="C63" s="155"/>
      <c r="D63" s="732"/>
      <c r="E63" s="733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529" t="s">
        <v>334</v>
      </c>
      <c r="C65" s="1529"/>
      <c r="D65" s="1529"/>
      <c r="E65" s="1529"/>
      <c r="F65" s="1529"/>
      <c r="G65" s="217"/>
      <c r="H65" s="217"/>
      <c r="I65" s="217"/>
    </row>
    <row r="66" spans="1:17" ht="15.75" customHeight="1">
      <c r="B66" s="164"/>
      <c r="C66" s="155"/>
      <c r="D66" s="1580"/>
      <c r="E66" s="1580"/>
      <c r="F66" s="1580"/>
      <c r="G66" s="1580"/>
      <c r="H66" s="1580"/>
      <c r="I66" s="1580"/>
      <c r="J66" s="1580"/>
      <c r="K66" s="1580"/>
      <c r="L66" s="1580"/>
      <c r="M66" s="1580"/>
      <c r="N66" s="744"/>
    </row>
    <row r="67" spans="1:17" ht="30" customHeight="1">
      <c r="A67" s="816"/>
      <c r="B67" s="1547" t="s">
        <v>2304</v>
      </c>
      <c r="C67" s="1548"/>
      <c r="D67" s="1549" t="s">
        <v>250</v>
      </c>
      <c r="E67" s="937" t="s">
        <v>108</v>
      </c>
      <c r="F67" s="931" t="s">
        <v>227</v>
      </c>
      <c r="G67" s="931" t="s">
        <v>336</v>
      </c>
      <c r="H67" s="928" t="s">
        <v>75</v>
      </c>
      <c r="I67" s="931" t="s">
        <v>98</v>
      </c>
      <c r="J67" s="931" t="s">
        <v>193</v>
      </c>
      <c r="K67" s="931" t="s">
        <v>93</v>
      </c>
      <c r="L67" s="931" t="s">
        <v>133</v>
      </c>
      <c r="M67" s="931" t="s">
        <v>2311</v>
      </c>
      <c r="N67" s="931" t="s">
        <v>2312</v>
      </c>
      <c r="O67" s="331"/>
      <c r="P67" s="874" t="s">
        <v>2313</v>
      </c>
    </row>
    <row r="68" spans="1:17" ht="20.100000000000001" customHeight="1">
      <c r="A68" s="816"/>
      <c r="B68" s="931" t="s">
        <v>252</v>
      </c>
      <c r="C68" s="931" t="s">
        <v>253</v>
      </c>
      <c r="D68" s="1550"/>
      <c r="E68" s="927" t="s">
        <v>203</v>
      </c>
      <c r="F68" s="927" t="s">
        <v>205</v>
      </c>
      <c r="G68" s="927" t="s">
        <v>337</v>
      </c>
      <c r="H68" s="927" t="s">
        <v>87</v>
      </c>
      <c r="I68" s="927" t="s">
        <v>179</v>
      </c>
      <c r="J68" s="927" t="s">
        <v>142</v>
      </c>
      <c r="K68" s="927" t="s">
        <v>130</v>
      </c>
      <c r="L68" s="927" t="s">
        <v>151</v>
      </c>
      <c r="M68" s="927" t="s">
        <v>390</v>
      </c>
      <c r="N68" s="927" t="s">
        <v>105</v>
      </c>
      <c r="O68" s="331"/>
      <c r="P68" s="930" t="s">
        <v>254</v>
      </c>
      <c r="Q68" s="930" t="s">
        <v>338</v>
      </c>
    </row>
    <row r="69" spans="1:17" ht="17.25" hidden="1" customHeight="1">
      <c r="A69" s="816"/>
      <c r="B69" s="949" t="s">
        <v>276</v>
      </c>
      <c r="C69" s="942" t="s">
        <v>339</v>
      </c>
      <c r="D69" s="942">
        <v>45393</v>
      </c>
      <c r="E69" s="1545" t="s">
        <v>286</v>
      </c>
      <c r="F69" s="1546"/>
      <c r="G69" s="1546"/>
      <c r="H69" s="1546"/>
      <c r="I69" s="1546"/>
      <c r="J69" s="1546"/>
      <c r="K69" s="1546"/>
      <c r="L69" s="1551"/>
      <c r="M69" s="757">
        <f t="shared" ref="M69:N69" si="33">D69+25</f>
        <v>45418</v>
      </c>
      <c r="N69" s="757" t="e">
        <f t="shared" si="33"/>
        <v>#VALUE!</v>
      </c>
      <c r="O69" s="331"/>
      <c r="P69" s="757">
        <v>45387</v>
      </c>
    </row>
    <row r="70" spans="1:17" ht="17.25" hidden="1" customHeight="1">
      <c r="A70" s="816"/>
      <c r="B70" s="949" t="s">
        <v>270</v>
      </c>
      <c r="C70" s="942" t="s">
        <v>340</v>
      </c>
      <c r="D70" s="942">
        <v>45400</v>
      </c>
      <c r="E70" s="757">
        <f t="shared" ref="E70:E72" si="34">D70+3</f>
        <v>45403</v>
      </c>
      <c r="F70" s="1545" t="s">
        <v>286</v>
      </c>
      <c r="G70" s="1546"/>
      <c r="H70" s="1546"/>
      <c r="I70" s="1546"/>
      <c r="J70" s="1546"/>
      <c r="K70" s="1551"/>
      <c r="L70" s="757">
        <f t="shared" ref="L70:L72" si="35">D70+23</f>
        <v>45423</v>
      </c>
      <c r="M70" s="757">
        <f t="shared" ref="M70:N72" si="36">D70+25</f>
        <v>45425</v>
      </c>
      <c r="N70" s="757">
        <f t="shared" si="36"/>
        <v>45428</v>
      </c>
      <c r="O70" s="331"/>
      <c r="P70" s="757">
        <f t="shared" ref="P70:P110" si="37">P69+7</f>
        <v>45394</v>
      </c>
    </row>
    <row r="71" spans="1:17" ht="17.25" hidden="1" customHeight="1">
      <c r="A71" s="816"/>
      <c r="B71" s="949" t="s">
        <v>258</v>
      </c>
      <c r="C71" s="942" t="s">
        <v>341</v>
      </c>
      <c r="D71" s="942">
        <v>45406</v>
      </c>
      <c r="E71" s="757">
        <f t="shared" si="34"/>
        <v>45409</v>
      </c>
      <c r="F71" s="757">
        <f t="shared" ref="F71:F72" si="38">D71+9</f>
        <v>45415</v>
      </c>
      <c r="G71" s="757">
        <f t="shared" ref="G71:G72" si="39">D71+12</f>
        <v>45418</v>
      </c>
      <c r="H71" s="757">
        <f t="shared" ref="H71:H72" si="40">D71+14</f>
        <v>45420</v>
      </c>
      <c r="I71" s="757">
        <f t="shared" ref="I71:I72" si="41">D71+20</f>
        <v>45426</v>
      </c>
      <c r="J71" s="757">
        <f t="shared" ref="J71:J72" si="42">D71+21</f>
        <v>45427</v>
      </c>
      <c r="K71" s="757">
        <f t="shared" ref="K71:K72" si="43">D71+22</f>
        <v>45428</v>
      </c>
      <c r="L71" s="757">
        <f t="shared" si="35"/>
        <v>45429</v>
      </c>
      <c r="M71" s="757">
        <f t="shared" si="36"/>
        <v>45431</v>
      </c>
      <c r="N71" s="757">
        <f t="shared" si="36"/>
        <v>45434</v>
      </c>
      <c r="O71" s="331"/>
      <c r="P71" s="757">
        <f t="shared" si="37"/>
        <v>45401</v>
      </c>
    </row>
    <row r="72" spans="1:17" ht="17.25" hidden="1" customHeight="1">
      <c r="A72" s="816" t="s">
        <v>260</v>
      </c>
      <c r="B72" s="949" t="s">
        <v>291</v>
      </c>
      <c r="C72" s="942" t="s">
        <v>342</v>
      </c>
      <c r="D72" s="942">
        <v>45416</v>
      </c>
      <c r="E72" s="757">
        <f t="shared" si="34"/>
        <v>45419</v>
      </c>
      <c r="F72" s="757">
        <f t="shared" si="38"/>
        <v>45425</v>
      </c>
      <c r="G72" s="757">
        <f t="shared" si="39"/>
        <v>45428</v>
      </c>
      <c r="H72" s="757">
        <f t="shared" si="40"/>
        <v>45430</v>
      </c>
      <c r="I72" s="757">
        <f t="shared" si="41"/>
        <v>45436</v>
      </c>
      <c r="J72" s="757">
        <f t="shared" si="42"/>
        <v>45437</v>
      </c>
      <c r="K72" s="757">
        <f t="shared" si="43"/>
        <v>45438</v>
      </c>
      <c r="L72" s="757">
        <f t="shared" si="35"/>
        <v>45439</v>
      </c>
      <c r="M72" s="757">
        <f t="shared" si="36"/>
        <v>45441</v>
      </c>
      <c r="N72" s="757">
        <f t="shared" si="36"/>
        <v>45444</v>
      </c>
      <c r="O72" s="331"/>
      <c r="P72" s="757">
        <f t="shared" si="37"/>
        <v>45408</v>
      </c>
    </row>
    <row r="73" spans="1:17" ht="17.25" hidden="1" customHeight="1">
      <c r="A73" s="816"/>
      <c r="B73" s="949" t="s">
        <v>262</v>
      </c>
      <c r="C73" s="942" t="s">
        <v>343</v>
      </c>
      <c r="D73" s="942">
        <v>45424</v>
      </c>
      <c r="E73" s="757">
        <f t="shared" ref="E73:E75" si="44">D73+3</f>
        <v>45427</v>
      </c>
      <c r="F73" s="757">
        <f t="shared" ref="F73:F77" si="45">D73+9</f>
        <v>45433</v>
      </c>
      <c r="G73" s="757">
        <f t="shared" ref="G73:G77" si="46">D73+12</f>
        <v>45436</v>
      </c>
      <c r="H73" s="757">
        <f t="shared" ref="H73:H78" si="47">D73+14</f>
        <v>45438</v>
      </c>
      <c r="I73" s="757">
        <f t="shared" ref="I73:I78" si="48">D73+20</f>
        <v>45444</v>
      </c>
      <c r="J73" s="757">
        <f t="shared" ref="J73:J78" si="49">D73+21</f>
        <v>45445</v>
      </c>
      <c r="K73" s="757">
        <f t="shared" ref="K73:K78" si="50">D73+22</f>
        <v>45446</v>
      </c>
      <c r="L73" s="757">
        <f t="shared" ref="L73:L78" si="51">D73+23</f>
        <v>45447</v>
      </c>
      <c r="M73" s="757">
        <f t="shared" ref="M73:N78" si="52">D73+25</f>
        <v>45449</v>
      </c>
      <c r="N73" s="757">
        <f t="shared" si="52"/>
        <v>45452</v>
      </c>
      <c r="O73" s="331"/>
      <c r="P73" s="757">
        <f t="shared" si="37"/>
        <v>45415</v>
      </c>
    </row>
    <row r="74" spans="1:17" ht="17.25" hidden="1" customHeight="1">
      <c r="A74" s="816" t="s">
        <v>344</v>
      </c>
      <c r="B74" s="949" t="s">
        <v>276</v>
      </c>
      <c r="C74" s="942" t="s">
        <v>345</v>
      </c>
      <c r="D74" s="942">
        <v>45425</v>
      </c>
      <c r="E74" s="871" t="s">
        <v>286</v>
      </c>
      <c r="F74" s="871" t="s">
        <v>286</v>
      </c>
      <c r="G74" s="871" t="s">
        <v>286</v>
      </c>
      <c r="H74" s="871" t="s">
        <v>286</v>
      </c>
      <c r="I74" s="871" t="s">
        <v>286</v>
      </c>
      <c r="J74" s="871" t="s">
        <v>286</v>
      </c>
      <c r="K74" s="757">
        <f t="shared" si="50"/>
        <v>45447</v>
      </c>
      <c r="L74" s="757">
        <f t="shared" si="51"/>
        <v>45448</v>
      </c>
      <c r="M74" s="757">
        <f t="shared" si="52"/>
        <v>45450</v>
      </c>
      <c r="N74" s="757" t="e">
        <f t="shared" si="52"/>
        <v>#VALUE!</v>
      </c>
      <c r="O74" s="331"/>
      <c r="P74" s="757">
        <f t="shared" si="37"/>
        <v>45422</v>
      </c>
    </row>
    <row r="75" spans="1:17" ht="17.25" hidden="1" customHeight="1">
      <c r="A75" s="816" t="s">
        <v>276</v>
      </c>
      <c r="B75" s="942" t="s">
        <v>264</v>
      </c>
      <c r="C75" s="942" t="s">
        <v>346</v>
      </c>
      <c r="D75" s="942">
        <v>45437</v>
      </c>
      <c r="E75" s="757">
        <f t="shared" si="44"/>
        <v>45440</v>
      </c>
      <c r="F75" s="757">
        <f t="shared" si="45"/>
        <v>45446</v>
      </c>
      <c r="G75" s="757">
        <f t="shared" si="46"/>
        <v>45449</v>
      </c>
      <c r="H75" s="757">
        <f t="shared" si="47"/>
        <v>45451</v>
      </c>
      <c r="I75" s="757">
        <f t="shared" si="48"/>
        <v>45457</v>
      </c>
      <c r="J75" s="757">
        <f t="shared" si="49"/>
        <v>45458</v>
      </c>
      <c r="K75" s="757">
        <f t="shared" si="50"/>
        <v>45459</v>
      </c>
      <c r="L75" s="757">
        <f t="shared" si="51"/>
        <v>45460</v>
      </c>
      <c r="M75" s="757">
        <f t="shared" si="52"/>
        <v>45462</v>
      </c>
      <c r="N75" s="757">
        <f t="shared" si="52"/>
        <v>45465</v>
      </c>
      <c r="O75" s="331"/>
      <c r="P75" s="757">
        <f t="shared" si="37"/>
        <v>45429</v>
      </c>
    </row>
    <row r="76" spans="1:17" ht="17.25" hidden="1" customHeight="1">
      <c r="A76" s="816"/>
      <c r="B76" s="942" t="s">
        <v>270</v>
      </c>
      <c r="C76" s="942" t="s">
        <v>347</v>
      </c>
      <c r="D76" s="942">
        <v>45447</v>
      </c>
      <c r="E76" s="757">
        <f t="shared" ref="E76:E81" si="53">D76+3</f>
        <v>45450</v>
      </c>
      <c r="F76" s="871" t="s">
        <v>286</v>
      </c>
      <c r="G76" s="871" t="s">
        <v>286</v>
      </c>
      <c r="H76" s="871" t="s">
        <v>286</v>
      </c>
      <c r="I76" s="871" t="s">
        <v>286</v>
      </c>
      <c r="J76" s="871" t="s">
        <v>286</v>
      </c>
      <c r="K76" s="757">
        <f t="shared" si="50"/>
        <v>45469</v>
      </c>
      <c r="L76" s="757">
        <f t="shared" si="51"/>
        <v>45470</v>
      </c>
      <c r="M76" s="757">
        <f t="shared" si="52"/>
        <v>45472</v>
      </c>
      <c r="N76" s="757">
        <f t="shared" si="52"/>
        <v>45475</v>
      </c>
      <c r="O76" s="331"/>
      <c r="P76" s="757">
        <f t="shared" si="37"/>
        <v>45436</v>
      </c>
    </row>
    <row r="77" spans="1:17" ht="17.25" hidden="1" customHeight="1">
      <c r="A77" s="816" t="s">
        <v>348</v>
      </c>
      <c r="B77" s="871" t="s">
        <v>286</v>
      </c>
      <c r="C77" s="942" t="s">
        <v>349</v>
      </c>
      <c r="D77" s="799">
        <v>45447</v>
      </c>
      <c r="E77" s="799">
        <f t="shared" si="53"/>
        <v>45450</v>
      </c>
      <c r="F77" s="799">
        <f t="shared" si="45"/>
        <v>45456</v>
      </c>
      <c r="G77" s="799">
        <f t="shared" si="46"/>
        <v>45459</v>
      </c>
      <c r="H77" s="799">
        <f t="shared" si="47"/>
        <v>45461</v>
      </c>
      <c r="I77" s="799">
        <f t="shared" si="48"/>
        <v>45467</v>
      </c>
      <c r="J77" s="799">
        <f t="shared" si="49"/>
        <v>45468</v>
      </c>
      <c r="K77" s="799">
        <f t="shared" si="50"/>
        <v>45469</v>
      </c>
      <c r="L77" s="799">
        <f t="shared" si="51"/>
        <v>45470</v>
      </c>
      <c r="M77" s="799">
        <f t="shared" si="52"/>
        <v>45472</v>
      </c>
      <c r="N77" s="799">
        <f t="shared" si="52"/>
        <v>45475</v>
      </c>
      <c r="O77" s="331"/>
      <c r="P77" s="757">
        <f t="shared" si="37"/>
        <v>45443</v>
      </c>
    </row>
    <row r="78" spans="1:17" ht="17.25" hidden="1" customHeight="1">
      <c r="A78" s="816" t="s">
        <v>289</v>
      </c>
      <c r="B78" s="942" t="s">
        <v>258</v>
      </c>
      <c r="C78" s="942" t="s">
        <v>350</v>
      </c>
      <c r="D78" s="942">
        <v>45459</v>
      </c>
      <c r="E78" s="757">
        <f t="shared" si="53"/>
        <v>45462</v>
      </c>
      <c r="F78" s="871" t="s">
        <v>286</v>
      </c>
      <c r="G78" s="871" t="s">
        <v>286</v>
      </c>
      <c r="H78" s="757">
        <f t="shared" si="47"/>
        <v>45473</v>
      </c>
      <c r="I78" s="757">
        <f t="shared" si="48"/>
        <v>45479</v>
      </c>
      <c r="J78" s="757">
        <f t="shared" si="49"/>
        <v>45480</v>
      </c>
      <c r="K78" s="757">
        <f t="shared" si="50"/>
        <v>45481</v>
      </c>
      <c r="L78" s="757">
        <f t="shared" si="51"/>
        <v>45482</v>
      </c>
      <c r="M78" s="757">
        <f t="shared" si="52"/>
        <v>45484</v>
      </c>
      <c r="N78" s="757">
        <f t="shared" si="52"/>
        <v>45487</v>
      </c>
      <c r="O78" s="331"/>
      <c r="P78" s="757">
        <f t="shared" si="37"/>
        <v>45450</v>
      </c>
    </row>
    <row r="79" spans="1:17" ht="17.25" hidden="1" customHeight="1">
      <c r="A79" s="816" t="s">
        <v>351</v>
      </c>
      <c r="B79" s="942" t="s">
        <v>291</v>
      </c>
      <c r="C79" s="942" t="s">
        <v>352</v>
      </c>
      <c r="D79" s="871" t="s">
        <v>286</v>
      </c>
      <c r="E79" s="799" t="e">
        <f t="shared" si="53"/>
        <v>#VALUE!</v>
      </c>
      <c r="F79" s="799" t="e">
        <f t="shared" ref="F79:F81" si="54">D79+9</f>
        <v>#VALUE!</v>
      </c>
      <c r="G79" s="799" t="e">
        <f t="shared" ref="G79:G81" si="55">D79+12</f>
        <v>#VALUE!</v>
      </c>
      <c r="H79" s="799" t="e">
        <f t="shared" ref="H79:H81" si="56">D79+14</f>
        <v>#VALUE!</v>
      </c>
      <c r="I79" s="799" t="e">
        <f t="shared" ref="I79:I81" si="57">D79+20</f>
        <v>#VALUE!</v>
      </c>
      <c r="J79" s="799" t="e">
        <f t="shared" ref="J79:J81" si="58">D79+21</f>
        <v>#VALUE!</v>
      </c>
      <c r="K79" s="799" t="e">
        <f t="shared" ref="K79:K81" si="59">D79+22</f>
        <v>#VALUE!</v>
      </c>
      <c r="L79" s="799" t="e">
        <f t="shared" ref="L79:L81" si="60">D79+23</f>
        <v>#VALUE!</v>
      </c>
      <c r="M79" s="799" t="e">
        <f t="shared" ref="M79:N81" si="61">D79+25</f>
        <v>#VALUE!</v>
      </c>
      <c r="N79" s="799" t="e">
        <f t="shared" si="61"/>
        <v>#VALUE!</v>
      </c>
      <c r="O79" s="331"/>
      <c r="P79" s="757">
        <f t="shared" si="37"/>
        <v>45457</v>
      </c>
      <c r="Q79" s="1048">
        <f>WEEKNUM(P79)</f>
        <v>24</v>
      </c>
    </row>
    <row r="80" spans="1:17" ht="17.25" hidden="1" customHeight="1">
      <c r="A80" s="816" t="s">
        <v>353</v>
      </c>
      <c r="B80" s="942" t="s">
        <v>262</v>
      </c>
      <c r="C80" s="942" t="s">
        <v>354</v>
      </c>
      <c r="D80" s="871" t="s">
        <v>286</v>
      </c>
      <c r="E80" s="799" t="e">
        <f t="shared" si="53"/>
        <v>#VALUE!</v>
      </c>
      <c r="F80" s="799" t="e">
        <f t="shared" si="54"/>
        <v>#VALUE!</v>
      </c>
      <c r="G80" s="799" t="e">
        <f t="shared" si="55"/>
        <v>#VALUE!</v>
      </c>
      <c r="H80" s="799" t="e">
        <f t="shared" si="56"/>
        <v>#VALUE!</v>
      </c>
      <c r="I80" s="799" t="e">
        <f t="shared" si="57"/>
        <v>#VALUE!</v>
      </c>
      <c r="J80" s="799" t="e">
        <f t="shared" si="58"/>
        <v>#VALUE!</v>
      </c>
      <c r="K80" s="799" t="e">
        <f t="shared" si="59"/>
        <v>#VALUE!</v>
      </c>
      <c r="L80" s="799" t="e">
        <f t="shared" si="60"/>
        <v>#VALUE!</v>
      </c>
      <c r="M80" s="799" t="e">
        <f t="shared" si="61"/>
        <v>#VALUE!</v>
      </c>
      <c r="N80" s="799" t="e">
        <f t="shared" si="61"/>
        <v>#VALUE!</v>
      </c>
      <c r="O80" s="331"/>
      <c r="P80" s="757">
        <f t="shared" si="37"/>
        <v>45464</v>
      </c>
      <c r="Q80" s="1048">
        <f>WEEKNUM(P80)</f>
        <v>25</v>
      </c>
    </row>
    <row r="81" spans="1:17" ht="17.25" hidden="1" customHeight="1">
      <c r="A81" s="816" t="s">
        <v>355</v>
      </c>
      <c r="B81" s="1043" t="s">
        <v>270</v>
      </c>
      <c r="C81" s="942" t="s">
        <v>356</v>
      </c>
      <c r="D81" s="871" t="s">
        <v>286</v>
      </c>
      <c r="E81" s="799" t="e">
        <f t="shared" si="53"/>
        <v>#VALUE!</v>
      </c>
      <c r="F81" s="799" t="e">
        <f t="shared" si="54"/>
        <v>#VALUE!</v>
      </c>
      <c r="G81" s="799" t="e">
        <f t="shared" si="55"/>
        <v>#VALUE!</v>
      </c>
      <c r="H81" s="799" t="e">
        <f t="shared" si="56"/>
        <v>#VALUE!</v>
      </c>
      <c r="I81" s="799" t="e">
        <f t="shared" si="57"/>
        <v>#VALUE!</v>
      </c>
      <c r="J81" s="799" t="e">
        <f t="shared" si="58"/>
        <v>#VALUE!</v>
      </c>
      <c r="K81" s="799" t="e">
        <f t="shared" si="59"/>
        <v>#VALUE!</v>
      </c>
      <c r="L81" s="799" t="e">
        <f t="shared" si="60"/>
        <v>#VALUE!</v>
      </c>
      <c r="M81" s="799" t="e">
        <f t="shared" si="61"/>
        <v>#VALUE!</v>
      </c>
      <c r="N81" s="799" t="e">
        <f t="shared" si="61"/>
        <v>#VALUE!</v>
      </c>
      <c r="O81" s="331"/>
      <c r="P81" s="757">
        <f t="shared" si="37"/>
        <v>45471</v>
      </c>
      <c r="Q81" s="1048">
        <f t="shared" ref="Q81:Q85" si="62">WEEKNUM(P81)</f>
        <v>26</v>
      </c>
    </row>
    <row r="82" spans="1:17" ht="17.25" hidden="1" customHeight="1">
      <c r="A82" s="816"/>
      <c r="B82" s="942" t="s">
        <v>264</v>
      </c>
      <c r="C82" s="942" t="s">
        <v>357</v>
      </c>
      <c r="D82" s="942">
        <v>45484</v>
      </c>
      <c r="E82" s="757">
        <f t="shared" ref="E82:E83" si="63">D82+3</f>
        <v>45487</v>
      </c>
      <c r="F82" s="757">
        <f t="shared" ref="F82" si="64">D82+9</f>
        <v>45493</v>
      </c>
      <c r="G82" s="757">
        <f t="shared" ref="G82" si="65">D82+12</f>
        <v>45496</v>
      </c>
      <c r="H82" s="757">
        <f t="shared" ref="H82" si="66">D82+14</f>
        <v>45498</v>
      </c>
      <c r="I82" s="757">
        <f t="shared" ref="I82" si="67">D82+20</f>
        <v>45504</v>
      </c>
      <c r="J82" s="757">
        <f t="shared" ref="J82" si="68">D82+21</f>
        <v>45505</v>
      </c>
      <c r="K82" s="757">
        <f t="shared" ref="K82" si="69">D82+22</f>
        <v>45506</v>
      </c>
      <c r="L82" s="757">
        <f t="shared" ref="L82" si="70">D82+23</f>
        <v>45507</v>
      </c>
      <c r="M82" s="757">
        <f t="shared" ref="M82:N83" si="71">D82+25</f>
        <v>45509</v>
      </c>
      <c r="N82" s="757">
        <f t="shared" si="71"/>
        <v>45512</v>
      </c>
      <c r="O82" s="331"/>
      <c r="P82" s="757">
        <f t="shared" si="37"/>
        <v>45478</v>
      </c>
      <c r="Q82" s="1048">
        <f t="shared" si="62"/>
        <v>27</v>
      </c>
    </row>
    <row r="83" spans="1:17" ht="17.25" hidden="1" customHeight="1">
      <c r="A83" s="816"/>
      <c r="B83" s="988" t="s">
        <v>276</v>
      </c>
      <c r="C83" s="942" t="s">
        <v>358</v>
      </c>
      <c r="D83" s="942">
        <v>45490</v>
      </c>
      <c r="E83" s="757">
        <f t="shared" si="63"/>
        <v>45493</v>
      </c>
      <c r="F83" s="871" t="s">
        <v>286</v>
      </c>
      <c r="G83" s="871" t="s">
        <v>286</v>
      </c>
      <c r="H83" s="871" t="s">
        <v>286</v>
      </c>
      <c r="I83" s="871" t="s">
        <v>286</v>
      </c>
      <c r="J83" s="871" t="s">
        <v>286</v>
      </c>
      <c r="K83" s="871" t="s">
        <v>286</v>
      </c>
      <c r="L83" s="871" t="s">
        <v>286</v>
      </c>
      <c r="M83" s="757">
        <f t="shared" si="71"/>
        <v>45515</v>
      </c>
      <c r="N83" s="757">
        <f t="shared" si="71"/>
        <v>45518</v>
      </c>
      <c r="O83" s="331"/>
      <c r="P83" s="757">
        <f t="shared" si="37"/>
        <v>45485</v>
      </c>
      <c r="Q83" s="1048">
        <f t="shared" si="62"/>
        <v>28</v>
      </c>
    </row>
    <row r="84" spans="1:17" ht="17.25" hidden="1" customHeight="1">
      <c r="A84" s="816" t="s">
        <v>258</v>
      </c>
      <c r="B84" s="942" t="s">
        <v>298</v>
      </c>
      <c r="C84" s="942" t="s">
        <v>359</v>
      </c>
      <c r="D84" s="942">
        <v>45496</v>
      </c>
      <c r="E84" s="757">
        <f>D84+3</f>
        <v>45499</v>
      </c>
      <c r="F84" s="757">
        <f>D84+9</f>
        <v>45505</v>
      </c>
      <c r="G84" s="757">
        <f>D84+12</f>
        <v>45508</v>
      </c>
      <c r="H84" s="757">
        <f>D84+14</f>
        <v>45510</v>
      </c>
      <c r="I84" s="757">
        <f>D84+20</f>
        <v>45516</v>
      </c>
      <c r="J84" s="757">
        <f>D84+21</f>
        <v>45517</v>
      </c>
      <c r="K84" s="757">
        <f>D84+22</f>
        <v>45518</v>
      </c>
      <c r="L84" s="757">
        <f>D84+23</f>
        <v>45519</v>
      </c>
      <c r="M84" s="757">
        <f>D84+25</f>
        <v>45521</v>
      </c>
      <c r="N84" s="757">
        <f>E84+25</f>
        <v>45524</v>
      </c>
      <c r="O84" s="331"/>
      <c r="P84" s="757">
        <f t="shared" si="37"/>
        <v>45492</v>
      </c>
      <c r="Q84" s="1048">
        <f t="shared" si="62"/>
        <v>29</v>
      </c>
    </row>
    <row r="85" spans="1:17" ht="17.25" hidden="1" customHeight="1">
      <c r="A85" s="816"/>
      <c r="B85" s="942" t="s">
        <v>291</v>
      </c>
      <c r="C85" s="942" t="s">
        <v>360</v>
      </c>
      <c r="D85" s="942">
        <v>45511</v>
      </c>
      <c r="E85" s="871" t="s">
        <v>286</v>
      </c>
      <c r="F85" s="871" t="s">
        <v>286</v>
      </c>
      <c r="G85" s="871" t="s">
        <v>286</v>
      </c>
      <c r="H85" s="871" t="s">
        <v>286</v>
      </c>
      <c r="I85" s="871" t="s">
        <v>286</v>
      </c>
      <c r="J85" s="871" t="s">
        <v>286</v>
      </c>
      <c r="K85" s="871" t="s">
        <v>286</v>
      </c>
      <c r="L85" s="871" t="s">
        <v>286</v>
      </c>
      <c r="M85" s="757">
        <v>45517</v>
      </c>
      <c r="N85" s="757">
        <v>45519</v>
      </c>
      <c r="O85" s="331"/>
      <c r="P85" s="757">
        <f t="shared" si="37"/>
        <v>45499</v>
      </c>
      <c r="Q85" s="1048">
        <f t="shared" si="62"/>
        <v>30</v>
      </c>
    </row>
    <row r="86" spans="1:17" ht="17.25" hidden="1" customHeight="1">
      <c r="A86" s="816" t="s">
        <v>258</v>
      </c>
      <c r="B86" s="942" t="s">
        <v>262</v>
      </c>
      <c r="C86" s="942" t="s">
        <v>361</v>
      </c>
      <c r="D86" s="942">
        <v>45511</v>
      </c>
      <c r="E86" s="757">
        <f t="shared" ref="E86" si="72">D86+3</f>
        <v>45514</v>
      </c>
      <c r="F86" s="757">
        <f t="shared" ref="F86" si="73">D86+9</f>
        <v>45520</v>
      </c>
      <c r="G86" s="757">
        <f t="shared" ref="G86" si="74">D86+12</f>
        <v>45523</v>
      </c>
      <c r="H86" s="757">
        <f t="shared" ref="H86" si="75">D86+14</f>
        <v>45525</v>
      </c>
      <c r="I86" s="757">
        <f t="shared" ref="I86" si="76">D86+20</f>
        <v>45531</v>
      </c>
      <c r="J86" s="757">
        <f t="shared" ref="J86" si="77">D86+21</f>
        <v>45532</v>
      </c>
      <c r="K86" s="757">
        <f t="shared" ref="K86" si="78">D86+22</f>
        <v>45533</v>
      </c>
      <c r="L86" s="757">
        <f t="shared" ref="L86" si="79">D86+23</f>
        <v>45534</v>
      </c>
      <c r="M86" s="757">
        <f t="shared" ref="M86" si="80">D86+25</f>
        <v>45536</v>
      </c>
      <c r="N86" s="757">
        <f t="shared" ref="N86:N94" si="81">D86+26</f>
        <v>45537</v>
      </c>
      <c r="O86" s="331"/>
      <c r="P86" s="757">
        <f t="shared" si="37"/>
        <v>45506</v>
      </c>
      <c r="Q86" s="1048">
        <f t="shared" ref="Q86:Q91" si="82">WEEKNUM(P86)</f>
        <v>31</v>
      </c>
    </row>
    <row r="87" spans="1:17" ht="17.25" hidden="1" customHeight="1">
      <c r="A87" s="816"/>
      <c r="B87" s="942" t="s">
        <v>302</v>
      </c>
      <c r="C87" s="942" t="s">
        <v>362</v>
      </c>
      <c r="D87" s="942">
        <v>45516</v>
      </c>
      <c r="E87" s="757">
        <f t="shared" ref="E87:E89" si="83">D87+3</f>
        <v>45519</v>
      </c>
      <c r="F87" s="757">
        <f t="shared" ref="F87:F88" si="84">D87+9</f>
        <v>45525</v>
      </c>
      <c r="G87" s="757">
        <f t="shared" ref="G87:G88" si="85">D87+12</f>
        <v>45528</v>
      </c>
      <c r="H87" s="757">
        <f>D87+14</f>
        <v>45530</v>
      </c>
      <c r="I87" s="757">
        <f t="shared" ref="I87:I88" si="86">D87+20</f>
        <v>45536</v>
      </c>
      <c r="J87" s="757">
        <f t="shared" ref="J87:J88" si="87">D87+21</f>
        <v>45537</v>
      </c>
      <c r="K87" s="757">
        <f t="shared" ref="K87:K88" si="88">D87+22</f>
        <v>45538</v>
      </c>
      <c r="L87" s="757">
        <f t="shared" ref="L87:L88" si="89">D87+23</f>
        <v>45539</v>
      </c>
      <c r="M87" s="757">
        <f t="shared" ref="M87:M88" si="90">D87+25</f>
        <v>45541</v>
      </c>
      <c r="N87" s="757">
        <f t="shared" si="81"/>
        <v>45542</v>
      </c>
      <c r="O87" s="331"/>
      <c r="P87" s="757">
        <f t="shared" si="37"/>
        <v>45513</v>
      </c>
      <c r="Q87" s="1048">
        <f t="shared" si="82"/>
        <v>32</v>
      </c>
    </row>
    <row r="88" spans="1:17" ht="17.25" hidden="1" customHeight="1">
      <c r="A88" s="816" t="s">
        <v>264</v>
      </c>
      <c r="B88" s="942" t="s">
        <v>276</v>
      </c>
      <c r="C88" s="942" t="s">
        <v>363</v>
      </c>
      <c r="D88" s="942">
        <v>45520</v>
      </c>
      <c r="E88" s="757">
        <f t="shared" si="83"/>
        <v>45523</v>
      </c>
      <c r="F88" s="757">
        <f t="shared" si="84"/>
        <v>45529</v>
      </c>
      <c r="G88" s="757">
        <f t="shared" si="85"/>
        <v>45532</v>
      </c>
      <c r="H88" s="757">
        <f t="shared" ref="H88" si="91">D88+14</f>
        <v>45534</v>
      </c>
      <c r="I88" s="757">
        <f t="shared" si="86"/>
        <v>45540</v>
      </c>
      <c r="J88" s="757">
        <f t="shared" si="87"/>
        <v>45541</v>
      </c>
      <c r="K88" s="757">
        <f t="shared" si="88"/>
        <v>45542</v>
      </c>
      <c r="L88" s="757">
        <f t="shared" si="89"/>
        <v>45543</v>
      </c>
      <c r="M88" s="757">
        <f t="shared" si="90"/>
        <v>45545</v>
      </c>
      <c r="N88" s="757">
        <f t="shared" si="81"/>
        <v>45546</v>
      </c>
      <c r="O88" s="331"/>
      <c r="P88" s="757">
        <f t="shared" si="37"/>
        <v>45520</v>
      </c>
      <c r="Q88" s="1048">
        <f t="shared" si="82"/>
        <v>33</v>
      </c>
    </row>
    <row r="89" spans="1:17" ht="17.25" hidden="1" customHeight="1">
      <c r="A89" s="816" t="s">
        <v>276</v>
      </c>
      <c r="B89" s="988" t="s">
        <v>264</v>
      </c>
      <c r="C89" s="942" t="s">
        <v>364</v>
      </c>
      <c r="D89" s="871" t="s">
        <v>286</v>
      </c>
      <c r="E89" s="799" t="e">
        <f t="shared" si="83"/>
        <v>#VALUE!</v>
      </c>
      <c r="F89" s="799" t="e">
        <f t="shared" ref="F89:F93" si="92">D89+9</f>
        <v>#VALUE!</v>
      </c>
      <c r="G89" s="799" t="e">
        <f t="shared" ref="G89:G93" si="93">D89+12</f>
        <v>#VALUE!</v>
      </c>
      <c r="H89" s="799" t="e">
        <f t="shared" ref="H89:H93" si="94">D89+14</f>
        <v>#VALUE!</v>
      </c>
      <c r="I89" s="799" t="e">
        <f t="shared" ref="I89:I93" si="95">D89+20</f>
        <v>#VALUE!</v>
      </c>
      <c r="J89" s="799" t="e">
        <f t="shared" ref="J89:J93" si="96">D89+21</f>
        <v>#VALUE!</v>
      </c>
      <c r="K89" s="799" t="e">
        <f t="shared" ref="K89:K93" si="97">D89+22</f>
        <v>#VALUE!</v>
      </c>
      <c r="L89" s="799" t="e">
        <f t="shared" ref="L89:L93" si="98">D89+23</f>
        <v>#VALUE!</v>
      </c>
      <c r="M89" s="799" t="e">
        <f t="shared" ref="M89:M93" si="99">D89+25</f>
        <v>#VALUE!</v>
      </c>
      <c r="N89" s="799" t="e">
        <f t="shared" si="81"/>
        <v>#VALUE!</v>
      </c>
      <c r="O89" s="331"/>
      <c r="P89" s="757">
        <f t="shared" si="37"/>
        <v>45527</v>
      </c>
      <c r="Q89" s="1048">
        <f t="shared" si="82"/>
        <v>34</v>
      </c>
    </row>
    <row r="90" spans="1:17" ht="17.25" hidden="1" customHeight="1">
      <c r="A90" s="816" t="s">
        <v>291</v>
      </c>
      <c r="B90" s="942" t="s">
        <v>291</v>
      </c>
      <c r="C90" s="942" t="s">
        <v>365</v>
      </c>
      <c r="D90" s="942">
        <v>45539</v>
      </c>
      <c r="E90" s="757">
        <f>D90+3</f>
        <v>45542</v>
      </c>
      <c r="F90" s="757">
        <f t="shared" si="92"/>
        <v>45548</v>
      </c>
      <c r="G90" s="757">
        <f t="shared" si="93"/>
        <v>45551</v>
      </c>
      <c r="H90" s="757">
        <f t="shared" si="94"/>
        <v>45553</v>
      </c>
      <c r="I90" s="757">
        <f t="shared" si="95"/>
        <v>45559</v>
      </c>
      <c r="J90" s="757">
        <f t="shared" si="96"/>
        <v>45560</v>
      </c>
      <c r="K90" s="757">
        <f t="shared" si="97"/>
        <v>45561</v>
      </c>
      <c r="L90" s="757">
        <f t="shared" si="98"/>
        <v>45562</v>
      </c>
      <c r="M90" s="757">
        <f t="shared" si="99"/>
        <v>45564</v>
      </c>
      <c r="N90" s="757">
        <f t="shared" si="81"/>
        <v>45565</v>
      </c>
      <c r="O90" s="331"/>
      <c r="P90" s="757">
        <f t="shared" si="37"/>
        <v>45534</v>
      </c>
      <c r="Q90" s="1048">
        <f t="shared" si="82"/>
        <v>35</v>
      </c>
    </row>
    <row r="91" spans="1:17" ht="17.25" hidden="1" customHeight="1">
      <c r="A91" s="816" t="s">
        <v>298</v>
      </c>
      <c r="B91" s="942" t="s">
        <v>298</v>
      </c>
      <c r="C91" s="942" t="s">
        <v>366</v>
      </c>
      <c r="D91" s="942">
        <v>45542</v>
      </c>
      <c r="E91" s="757">
        <f t="shared" ref="E91:E94" si="100">D91+3</f>
        <v>45545</v>
      </c>
      <c r="F91" s="757">
        <f t="shared" si="92"/>
        <v>45551</v>
      </c>
      <c r="G91" s="757">
        <f t="shared" si="93"/>
        <v>45554</v>
      </c>
      <c r="H91" s="757">
        <f t="shared" si="94"/>
        <v>45556</v>
      </c>
      <c r="I91" s="757">
        <f t="shared" si="95"/>
        <v>45562</v>
      </c>
      <c r="J91" s="757">
        <f t="shared" si="96"/>
        <v>45563</v>
      </c>
      <c r="K91" s="757">
        <f t="shared" si="97"/>
        <v>45564</v>
      </c>
      <c r="L91" s="757">
        <f t="shared" si="98"/>
        <v>45565</v>
      </c>
      <c r="M91" s="757">
        <f t="shared" si="99"/>
        <v>45567</v>
      </c>
      <c r="N91" s="757">
        <f t="shared" si="81"/>
        <v>45568</v>
      </c>
      <c r="O91" s="331"/>
      <c r="P91" s="757">
        <f t="shared" si="37"/>
        <v>45541</v>
      </c>
      <c r="Q91" s="1048">
        <f t="shared" si="82"/>
        <v>36</v>
      </c>
    </row>
    <row r="92" spans="1:17" ht="17.25" hidden="1" customHeight="1">
      <c r="A92" s="816"/>
      <c r="B92" s="942" t="s">
        <v>262</v>
      </c>
      <c r="C92" s="942" t="s">
        <v>367</v>
      </c>
      <c r="D92" s="942">
        <v>45561</v>
      </c>
      <c r="E92" s="1545" t="s">
        <v>286</v>
      </c>
      <c r="F92" s="1546"/>
      <c r="G92" s="1546"/>
      <c r="H92" s="1546"/>
      <c r="I92" s="1546"/>
      <c r="J92" s="1546"/>
      <c r="K92" s="1546"/>
      <c r="L92" s="1551"/>
      <c r="M92" s="757">
        <f t="shared" si="99"/>
        <v>45586</v>
      </c>
      <c r="N92" s="757">
        <f t="shared" si="81"/>
        <v>45587</v>
      </c>
      <c r="O92" s="331"/>
      <c r="P92" s="757">
        <f t="shared" si="37"/>
        <v>45548</v>
      </c>
      <c r="Q92" s="1048">
        <f t="shared" ref="Q92:Q94" si="101">WEEKNUM(P92)</f>
        <v>37</v>
      </c>
    </row>
    <row r="93" spans="1:17" ht="17.25" hidden="1" customHeight="1">
      <c r="A93" s="816"/>
      <c r="B93" s="942" t="s">
        <v>302</v>
      </c>
      <c r="C93" s="942" t="s">
        <v>368</v>
      </c>
      <c r="D93" s="942">
        <v>45558</v>
      </c>
      <c r="E93" s="757">
        <f t="shared" si="100"/>
        <v>45561</v>
      </c>
      <c r="F93" s="757">
        <f t="shared" si="92"/>
        <v>45567</v>
      </c>
      <c r="G93" s="757">
        <f t="shared" si="93"/>
        <v>45570</v>
      </c>
      <c r="H93" s="757">
        <f t="shared" si="94"/>
        <v>45572</v>
      </c>
      <c r="I93" s="757">
        <f t="shared" si="95"/>
        <v>45578</v>
      </c>
      <c r="J93" s="757">
        <f t="shared" si="96"/>
        <v>45579</v>
      </c>
      <c r="K93" s="757">
        <f t="shared" si="97"/>
        <v>45580</v>
      </c>
      <c r="L93" s="757">
        <f t="shared" si="98"/>
        <v>45581</v>
      </c>
      <c r="M93" s="757">
        <f t="shared" si="99"/>
        <v>45583</v>
      </c>
      <c r="N93" s="757">
        <f t="shared" si="81"/>
        <v>45584</v>
      </c>
      <c r="O93" s="331"/>
      <c r="P93" s="757">
        <f t="shared" si="37"/>
        <v>45555</v>
      </c>
      <c r="Q93" s="1048">
        <f t="shared" si="101"/>
        <v>38</v>
      </c>
    </row>
    <row r="94" spans="1:17" ht="17.25" hidden="1" customHeight="1">
      <c r="A94" s="816"/>
      <c r="B94" s="942" t="s">
        <v>276</v>
      </c>
      <c r="C94" s="942" t="s">
        <v>369</v>
      </c>
      <c r="D94" s="871" t="s">
        <v>286</v>
      </c>
      <c r="E94" s="799" t="e">
        <f t="shared" si="100"/>
        <v>#VALUE!</v>
      </c>
      <c r="F94" s="799" t="e">
        <f t="shared" ref="F94" si="102">D94+9</f>
        <v>#VALUE!</v>
      </c>
      <c r="G94" s="799" t="e">
        <f t="shared" ref="G94" si="103">D94+12</f>
        <v>#VALUE!</v>
      </c>
      <c r="H94" s="799" t="e">
        <f t="shared" ref="H94" si="104">D94+14</f>
        <v>#VALUE!</v>
      </c>
      <c r="I94" s="799" t="e">
        <f t="shared" ref="I94" si="105">D94+20</f>
        <v>#VALUE!</v>
      </c>
      <c r="J94" s="799" t="e">
        <f t="shared" ref="J94" si="106">D94+21</f>
        <v>#VALUE!</v>
      </c>
      <c r="K94" s="799" t="e">
        <f t="shared" ref="K94" si="107">D94+22</f>
        <v>#VALUE!</v>
      </c>
      <c r="L94" s="799" t="e">
        <f t="shared" ref="L94" si="108">D94+23</f>
        <v>#VALUE!</v>
      </c>
      <c r="M94" s="799" t="e">
        <f t="shared" ref="M94" si="109">D94+25</f>
        <v>#VALUE!</v>
      </c>
      <c r="N94" s="799" t="e">
        <f t="shared" si="81"/>
        <v>#VALUE!</v>
      </c>
      <c r="O94" s="331"/>
      <c r="P94" s="757">
        <f t="shared" si="37"/>
        <v>45562</v>
      </c>
      <c r="Q94" s="1048">
        <f t="shared" si="101"/>
        <v>39</v>
      </c>
    </row>
    <row r="95" spans="1:17" ht="17.25" hidden="1" customHeight="1">
      <c r="A95" s="816"/>
      <c r="B95" s="942" t="s">
        <v>291</v>
      </c>
      <c r="C95" s="942" t="s">
        <v>370</v>
      </c>
      <c r="D95" s="942">
        <v>45573</v>
      </c>
      <c r="E95" s="757">
        <f t="shared" ref="E95" si="110">D95+3</f>
        <v>45576</v>
      </c>
      <c r="F95" s="757">
        <f t="shared" ref="F95:F99" si="111">D95+9</f>
        <v>45582</v>
      </c>
      <c r="G95" s="757">
        <f t="shared" ref="G95:G99" si="112">D95+12</f>
        <v>45585</v>
      </c>
      <c r="H95" s="757">
        <f t="shared" ref="H95:H99" si="113">D95+14</f>
        <v>45587</v>
      </c>
      <c r="I95" s="757">
        <f t="shared" ref="I95:I100" si="114">D95+20</f>
        <v>45593</v>
      </c>
      <c r="J95" s="757">
        <f t="shared" ref="J95:J100" si="115">D95+21</f>
        <v>45594</v>
      </c>
      <c r="K95" s="757">
        <f t="shared" ref="K95:K100" si="116">D95+22</f>
        <v>45595</v>
      </c>
      <c r="L95" s="757">
        <f t="shared" ref="L95" si="117">D95+23</f>
        <v>45596</v>
      </c>
      <c r="M95" s="757">
        <f t="shared" ref="M95:M100" si="118">D95+25</f>
        <v>45598</v>
      </c>
      <c r="N95" s="757">
        <f t="shared" ref="N95:N100" si="119">D95+26</f>
        <v>45599</v>
      </c>
      <c r="O95" s="331"/>
      <c r="P95" s="757">
        <f t="shared" si="37"/>
        <v>45569</v>
      </c>
      <c r="Q95" s="1048">
        <f t="shared" ref="Q95:Q100" si="120">WEEKNUM(P95)</f>
        <v>40</v>
      </c>
    </row>
    <row r="96" spans="1:17" ht="17.25" hidden="1" customHeight="1">
      <c r="A96" s="816" t="s">
        <v>258</v>
      </c>
      <c r="B96" s="1011" t="s">
        <v>310</v>
      </c>
      <c r="C96" s="942" t="s">
        <v>371</v>
      </c>
      <c r="D96" s="799">
        <v>45579</v>
      </c>
      <c r="E96" s="799">
        <f t="shared" ref="E96" si="121">D96+3</f>
        <v>45582</v>
      </c>
      <c r="F96" s="799">
        <f t="shared" ref="F96" si="122">D96+9</f>
        <v>45588</v>
      </c>
      <c r="G96" s="799">
        <f t="shared" ref="G96" si="123">D96+12</f>
        <v>45591</v>
      </c>
      <c r="H96" s="799">
        <f t="shared" ref="H96" si="124">D96+14</f>
        <v>45593</v>
      </c>
      <c r="I96" s="799">
        <f t="shared" ref="I96" si="125">D96+20</f>
        <v>45599</v>
      </c>
      <c r="J96" s="799">
        <f t="shared" ref="J96" si="126">D96+21</f>
        <v>45600</v>
      </c>
      <c r="K96" s="799">
        <f t="shared" ref="K96" si="127">D96+22</f>
        <v>45601</v>
      </c>
      <c r="L96" s="799">
        <f t="shared" ref="L96" si="128">E96+22</f>
        <v>45604</v>
      </c>
      <c r="M96" s="799">
        <f t="shared" ref="M96" si="129">F96+22</f>
        <v>45610</v>
      </c>
      <c r="N96" s="799">
        <f t="shared" ref="N96" si="130">G96+22</f>
        <v>45613</v>
      </c>
      <c r="O96" s="331"/>
      <c r="P96" s="757">
        <f t="shared" si="37"/>
        <v>45576</v>
      </c>
      <c r="Q96" s="1048">
        <f t="shared" si="120"/>
        <v>41</v>
      </c>
    </row>
    <row r="97" spans="1:17" ht="17.25" hidden="1" customHeight="1">
      <c r="A97" s="816" t="s">
        <v>262</v>
      </c>
      <c r="B97" s="942" t="s">
        <v>262</v>
      </c>
      <c r="C97" s="942" t="s">
        <v>372</v>
      </c>
      <c r="D97" s="942">
        <v>45582</v>
      </c>
      <c r="E97" s="757">
        <f t="shared" ref="E97:E101" si="131">D97+3</f>
        <v>45585</v>
      </c>
      <c r="F97" s="757">
        <f t="shared" si="111"/>
        <v>45591</v>
      </c>
      <c r="G97" s="757">
        <f t="shared" si="112"/>
        <v>45594</v>
      </c>
      <c r="H97" s="757">
        <f t="shared" si="113"/>
        <v>45596</v>
      </c>
      <c r="I97" s="757">
        <f t="shared" si="114"/>
        <v>45602</v>
      </c>
      <c r="J97" s="757">
        <f t="shared" si="115"/>
        <v>45603</v>
      </c>
      <c r="K97" s="757">
        <f t="shared" si="116"/>
        <v>45604</v>
      </c>
      <c r="L97" s="1059" t="s">
        <v>286</v>
      </c>
      <c r="M97" s="757">
        <f t="shared" si="118"/>
        <v>45607</v>
      </c>
      <c r="N97" s="757">
        <f t="shared" si="119"/>
        <v>45608</v>
      </c>
      <c r="O97" s="331"/>
      <c r="P97" s="757">
        <f t="shared" si="37"/>
        <v>45583</v>
      </c>
      <c r="Q97" s="1048">
        <f t="shared" si="120"/>
        <v>42</v>
      </c>
    </row>
    <row r="98" spans="1:17" ht="17.25" hidden="1" customHeight="1">
      <c r="A98" s="816"/>
      <c r="B98" s="942" t="s">
        <v>314</v>
      </c>
      <c r="C98" s="942" t="s">
        <v>373</v>
      </c>
      <c r="D98" s="942">
        <v>45593</v>
      </c>
      <c r="E98" s="757">
        <f t="shared" si="131"/>
        <v>45596</v>
      </c>
      <c r="F98" s="757">
        <f t="shared" si="111"/>
        <v>45602</v>
      </c>
      <c r="G98" s="757">
        <f t="shared" si="112"/>
        <v>45605</v>
      </c>
      <c r="H98" s="757">
        <f t="shared" si="113"/>
        <v>45607</v>
      </c>
      <c r="I98" s="757">
        <f t="shared" si="114"/>
        <v>45613</v>
      </c>
      <c r="J98" s="757">
        <f t="shared" si="115"/>
        <v>45614</v>
      </c>
      <c r="K98" s="757">
        <f t="shared" si="116"/>
        <v>45615</v>
      </c>
      <c r="L98" s="1060"/>
      <c r="M98" s="757">
        <f t="shared" si="118"/>
        <v>45618</v>
      </c>
      <c r="N98" s="757">
        <f t="shared" si="119"/>
        <v>45619</v>
      </c>
      <c r="O98" s="331"/>
      <c r="P98" s="757">
        <f t="shared" si="37"/>
        <v>45590</v>
      </c>
      <c r="Q98" s="1048">
        <f t="shared" si="120"/>
        <v>43</v>
      </c>
    </row>
    <row r="99" spans="1:17" ht="17.25" hidden="1" customHeight="1">
      <c r="A99" s="816" t="s">
        <v>302</v>
      </c>
      <c r="B99" s="942" t="s">
        <v>264</v>
      </c>
      <c r="C99" s="942" t="s">
        <v>374</v>
      </c>
      <c r="D99" s="942">
        <v>45598</v>
      </c>
      <c r="E99" s="757">
        <f t="shared" si="131"/>
        <v>45601</v>
      </c>
      <c r="F99" s="757">
        <f t="shared" si="111"/>
        <v>45607</v>
      </c>
      <c r="G99" s="757">
        <f t="shared" si="112"/>
        <v>45610</v>
      </c>
      <c r="H99" s="757">
        <f t="shared" si="113"/>
        <v>45612</v>
      </c>
      <c r="I99" s="757">
        <f t="shared" si="114"/>
        <v>45618</v>
      </c>
      <c r="J99" s="757">
        <f t="shared" si="115"/>
        <v>45619</v>
      </c>
      <c r="K99" s="757">
        <f t="shared" si="116"/>
        <v>45620</v>
      </c>
      <c r="L99" s="1060"/>
      <c r="M99" s="757">
        <f t="shared" si="118"/>
        <v>45623</v>
      </c>
      <c r="N99" s="757">
        <f t="shared" si="119"/>
        <v>45624</v>
      </c>
      <c r="O99" s="331"/>
      <c r="P99" s="757">
        <f t="shared" si="37"/>
        <v>45597</v>
      </c>
      <c r="Q99" s="1048">
        <f t="shared" si="120"/>
        <v>44</v>
      </c>
    </row>
    <row r="100" spans="1:17" ht="17.25" hidden="1" customHeight="1">
      <c r="A100" s="816" t="s">
        <v>264</v>
      </c>
      <c r="B100" s="942" t="s">
        <v>302</v>
      </c>
      <c r="C100" s="942" t="s">
        <v>375</v>
      </c>
      <c r="D100" s="942">
        <v>45610</v>
      </c>
      <c r="E100" s="871" t="s">
        <v>286</v>
      </c>
      <c r="F100" s="871" t="s">
        <v>286</v>
      </c>
      <c r="G100" s="871" t="s">
        <v>286</v>
      </c>
      <c r="H100" s="871" t="s">
        <v>286</v>
      </c>
      <c r="I100" s="757">
        <f t="shared" si="114"/>
        <v>45630</v>
      </c>
      <c r="J100" s="757">
        <f t="shared" si="115"/>
        <v>45631</v>
      </c>
      <c r="K100" s="757">
        <f t="shared" si="116"/>
        <v>45632</v>
      </c>
      <c r="L100" s="1578" t="s">
        <v>286</v>
      </c>
      <c r="M100" s="757">
        <f t="shared" si="118"/>
        <v>45635</v>
      </c>
      <c r="N100" s="757">
        <f t="shared" si="119"/>
        <v>45636</v>
      </c>
      <c r="O100" s="331"/>
      <c r="P100" s="757">
        <f t="shared" si="37"/>
        <v>45604</v>
      </c>
      <c r="Q100" s="1048">
        <f t="shared" si="120"/>
        <v>45</v>
      </c>
    </row>
    <row r="101" spans="1:17" ht="17.25" hidden="1" customHeight="1">
      <c r="A101" s="816" t="s">
        <v>291</v>
      </c>
      <c r="B101" s="942" t="s">
        <v>258</v>
      </c>
      <c r="C101" s="942" t="s">
        <v>376</v>
      </c>
      <c r="D101" s="942">
        <v>45611</v>
      </c>
      <c r="E101" s="757">
        <f t="shared" si="131"/>
        <v>45614</v>
      </c>
      <c r="F101" s="757">
        <f t="shared" ref="F101:F103" si="132">D101+9</f>
        <v>45620</v>
      </c>
      <c r="G101" s="757">
        <f t="shared" ref="G101:G103" si="133">D101+12</f>
        <v>45623</v>
      </c>
      <c r="H101" s="757">
        <f t="shared" ref="H101:H103" si="134">D101+14</f>
        <v>45625</v>
      </c>
      <c r="I101" s="757">
        <f t="shared" ref="I101:I103" si="135">D101+20</f>
        <v>45631</v>
      </c>
      <c r="J101" s="757">
        <f t="shared" ref="J101:J103" si="136">D101+21</f>
        <v>45632</v>
      </c>
      <c r="K101" s="757">
        <f t="shared" ref="K101:K103" si="137">D101+22</f>
        <v>45633</v>
      </c>
      <c r="L101" s="1579"/>
      <c r="M101" s="757">
        <f t="shared" ref="M101:M103" si="138">D101+25</f>
        <v>45636</v>
      </c>
      <c r="N101" s="757">
        <f t="shared" ref="N101:N103" si="139">D101+26</f>
        <v>45637</v>
      </c>
      <c r="O101" s="331"/>
      <c r="P101" s="757">
        <f t="shared" si="37"/>
        <v>45611</v>
      </c>
      <c r="Q101" s="1048">
        <f t="shared" ref="Q101:Q103" si="140">WEEKNUM(P101)</f>
        <v>46</v>
      </c>
    </row>
    <row r="102" spans="1:17" ht="20.100000000000001" hidden="1" customHeight="1">
      <c r="A102" s="816" t="s">
        <v>322</v>
      </c>
      <c r="B102" s="942" t="s">
        <v>323</v>
      </c>
      <c r="C102" s="942" t="s">
        <v>377</v>
      </c>
      <c r="D102" s="942">
        <v>45625</v>
      </c>
      <c r="E102" s="871" t="s">
        <v>286</v>
      </c>
      <c r="F102" s="871" t="s">
        <v>286</v>
      </c>
      <c r="G102" s="757">
        <f t="shared" si="133"/>
        <v>45637</v>
      </c>
      <c r="H102" s="757">
        <f t="shared" si="134"/>
        <v>45639</v>
      </c>
      <c r="I102" s="757">
        <f t="shared" si="135"/>
        <v>45645</v>
      </c>
      <c r="J102" s="757">
        <f t="shared" si="136"/>
        <v>45646</v>
      </c>
      <c r="K102" s="757">
        <f t="shared" si="137"/>
        <v>45647</v>
      </c>
      <c r="L102" s="757">
        <v>45643</v>
      </c>
      <c r="M102" s="757">
        <f t="shared" si="138"/>
        <v>45650</v>
      </c>
      <c r="N102" s="757">
        <f t="shared" si="139"/>
        <v>45651</v>
      </c>
      <c r="O102" s="331"/>
      <c r="P102" s="757">
        <f t="shared" si="37"/>
        <v>45618</v>
      </c>
      <c r="Q102" s="1048">
        <f t="shared" si="140"/>
        <v>47</v>
      </c>
    </row>
    <row r="103" spans="1:17" ht="20.100000000000001" hidden="1" customHeight="1">
      <c r="A103" s="816" t="s">
        <v>314</v>
      </c>
      <c r="B103" s="942" t="s">
        <v>262</v>
      </c>
      <c r="C103" s="942" t="s">
        <v>378</v>
      </c>
      <c r="D103" s="942">
        <v>45628</v>
      </c>
      <c r="E103" s="757">
        <f t="shared" ref="E103" si="141">D103+3</f>
        <v>45631</v>
      </c>
      <c r="F103" s="757">
        <f t="shared" si="132"/>
        <v>45637</v>
      </c>
      <c r="G103" s="757">
        <f t="shared" si="133"/>
        <v>45640</v>
      </c>
      <c r="H103" s="757">
        <f t="shared" si="134"/>
        <v>45642</v>
      </c>
      <c r="I103" s="757">
        <f t="shared" si="135"/>
        <v>45648</v>
      </c>
      <c r="J103" s="757">
        <f t="shared" si="136"/>
        <v>45649</v>
      </c>
      <c r="K103" s="757">
        <f t="shared" si="137"/>
        <v>45650</v>
      </c>
      <c r="L103" s="1577" t="s">
        <v>286</v>
      </c>
      <c r="M103" s="757">
        <f t="shared" si="138"/>
        <v>45653</v>
      </c>
      <c r="N103" s="757">
        <f t="shared" si="139"/>
        <v>45654</v>
      </c>
      <c r="O103" s="331"/>
      <c r="P103" s="757">
        <f t="shared" si="37"/>
        <v>45625</v>
      </c>
      <c r="Q103" s="1048">
        <f t="shared" si="140"/>
        <v>48</v>
      </c>
    </row>
    <row r="104" spans="1:17" ht="20.100000000000001" hidden="1" customHeight="1">
      <c r="A104" s="816"/>
      <c r="B104" s="942" t="s">
        <v>314</v>
      </c>
      <c r="C104" s="942" t="s">
        <v>379</v>
      </c>
      <c r="D104" s="942">
        <v>45637</v>
      </c>
      <c r="E104" s="871" t="s">
        <v>286</v>
      </c>
      <c r="F104" s="871" t="s">
        <v>286</v>
      </c>
      <c r="G104" s="757">
        <f t="shared" ref="G104:G109" si="142">D104+12</f>
        <v>45649</v>
      </c>
      <c r="H104" s="757">
        <f t="shared" ref="H104:H109" si="143">D104+14</f>
        <v>45651</v>
      </c>
      <c r="I104" s="757">
        <f t="shared" ref="I104:I109" si="144">D104+20</f>
        <v>45657</v>
      </c>
      <c r="J104" s="757">
        <f t="shared" ref="J104:J109" si="145">D104+21</f>
        <v>45658</v>
      </c>
      <c r="K104" s="757">
        <f t="shared" ref="K104:K109" si="146">D104+22</f>
        <v>45659</v>
      </c>
      <c r="L104" s="1578"/>
      <c r="M104" s="757">
        <f t="shared" ref="M104:M106" si="147">D104+25</f>
        <v>45662</v>
      </c>
      <c r="N104" s="757">
        <f t="shared" ref="N104:N106" si="148">D104+26</f>
        <v>45663</v>
      </c>
      <c r="O104" s="331"/>
      <c r="P104" s="757">
        <f t="shared" si="37"/>
        <v>45632</v>
      </c>
      <c r="Q104" s="1048">
        <f t="shared" ref="Q104:Q109" si="149">WEEKNUM(P104)</f>
        <v>49</v>
      </c>
    </row>
    <row r="105" spans="1:17" ht="20.100000000000001" hidden="1" customHeight="1">
      <c r="A105" s="816" t="s">
        <v>264</v>
      </c>
      <c r="B105" s="942" t="s">
        <v>302</v>
      </c>
      <c r="C105" s="942" t="s">
        <v>380</v>
      </c>
      <c r="D105" s="942">
        <v>45642</v>
      </c>
      <c r="E105" s="757">
        <f t="shared" ref="E105:E106" si="150">D105+3</f>
        <v>45645</v>
      </c>
      <c r="F105" s="757">
        <f t="shared" ref="F105:F109" si="151">D105+9</f>
        <v>45651</v>
      </c>
      <c r="G105" s="757">
        <f t="shared" si="142"/>
        <v>45654</v>
      </c>
      <c r="H105" s="757">
        <f t="shared" si="143"/>
        <v>45656</v>
      </c>
      <c r="I105" s="757">
        <f t="shared" si="144"/>
        <v>45662</v>
      </c>
      <c r="J105" s="757">
        <f t="shared" si="145"/>
        <v>45663</v>
      </c>
      <c r="K105" s="757">
        <f t="shared" si="146"/>
        <v>45664</v>
      </c>
      <c r="L105" s="1578"/>
      <c r="M105" s="757">
        <f t="shared" si="147"/>
        <v>45667</v>
      </c>
      <c r="N105" s="757">
        <f t="shared" si="148"/>
        <v>45668</v>
      </c>
      <c r="O105" s="331"/>
      <c r="P105" s="757">
        <f t="shared" si="37"/>
        <v>45639</v>
      </c>
      <c r="Q105" s="1048">
        <f t="shared" si="149"/>
        <v>50</v>
      </c>
    </row>
    <row r="106" spans="1:17" ht="20.100000000000001" hidden="1" customHeight="1">
      <c r="A106" s="816" t="s">
        <v>302</v>
      </c>
      <c r="B106" s="942" t="s">
        <v>264</v>
      </c>
      <c r="C106" s="942" t="s">
        <v>381</v>
      </c>
      <c r="D106" s="942">
        <v>45649</v>
      </c>
      <c r="E106" s="757">
        <f t="shared" si="150"/>
        <v>45652</v>
      </c>
      <c r="F106" s="757">
        <f t="shared" si="151"/>
        <v>45658</v>
      </c>
      <c r="G106" s="757">
        <f t="shared" si="142"/>
        <v>45661</v>
      </c>
      <c r="H106" s="757">
        <f t="shared" si="143"/>
        <v>45663</v>
      </c>
      <c r="I106" s="757">
        <f t="shared" si="144"/>
        <v>45669</v>
      </c>
      <c r="J106" s="757">
        <f t="shared" si="145"/>
        <v>45670</v>
      </c>
      <c r="K106" s="757">
        <f t="shared" si="146"/>
        <v>45671</v>
      </c>
      <c r="L106" s="1578"/>
      <c r="M106" s="757">
        <f t="shared" si="147"/>
        <v>45674</v>
      </c>
      <c r="N106" s="757">
        <f t="shared" si="148"/>
        <v>45675</v>
      </c>
      <c r="O106" s="331"/>
      <c r="P106" s="757">
        <f t="shared" si="37"/>
        <v>45646</v>
      </c>
      <c r="Q106" s="1048">
        <f t="shared" si="149"/>
        <v>51</v>
      </c>
    </row>
    <row r="107" spans="1:17" ht="20.100000000000001" hidden="1" customHeight="1">
      <c r="A107" s="816"/>
      <c r="B107" s="942" t="s">
        <v>258</v>
      </c>
      <c r="C107" s="942" t="s">
        <v>2314</v>
      </c>
      <c r="D107" s="942">
        <v>46022</v>
      </c>
      <c r="E107" s="757">
        <f t="shared" ref="E107" si="152">D107+3</f>
        <v>46025</v>
      </c>
      <c r="F107" s="757">
        <f t="shared" ref="F107" si="153">D107+9</f>
        <v>46031</v>
      </c>
      <c r="G107" s="757">
        <f t="shared" ref="G107" si="154">D107+12</f>
        <v>46034</v>
      </c>
      <c r="H107" s="757">
        <f t="shared" ref="H107" si="155">D107+14</f>
        <v>46036</v>
      </c>
      <c r="I107" s="757">
        <f t="shared" ref="I107" si="156">D107+20</f>
        <v>46042</v>
      </c>
      <c r="J107" s="757">
        <f t="shared" ref="J107" si="157">D107+21</f>
        <v>46043</v>
      </c>
      <c r="K107" s="757">
        <f t="shared" ref="K107" si="158">D107+22</f>
        <v>46044</v>
      </c>
      <c r="L107" s="1578"/>
      <c r="M107" s="1577" t="s">
        <v>286</v>
      </c>
      <c r="N107" s="1577" t="s">
        <v>286</v>
      </c>
      <c r="O107" s="331"/>
      <c r="P107" s="757">
        <f t="shared" si="37"/>
        <v>45653</v>
      </c>
      <c r="Q107" s="1048">
        <f t="shared" si="149"/>
        <v>52</v>
      </c>
    </row>
    <row r="108" spans="1:17" ht="20.100000000000001" customHeight="1">
      <c r="A108" s="816" t="s">
        <v>323</v>
      </c>
      <c r="B108" s="942" t="s">
        <v>262</v>
      </c>
      <c r="C108" s="942" t="s">
        <v>2315</v>
      </c>
      <c r="D108" s="942">
        <v>45666</v>
      </c>
      <c r="E108" s="871" t="s">
        <v>286</v>
      </c>
      <c r="F108" s="871" t="s">
        <v>286</v>
      </c>
      <c r="G108" s="757">
        <f t="shared" si="142"/>
        <v>45678</v>
      </c>
      <c r="H108" s="757">
        <f t="shared" si="143"/>
        <v>45680</v>
      </c>
      <c r="I108" s="757">
        <f t="shared" si="144"/>
        <v>45686</v>
      </c>
      <c r="J108" s="757">
        <f t="shared" si="145"/>
        <v>45687</v>
      </c>
      <c r="K108" s="757">
        <f t="shared" si="146"/>
        <v>45688</v>
      </c>
      <c r="L108" s="1578"/>
      <c r="M108" s="1578"/>
      <c r="N108" s="1578"/>
      <c r="O108" s="331"/>
      <c r="P108" s="757">
        <f t="shared" si="37"/>
        <v>45660</v>
      </c>
      <c r="Q108" s="1048">
        <f t="shared" si="149"/>
        <v>1</v>
      </c>
    </row>
    <row r="109" spans="1:17" ht="20.100000000000001" customHeight="1">
      <c r="A109" s="816"/>
      <c r="B109" s="942" t="s">
        <v>323</v>
      </c>
      <c r="C109" s="942" t="s">
        <v>2316</v>
      </c>
      <c r="D109" s="942">
        <v>45671</v>
      </c>
      <c r="E109" s="757">
        <f t="shared" ref="E109:E110" si="159">D109+3</f>
        <v>45674</v>
      </c>
      <c r="F109" s="757">
        <f t="shared" si="151"/>
        <v>45680</v>
      </c>
      <c r="G109" s="757">
        <f t="shared" si="142"/>
        <v>45683</v>
      </c>
      <c r="H109" s="757">
        <f t="shared" si="143"/>
        <v>45685</v>
      </c>
      <c r="I109" s="757">
        <f t="shared" si="144"/>
        <v>45691</v>
      </c>
      <c r="J109" s="757">
        <f t="shared" si="145"/>
        <v>45692</v>
      </c>
      <c r="K109" s="757">
        <f t="shared" si="146"/>
        <v>45693</v>
      </c>
      <c r="L109" s="1578"/>
      <c r="M109" s="1578"/>
      <c r="N109" s="1578"/>
      <c r="O109" s="331"/>
      <c r="P109" s="757">
        <f t="shared" si="37"/>
        <v>45667</v>
      </c>
      <c r="Q109" s="1048">
        <f t="shared" si="149"/>
        <v>2</v>
      </c>
    </row>
    <row r="110" spans="1:17" ht="20.100000000000001" customHeight="1">
      <c r="A110" s="816"/>
      <c r="B110" s="942" t="s">
        <v>314</v>
      </c>
      <c r="C110" s="942" t="s">
        <v>2317</v>
      </c>
      <c r="D110" s="942">
        <v>45679</v>
      </c>
      <c r="E110" s="757">
        <f t="shared" si="159"/>
        <v>45682</v>
      </c>
      <c r="F110" s="757">
        <f t="shared" ref="F110" si="160">D110+9</f>
        <v>45688</v>
      </c>
      <c r="G110" s="757">
        <f t="shared" ref="G110" si="161">D110+12</f>
        <v>45691</v>
      </c>
      <c r="H110" s="757">
        <f t="shared" ref="H110" si="162">D110+14</f>
        <v>45693</v>
      </c>
      <c r="I110" s="757">
        <f t="shared" ref="I110" si="163">D110+20</f>
        <v>45699</v>
      </c>
      <c r="J110" s="757">
        <f t="shared" ref="J110" si="164">D110+21</f>
        <v>45700</v>
      </c>
      <c r="K110" s="757">
        <f t="shared" ref="K110" si="165">D110+22</f>
        <v>45701</v>
      </c>
      <c r="L110" s="1579"/>
      <c r="M110" s="1579"/>
      <c r="N110" s="1579"/>
      <c r="O110" s="331"/>
      <c r="P110" s="757">
        <f t="shared" si="37"/>
        <v>45674</v>
      </c>
      <c r="Q110" s="1048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3.9" thickBot="1">
      <c r="B114" s="790"/>
      <c r="C114" s="790"/>
      <c r="D114" s="790"/>
      <c r="E114" s="790"/>
      <c r="F114" s="790"/>
      <c r="G114" s="790"/>
      <c r="H114" s="790"/>
      <c r="M114" s="147"/>
      <c r="N114" s="147"/>
    </row>
    <row r="115" spans="2:14" s="147" customFormat="1" ht="18.75" customHeight="1">
      <c r="B115" s="770"/>
      <c r="C115" s="771"/>
      <c r="D115" s="772"/>
      <c r="E115" s="773"/>
      <c r="F115" s="774"/>
      <c r="G115" s="775"/>
      <c r="H115" s="776"/>
    </row>
    <row r="116" spans="2:14" s="147" customFormat="1" ht="18.75" customHeight="1">
      <c r="B116" s="777" t="s">
        <v>468</v>
      </c>
      <c r="C116" s="145"/>
      <c r="D116" s="147" t="s">
        <v>469</v>
      </c>
      <c r="G116" s="147" t="s">
        <v>470</v>
      </c>
      <c r="H116" s="778"/>
    </row>
    <row r="117" spans="2:14" s="147" customFormat="1" ht="18.75" customHeight="1">
      <c r="B117" s="779" t="s">
        <v>471</v>
      </c>
      <c r="C117" s="780" t="s">
        <v>472</v>
      </c>
      <c r="D117" s="133" t="s">
        <v>473</v>
      </c>
      <c r="F117" s="780" t="s">
        <v>474</v>
      </c>
      <c r="G117" s="145" t="s">
        <v>475</v>
      </c>
      <c r="H117" s="781" t="s">
        <v>476</v>
      </c>
    </row>
    <row r="118" spans="2:14" s="147" customFormat="1" ht="18.75" customHeight="1">
      <c r="B118" s="779" t="s">
        <v>477</v>
      </c>
      <c r="C118" s="780" t="s">
        <v>478</v>
      </c>
      <c r="D118" s="133" t="s">
        <v>479</v>
      </c>
      <c r="E118" s="148" t="s">
        <v>480</v>
      </c>
      <c r="F118" s="784" t="s">
        <v>481</v>
      </c>
      <c r="G118" s="145" t="s">
        <v>482</v>
      </c>
      <c r="H118" s="781" t="s">
        <v>483</v>
      </c>
    </row>
    <row r="119" spans="2:14" s="147" customFormat="1" ht="18.75" customHeight="1">
      <c r="B119" s="782" t="s">
        <v>491</v>
      </c>
      <c r="C119" s="783" t="s">
        <v>492</v>
      </c>
      <c r="D119" s="133" t="s">
        <v>486</v>
      </c>
      <c r="E119" s="148" t="s">
        <v>487</v>
      </c>
      <c r="F119" s="784" t="s">
        <v>488</v>
      </c>
      <c r="G119" s="587" t="s">
        <v>489</v>
      </c>
      <c r="H119" s="785" t="s">
        <v>490</v>
      </c>
    </row>
    <row r="120" spans="2:14" s="147" customFormat="1" ht="18.75" customHeight="1">
      <c r="B120" s="782" t="s">
        <v>1981</v>
      </c>
      <c r="C120" s="783" t="s">
        <v>1982</v>
      </c>
      <c r="D120" s="133" t="s">
        <v>493</v>
      </c>
      <c r="E120" s="148" t="s">
        <v>494</v>
      </c>
      <c r="F120" s="784" t="s">
        <v>495</v>
      </c>
      <c r="G120" s="587" t="s">
        <v>496</v>
      </c>
      <c r="H120" s="785" t="s">
        <v>497</v>
      </c>
      <c r="M120" s="149"/>
      <c r="N120" s="149"/>
    </row>
    <row r="121" spans="2:14" s="147" customFormat="1" ht="18.75" customHeight="1">
      <c r="B121" s="782" t="s">
        <v>484</v>
      </c>
      <c r="C121" s="783" t="s">
        <v>485</v>
      </c>
      <c r="D121" s="133" t="s">
        <v>500</v>
      </c>
      <c r="E121" s="148" t="s">
        <v>501</v>
      </c>
      <c r="F121" s="784" t="s">
        <v>502</v>
      </c>
      <c r="G121" s="587" t="s">
        <v>503</v>
      </c>
      <c r="H121" s="785" t="s">
        <v>504</v>
      </c>
      <c r="M121" s="149"/>
      <c r="N121" s="149"/>
    </row>
    <row r="122" spans="2:14" s="147" customFormat="1" ht="18.75" customHeight="1">
      <c r="B122" s="782" t="s">
        <v>909</v>
      </c>
      <c r="C122" s="783" t="s">
        <v>499</v>
      </c>
      <c r="D122" s="133" t="s">
        <v>507</v>
      </c>
      <c r="E122" s="148" t="s">
        <v>508</v>
      </c>
      <c r="F122" s="784" t="s">
        <v>509</v>
      </c>
      <c r="G122" s="587" t="s">
        <v>510</v>
      </c>
      <c r="H122" s="785" t="s">
        <v>511</v>
      </c>
      <c r="M122" s="149"/>
      <c r="N122" s="149"/>
    </row>
    <row r="123" spans="2:14" s="147" customFormat="1" ht="18.75" customHeight="1">
      <c r="B123" s="782" t="s">
        <v>1983</v>
      </c>
      <c r="C123" s="783" t="s">
        <v>1984</v>
      </c>
      <c r="D123" s="133" t="s">
        <v>514</v>
      </c>
      <c r="E123" s="148" t="s">
        <v>515</v>
      </c>
      <c r="F123" s="738" t="s">
        <v>516</v>
      </c>
      <c r="G123" s="587" t="s">
        <v>517</v>
      </c>
      <c r="H123" s="786" t="s">
        <v>518</v>
      </c>
      <c r="M123" s="149"/>
      <c r="N123" s="149"/>
    </row>
    <row r="124" spans="2:14">
      <c r="B124" s="782" t="s">
        <v>505</v>
      </c>
      <c r="C124" s="783" t="s">
        <v>506</v>
      </c>
      <c r="D124" s="133"/>
      <c r="F124" s="587"/>
      <c r="G124" s="147"/>
      <c r="H124" s="787"/>
    </row>
    <row r="125" spans="2:14" ht="14.45" thickBot="1">
      <c r="B125" s="788"/>
      <c r="C125" s="789"/>
      <c r="D125" s="789"/>
      <c r="E125" s="790"/>
      <c r="F125" s="790"/>
      <c r="G125" s="790"/>
      <c r="H125" s="791"/>
    </row>
  </sheetData>
  <mergeCells count="17">
    <mergeCell ref="B2:F2"/>
    <mergeCell ref="B4:F4"/>
    <mergeCell ref="B5:F5"/>
    <mergeCell ref="B65:F65"/>
    <mergeCell ref="D8:D9"/>
    <mergeCell ref="B6:F6"/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M399"/>
  <sheetViews>
    <sheetView showGridLines="0" topLeftCell="A4" zoomScaleNormal="100" zoomScaleSheetLayoutView="75" workbookViewId="0">
      <selection activeCell="L386" sqref="L386"/>
    </sheetView>
  </sheetViews>
  <sheetFormatPr defaultColWidth="9.140625" defaultRowHeight="18" customHeight="1"/>
  <cols>
    <col min="1" max="1" width="16.85546875" style="1013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2" style="149" customWidth="1"/>
    <col min="14" max="16384" width="9.140625" style="149"/>
  </cols>
  <sheetData>
    <row r="1" spans="1:11" ht="18" customHeight="1">
      <c r="K1" s="149"/>
    </row>
    <row r="2" spans="1:11" ht="20.100000000000001" customHeight="1">
      <c r="B2" s="1552" t="s">
        <v>0</v>
      </c>
      <c r="C2" s="1552"/>
      <c r="D2" s="1552"/>
      <c r="E2" s="1552"/>
      <c r="F2" s="1552"/>
      <c r="G2" s="1552"/>
      <c r="I2" s="943" t="s">
        <v>244</v>
      </c>
      <c r="K2" s="149"/>
    </row>
    <row r="3" spans="1:11" ht="18" customHeight="1">
      <c r="B3" s="165"/>
      <c r="K3" s="149"/>
    </row>
    <row r="4" spans="1:11" s="146" customFormat="1" ht="24.6" customHeight="1">
      <c r="A4" s="1014"/>
      <c r="B4" s="1587" t="s">
        <v>6</v>
      </c>
      <c r="C4" s="1588"/>
      <c r="D4" s="1588"/>
      <c r="E4" s="1588"/>
      <c r="F4" s="1588"/>
      <c r="G4" s="1589"/>
    </row>
    <row r="5" spans="1:11" s="146" customFormat="1" ht="24.6" customHeight="1">
      <c r="A5" s="1014"/>
      <c r="B5" s="1070"/>
      <c r="C5" s="1070"/>
      <c r="D5" s="1070"/>
      <c r="E5" s="1070"/>
      <c r="F5" s="1070"/>
      <c r="G5" s="1070"/>
    </row>
    <row r="6" spans="1:11" ht="20.100000000000001" hidden="1" customHeight="1">
      <c r="A6" s="1018"/>
      <c r="B6" s="1529" t="s">
        <v>248</v>
      </c>
      <c r="C6" s="1529"/>
      <c r="D6" s="1529"/>
      <c r="E6" s="1529"/>
      <c r="F6" s="1529"/>
      <c r="G6" s="1022"/>
    </row>
    <row r="7" spans="1:11" s="146" customFormat="1" ht="18" hidden="1" customHeight="1">
      <c r="A7" s="1014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hidden="1" customHeight="1">
      <c r="A8" s="1014"/>
      <c r="B8" s="1547" t="s">
        <v>6</v>
      </c>
      <c r="C8" s="1548"/>
      <c r="D8" s="1590" t="s">
        <v>250</v>
      </c>
      <c r="E8" s="928" t="s">
        <v>71</v>
      </c>
      <c r="F8" s="928" t="s">
        <v>82</v>
      </c>
      <c r="G8" s="800"/>
      <c r="H8" s="874"/>
      <c r="I8" s="800"/>
      <c r="J8" s="800"/>
      <c r="K8" s="817"/>
    </row>
    <row r="9" spans="1:11" s="146" customFormat="1" ht="18" hidden="1" customHeight="1">
      <c r="A9" s="1014"/>
      <c r="B9" s="931" t="s">
        <v>252</v>
      </c>
      <c r="C9" s="931" t="s">
        <v>253</v>
      </c>
      <c r="D9" s="1591"/>
      <c r="E9" s="952" t="s">
        <v>33</v>
      </c>
      <c r="F9" s="952" t="s">
        <v>99</v>
      </c>
      <c r="G9" s="800"/>
      <c r="H9" s="1033" t="s">
        <v>391</v>
      </c>
      <c r="I9" s="1033" t="s">
        <v>254</v>
      </c>
      <c r="J9" s="1030" t="s">
        <v>255</v>
      </c>
      <c r="K9" s="817"/>
    </row>
    <row r="10" spans="1:11" s="146" customFormat="1" ht="20.25" hidden="1" customHeight="1">
      <c r="A10" s="1014"/>
      <c r="B10" s="818" t="s">
        <v>1718</v>
      </c>
      <c r="C10" s="841" t="s">
        <v>2318</v>
      </c>
      <c r="D10" s="801">
        <v>45090</v>
      </c>
      <c r="E10" s="801">
        <f t="shared" ref="E10:E55" si="0">D10+5</f>
        <v>45095</v>
      </c>
      <c r="F10" s="801">
        <f t="shared" ref="F10:F61" si="1">D10+8</f>
        <v>45098</v>
      </c>
      <c r="G10" s="800"/>
      <c r="H10" s="843"/>
      <c r="I10" s="843"/>
      <c r="J10" s="800"/>
      <c r="K10" s="817"/>
    </row>
    <row r="11" spans="1:11" s="146" customFormat="1" ht="20.25" hidden="1" customHeight="1">
      <c r="A11" s="1014"/>
      <c r="B11" s="818" t="s">
        <v>2029</v>
      </c>
      <c r="C11" s="841" t="s">
        <v>2319</v>
      </c>
      <c r="D11" s="801">
        <f>D10+7</f>
        <v>45097</v>
      </c>
      <c r="E11" s="801">
        <f t="shared" si="0"/>
        <v>45102</v>
      </c>
      <c r="F11" s="801">
        <f t="shared" si="1"/>
        <v>45105</v>
      </c>
      <c r="G11" s="800"/>
      <c r="H11" s="843"/>
      <c r="I11" s="843"/>
      <c r="J11" s="800"/>
      <c r="K11" s="817"/>
    </row>
    <row r="12" spans="1:11" s="146" customFormat="1" ht="20.25" hidden="1" customHeight="1">
      <c r="A12" s="1014"/>
      <c r="B12" s="842" t="s">
        <v>323</v>
      </c>
      <c r="C12" s="801" t="s">
        <v>2320</v>
      </c>
      <c r="D12" s="801">
        <f t="shared" ref="D12:D13" si="2">D11+7</f>
        <v>45104</v>
      </c>
      <c r="E12" s="802">
        <f t="shared" si="0"/>
        <v>45109</v>
      </c>
      <c r="F12" s="802">
        <f t="shared" si="1"/>
        <v>45112</v>
      </c>
      <c r="G12" s="751"/>
      <c r="H12" s="843"/>
      <c r="I12" s="843"/>
      <c r="J12" s="800"/>
      <c r="K12" s="817"/>
    </row>
    <row r="13" spans="1:11" s="146" customFormat="1" ht="20.25" hidden="1" customHeight="1">
      <c r="A13" s="1014"/>
      <c r="B13" s="818" t="s">
        <v>2321</v>
      </c>
      <c r="C13" s="801" t="s">
        <v>2322</v>
      </c>
      <c r="D13" s="801">
        <f t="shared" si="2"/>
        <v>45111</v>
      </c>
      <c r="E13" s="837">
        <f t="shared" si="0"/>
        <v>45116</v>
      </c>
      <c r="F13" s="801">
        <f t="shared" si="1"/>
        <v>45119</v>
      </c>
      <c r="G13" s="800"/>
      <c r="H13" s="843"/>
      <c r="I13" s="843"/>
      <c r="J13" s="800"/>
      <c r="K13" s="817"/>
    </row>
    <row r="14" spans="1:11" s="146" customFormat="1" ht="20.25" hidden="1" customHeight="1">
      <c r="A14" s="1014" t="s">
        <v>2323</v>
      </c>
      <c r="B14" s="818" t="s">
        <v>1718</v>
      </c>
      <c r="C14" s="801" t="s">
        <v>2324</v>
      </c>
      <c r="D14" s="801">
        <v>45120</v>
      </c>
      <c r="E14" s="837">
        <f t="shared" si="0"/>
        <v>45125</v>
      </c>
      <c r="F14" s="801">
        <f t="shared" si="1"/>
        <v>45128</v>
      </c>
      <c r="G14" s="800"/>
      <c r="H14" s="843">
        <v>45119</v>
      </c>
      <c r="I14" s="843">
        <v>45119</v>
      </c>
      <c r="J14" s="800"/>
      <c r="K14" s="817"/>
    </row>
    <row r="15" spans="1:11" s="146" customFormat="1" ht="20.25" hidden="1" customHeight="1">
      <c r="A15" s="1014" t="s">
        <v>1724</v>
      </c>
      <c r="B15" s="818" t="s">
        <v>2055</v>
      </c>
      <c r="C15" s="801" t="s">
        <v>2325</v>
      </c>
      <c r="D15" s="801">
        <v>45127</v>
      </c>
      <c r="E15" s="837">
        <f t="shared" si="0"/>
        <v>45132</v>
      </c>
      <c r="F15" s="801">
        <f t="shared" si="1"/>
        <v>45135</v>
      </c>
      <c r="G15" s="800"/>
      <c r="H15" s="843">
        <f>H14+7</f>
        <v>45126</v>
      </c>
      <c r="I15" s="843">
        <f>I14+7</f>
        <v>45126</v>
      </c>
      <c r="J15" s="800"/>
      <c r="K15" s="817"/>
    </row>
    <row r="16" spans="1:11" s="146" customFormat="1" ht="20.25" hidden="1" customHeight="1">
      <c r="A16" s="1014" t="s">
        <v>2326</v>
      </c>
      <c r="B16" s="818" t="s">
        <v>2327</v>
      </c>
      <c r="C16" s="801" t="s">
        <v>2328</v>
      </c>
      <c r="D16" s="801">
        <v>45132</v>
      </c>
      <c r="E16" s="837">
        <f t="shared" si="0"/>
        <v>45137</v>
      </c>
      <c r="F16" s="801">
        <f t="shared" si="1"/>
        <v>45140</v>
      </c>
      <c r="G16" s="800"/>
      <c r="H16" s="843">
        <f t="shared" ref="H16:I79" si="3">H15+7</f>
        <v>45133</v>
      </c>
      <c r="I16" s="843">
        <f t="shared" si="3"/>
        <v>45133</v>
      </c>
      <c r="J16" s="800"/>
      <c r="K16" s="817"/>
    </row>
    <row r="17" spans="1:11" s="146" customFormat="1" ht="20.25" hidden="1" customHeight="1">
      <c r="A17" s="1014"/>
      <c r="B17" s="840" t="s">
        <v>2029</v>
      </c>
      <c r="C17" s="801" t="s">
        <v>2329</v>
      </c>
      <c r="D17" s="801">
        <f t="shared" ref="D17:D27" si="4">D16+7</f>
        <v>45139</v>
      </c>
      <c r="E17" s="837">
        <f t="shared" si="0"/>
        <v>45144</v>
      </c>
      <c r="F17" s="801">
        <f t="shared" si="1"/>
        <v>45147</v>
      </c>
      <c r="G17" s="800"/>
      <c r="H17" s="843">
        <f t="shared" si="3"/>
        <v>45140</v>
      </c>
      <c r="I17" s="843">
        <f t="shared" si="3"/>
        <v>45140</v>
      </c>
      <c r="J17" s="800"/>
      <c r="K17" s="817"/>
    </row>
    <row r="18" spans="1:11" s="146" customFormat="1" ht="20.25" hidden="1" customHeight="1">
      <c r="A18" s="1014"/>
      <c r="B18" s="840" t="s">
        <v>2321</v>
      </c>
      <c r="C18" s="801" t="s">
        <v>2330</v>
      </c>
      <c r="D18" s="801">
        <f t="shared" si="4"/>
        <v>45146</v>
      </c>
      <c r="E18" s="837">
        <f t="shared" si="0"/>
        <v>45151</v>
      </c>
      <c r="F18" s="801">
        <f t="shared" si="1"/>
        <v>45154</v>
      </c>
      <c r="G18" s="800"/>
      <c r="H18" s="843">
        <f t="shared" si="3"/>
        <v>45147</v>
      </c>
      <c r="I18" s="843">
        <f t="shared" si="3"/>
        <v>45147</v>
      </c>
      <c r="J18" s="800"/>
    </row>
    <row r="19" spans="1:11" s="146" customFormat="1" ht="20.25" hidden="1" customHeight="1">
      <c r="A19" s="1014" t="s">
        <v>2323</v>
      </c>
      <c r="B19" s="840" t="s">
        <v>1718</v>
      </c>
      <c r="C19" s="801" t="s">
        <v>2331</v>
      </c>
      <c r="D19" s="801">
        <f t="shared" si="4"/>
        <v>45153</v>
      </c>
      <c r="E19" s="837">
        <f t="shared" si="0"/>
        <v>45158</v>
      </c>
      <c r="F19" s="801">
        <f t="shared" si="1"/>
        <v>45161</v>
      </c>
      <c r="G19" s="800"/>
      <c r="H19" s="843">
        <f t="shared" si="3"/>
        <v>45154</v>
      </c>
      <c r="I19" s="843">
        <f t="shared" si="3"/>
        <v>45154</v>
      </c>
      <c r="J19" s="800"/>
    </row>
    <row r="20" spans="1:11" s="146" customFormat="1" ht="20.25" hidden="1" customHeight="1">
      <c r="A20" s="1014" t="s">
        <v>2332</v>
      </c>
      <c r="B20" s="818" t="s">
        <v>264</v>
      </c>
      <c r="C20" s="801" t="s">
        <v>2333</v>
      </c>
      <c r="D20" s="801">
        <v>45162</v>
      </c>
      <c r="E20" s="837">
        <f t="shared" si="0"/>
        <v>45167</v>
      </c>
      <c r="F20" s="801">
        <f t="shared" si="1"/>
        <v>45170</v>
      </c>
      <c r="G20" s="800"/>
      <c r="H20" s="843">
        <f t="shared" si="3"/>
        <v>45161</v>
      </c>
      <c r="I20" s="843">
        <f t="shared" si="3"/>
        <v>45161</v>
      </c>
      <c r="J20" s="800"/>
    </row>
    <row r="21" spans="1:11" s="146" customFormat="1" ht="20.25" hidden="1" customHeight="1">
      <c r="A21" s="1014" t="s">
        <v>2326</v>
      </c>
      <c r="B21" s="840" t="s">
        <v>723</v>
      </c>
      <c r="C21" s="801" t="s">
        <v>2334</v>
      </c>
      <c r="D21" s="801">
        <v>45167</v>
      </c>
      <c r="E21" s="837">
        <f t="shared" si="0"/>
        <v>45172</v>
      </c>
      <c r="F21" s="801">
        <f t="shared" si="1"/>
        <v>45175</v>
      </c>
      <c r="G21" s="800"/>
      <c r="H21" s="843">
        <f t="shared" si="3"/>
        <v>45168</v>
      </c>
      <c r="I21" s="843">
        <f t="shared" si="3"/>
        <v>45168</v>
      </c>
      <c r="J21" s="800"/>
    </row>
    <row r="22" spans="1:11" s="146" customFormat="1" ht="20.25" hidden="1" customHeight="1">
      <c r="A22" s="1014"/>
      <c r="B22" s="840" t="s">
        <v>2029</v>
      </c>
      <c r="C22" s="801" t="s">
        <v>2335</v>
      </c>
      <c r="D22" s="801">
        <f t="shared" si="4"/>
        <v>45174</v>
      </c>
      <c r="E22" s="837">
        <f t="shared" si="0"/>
        <v>45179</v>
      </c>
      <c r="F22" s="801">
        <f t="shared" si="1"/>
        <v>45182</v>
      </c>
      <c r="G22" s="800"/>
      <c r="H22" s="843">
        <f t="shared" si="3"/>
        <v>45175</v>
      </c>
      <c r="I22" s="843">
        <f t="shared" si="3"/>
        <v>45175</v>
      </c>
      <c r="J22" s="800"/>
    </row>
    <row r="23" spans="1:11" s="146" customFormat="1" ht="20.25" hidden="1" customHeight="1">
      <c r="A23" s="1014"/>
      <c r="B23" s="840" t="s">
        <v>2321</v>
      </c>
      <c r="C23" s="801" t="s">
        <v>2336</v>
      </c>
      <c r="D23" s="801">
        <v>45186</v>
      </c>
      <c r="E23" s="837">
        <f t="shared" si="0"/>
        <v>45191</v>
      </c>
      <c r="F23" s="801">
        <f t="shared" si="1"/>
        <v>45194</v>
      </c>
      <c r="G23" s="800"/>
      <c r="H23" s="843">
        <f t="shared" si="3"/>
        <v>45182</v>
      </c>
      <c r="I23" s="843">
        <f t="shared" si="3"/>
        <v>45182</v>
      </c>
      <c r="J23" s="800"/>
    </row>
    <row r="24" spans="1:11" s="146" customFormat="1" ht="20.25" hidden="1" customHeight="1">
      <c r="A24" s="1014"/>
      <c r="B24" s="840" t="s">
        <v>1718</v>
      </c>
      <c r="C24" s="801" t="s">
        <v>2337</v>
      </c>
      <c r="D24" s="801">
        <v>45189</v>
      </c>
      <c r="E24" s="837">
        <f t="shared" si="0"/>
        <v>45194</v>
      </c>
      <c r="F24" s="801">
        <f t="shared" si="1"/>
        <v>45197</v>
      </c>
      <c r="G24" s="800"/>
      <c r="H24" s="843">
        <f t="shared" si="3"/>
        <v>45189</v>
      </c>
      <c r="I24" s="843">
        <f t="shared" si="3"/>
        <v>45189</v>
      </c>
      <c r="J24" s="800"/>
    </row>
    <row r="25" spans="1:11" s="146" customFormat="1" ht="20.25" hidden="1" customHeight="1">
      <c r="A25" s="1014" t="s">
        <v>2338</v>
      </c>
      <c r="B25" s="840" t="s">
        <v>2339</v>
      </c>
      <c r="C25" s="801" t="s">
        <v>2340</v>
      </c>
      <c r="D25" s="801">
        <f t="shared" si="4"/>
        <v>45196</v>
      </c>
      <c r="E25" s="837">
        <f t="shared" si="0"/>
        <v>45201</v>
      </c>
      <c r="F25" s="801">
        <f t="shared" si="1"/>
        <v>45204</v>
      </c>
      <c r="G25" s="800"/>
      <c r="H25" s="843">
        <f t="shared" si="3"/>
        <v>45196</v>
      </c>
      <c r="I25" s="843">
        <f t="shared" si="3"/>
        <v>45196</v>
      </c>
      <c r="J25" s="800"/>
    </row>
    <row r="26" spans="1:11" s="146" customFormat="1" ht="20.25" hidden="1" customHeight="1">
      <c r="A26" s="1014"/>
      <c r="B26" s="840" t="s">
        <v>2341</v>
      </c>
      <c r="C26" s="801" t="s">
        <v>2342</v>
      </c>
      <c r="D26" s="801">
        <f t="shared" si="4"/>
        <v>45203</v>
      </c>
      <c r="E26" s="837">
        <f t="shared" si="0"/>
        <v>45208</v>
      </c>
      <c r="F26" s="801">
        <f t="shared" si="1"/>
        <v>45211</v>
      </c>
      <c r="G26" s="800"/>
      <c r="H26" s="843">
        <f t="shared" si="3"/>
        <v>45203</v>
      </c>
      <c r="I26" s="843">
        <f t="shared" si="3"/>
        <v>45203</v>
      </c>
      <c r="J26" s="800"/>
    </row>
    <row r="27" spans="1:11" s="146" customFormat="1" ht="20.25" hidden="1" customHeight="1">
      <c r="A27" s="1014"/>
      <c r="B27" s="840" t="s">
        <v>2029</v>
      </c>
      <c r="C27" s="801" t="s">
        <v>2343</v>
      </c>
      <c r="D27" s="801">
        <f t="shared" si="4"/>
        <v>45210</v>
      </c>
      <c r="E27" s="837">
        <f t="shared" si="0"/>
        <v>45215</v>
      </c>
      <c r="F27" s="801">
        <f t="shared" si="1"/>
        <v>45218</v>
      </c>
      <c r="G27" s="800"/>
      <c r="H27" s="843">
        <f t="shared" si="3"/>
        <v>45210</v>
      </c>
      <c r="I27" s="843">
        <f t="shared" si="3"/>
        <v>45210</v>
      </c>
      <c r="J27" s="800"/>
    </row>
    <row r="28" spans="1:11" s="146" customFormat="1" ht="20.25" hidden="1" customHeight="1">
      <c r="A28" s="1014"/>
      <c r="B28" s="840" t="s">
        <v>2321</v>
      </c>
      <c r="C28" s="801" t="s">
        <v>2344</v>
      </c>
      <c r="D28" s="801">
        <v>45216</v>
      </c>
      <c r="E28" s="837">
        <f t="shared" si="0"/>
        <v>45221</v>
      </c>
      <c r="F28" s="801">
        <f t="shared" si="1"/>
        <v>45224</v>
      </c>
      <c r="G28" s="800"/>
      <c r="H28" s="843">
        <f t="shared" si="3"/>
        <v>45217</v>
      </c>
      <c r="I28" s="843">
        <f t="shared" si="3"/>
        <v>45217</v>
      </c>
      <c r="J28" s="800"/>
    </row>
    <row r="29" spans="1:11" s="146" customFormat="1" ht="20.25" hidden="1" customHeight="1">
      <c r="A29" s="1014" t="s">
        <v>2345</v>
      </c>
      <c r="B29" s="840" t="s">
        <v>2339</v>
      </c>
      <c r="C29" s="801" t="s">
        <v>2346</v>
      </c>
      <c r="D29" s="801">
        <v>45229</v>
      </c>
      <c r="E29" s="837">
        <f t="shared" si="0"/>
        <v>45234</v>
      </c>
      <c r="F29" s="801">
        <f t="shared" si="1"/>
        <v>45237</v>
      </c>
      <c r="G29" s="800"/>
      <c r="H29" s="843">
        <f t="shared" si="3"/>
        <v>45224</v>
      </c>
      <c r="I29" s="843">
        <f t="shared" si="3"/>
        <v>45224</v>
      </c>
      <c r="J29" s="800"/>
    </row>
    <row r="30" spans="1:11" s="146" customFormat="1" ht="20.25" hidden="1" customHeight="1">
      <c r="A30" s="1014" t="s">
        <v>2347</v>
      </c>
      <c r="B30" s="818" t="s">
        <v>2348</v>
      </c>
      <c r="C30" s="801" t="s">
        <v>2349</v>
      </c>
      <c r="D30" s="801">
        <v>45233</v>
      </c>
      <c r="E30" s="837">
        <f t="shared" si="0"/>
        <v>45238</v>
      </c>
      <c r="F30" s="801">
        <f t="shared" si="1"/>
        <v>45241</v>
      </c>
      <c r="G30" s="800"/>
      <c r="H30" s="843">
        <f t="shared" si="3"/>
        <v>45231</v>
      </c>
      <c r="I30" s="843">
        <f t="shared" si="3"/>
        <v>45231</v>
      </c>
      <c r="J30" s="800"/>
    </row>
    <row r="31" spans="1:11" s="146" customFormat="1" ht="20.25" hidden="1" customHeight="1">
      <c r="A31" s="1014"/>
      <c r="B31" s="840" t="s">
        <v>2341</v>
      </c>
      <c r="C31" s="801" t="s">
        <v>2350</v>
      </c>
      <c r="D31" s="801">
        <v>45241</v>
      </c>
      <c r="E31" s="837">
        <f t="shared" si="0"/>
        <v>45246</v>
      </c>
      <c r="F31" s="801">
        <f t="shared" si="1"/>
        <v>45249</v>
      </c>
      <c r="G31" s="800"/>
      <c r="H31" s="843">
        <f t="shared" si="3"/>
        <v>45238</v>
      </c>
      <c r="I31" s="843">
        <f t="shared" si="3"/>
        <v>45238</v>
      </c>
      <c r="J31" s="800"/>
    </row>
    <row r="32" spans="1:11" s="146" customFormat="1" ht="20.25" hidden="1" customHeight="1">
      <c r="A32" s="1014"/>
      <c r="B32" s="840" t="s">
        <v>2029</v>
      </c>
      <c r="C32" s="801" t="s">
        <v>2351</v>
      </c>
      <c r="D32" s="801">
        <v>45247</v>
      </c>
      <c r="E32" s="837">
        <f t="shared" si="0"/>
        <v>45252</v>
      </c>
      <c r="F32" s="801">
        <f t="shared" si="1"/>
        <v>45255</v>
      </c>
      <c r="G32" s="800"/>
      <c r="H32" s="843">
        <f t="shared" si="3"/>
        <v>45245</v>
      </c>
      <c r="I32" s="843">
        <f t="shared" si="3"/>
        <v>45245</v>
      </c>
      <c r="J32" s="800"/>
    </row>
    <row r="33" spans="1:10" s="146" customFormat="1" ht="20.25" hidden="1" customHeight="1">
      <c r="A33" s="1014"/>
      <c r="B33" s="840" t="s">
        <v>2321</v>
      </c>
      <c r="C33" s="801" t="s">
        <v>2352</v>
      </c>
      <c r="D33" s="801">
        <v>45251</v>
      </c>
      <c r="E33" s="837">
        <f t="shared" si="0"/>
        <v>45256</v>
      </c>
      <c r="F33" s="801">
        <f t="shared" si="1"/>
        <v>45259</v>
      </c>
      <c r="G33" s="800"/>
      <c r="H33" s="843">
        <f t="shared" si="3"/>
        <v>45252</v>
      </c>
      <c r="I33" s="843">
        <f t="shared" si="3"/>
        <v>45252</v>
      </c>
      <c r="J33" s="800"/>
    </row>
    <row r="34" spans="1:10" s="146" customFormat="1" ht="20.25" hidden="1" customHeight="1">
      <c r="A34" s="1014"/>
      <c r="B34" s="840" t="s">
        <v>2339</v>
      </c>
      <c r="C34" s="801" t="s">
        <v>2353</v>
      </c>
      <c r="D34" s="802">
        <f>D33+7</f>
        <v>45258</v>
      </c>
      <c r="E34" s="838">
        <f t="shared" si="0"/>
        <v>45263</v>
      </c>
      <c r="F34" s="802">
        <f t="shared" si="1"/>
        <v>45266</v>
      </c>
      <c r="G34" s="800"/>
      <c r="H34" s="843">
        <f t="shared" si="3"/>
        <v>45259</v>
      </c>
      <c r="I34" s="843">
        <f t="shared" si="3"/>
        <v>45259</v>
      </c>
      <c r="J34" s="800" t="s">
        <v>2354</v>
      </c>
    </row>
    <row r="35" spans="1:10" s="146" customFormat="1" ht="20.25" hidden="1" customHeight="1">
      <c r="A35" s="1014"/>
      <c r="B35" s="840" t="s">
        <v>2348</v>
      </c>
      <c r="C35" s="801" t="s">
        <v>2355</v>
      </c>
      <c r="D35" s="801">
        <v>45271</v>
      </c>
      <c r="E35" s="837">
        <f t="shared" si="0"/>
        <v>45276</v>
      </c>
      <c r="F35" s="801">
        <f t="shared" si="1"/>
        <v>45279</v>
      </c>
      <c r="G35" s="800"/>
      <c r="H35" s="843">
        <f t="shared" si="3"/>
        <v>45266</v>
      </c>
      <c r="I35" s="843">
        <f t="shared" si="3"/>
        <v>45266</v>
      </c>
      <c r="J35" s="800"/>
    </row>
    <row r="36" spans="1:10" s="146" customFormat="1" ht="20.25" hidden="1" customHeight="1">
      <c r="A36" s="1014"/>
      <c r="B36" s="840" t="s">
        <v>2341</v>
      </c>
      <c r="C36" s="801" t="s">
        <v>2356</v>
      </c>
      <c r="D36" s="801">
        <v>45276</v>
      </c>
      <c r="E36" s="837">
        <f t="shared" si="0"/>
        <v>45281</v>
      </c>
      <c r="F36" s="801">
        <f t="shared" si="1"/>
        <v>45284</v>
      </c>
      <c r="G36" s="800"/>
      <c r="H36" s="843">
        <f t="shared" si="3"/>
        <v>45273</v>
      </c>
      <c r="I36" s="843">
        <f t="shared" si="3"/>
        <v>45273</v>
      </c>
      <c r="J36" s="800"/>
    </row>
    <row r="37" spans="1:10" s="146" customFormat="1" ht="20.25" hidden="1" customHeight="1">
      <c r="A37" s="1014"/>
      <c r="B37" s="840" t="s">
        <v>2029</v>
      </c>
      <c r="C37" s="801" t="s">
        <v>2357</v>
      </c>
      <c r="D37" s="802">
        <v>45288</v>
      </c>
      <c r="E37" s="838">
        <f t="shared" si="0"/>
        <v>45293</v>
      </c>
      <c r="F37" s="802">
        <f t="shared" si="1"/>
        <v>45296</v>
      </c>
      <c r="G37" s="626"/>
      <c r="H37" s="843">
        <f t="shared" si="3"/>
        <v>45280</v>
      </c>
      <c r="I37" s="843">
        <f t="shared" si="3"/>
        <v>45280</v>
      </c>
      <c r="J37" s="800"/>
    </row>
    <row r="38" spans="1:10" s="146" customFormat="1" ht="20.25" hidden="1" customHeight="1">
      <c r="A38" s="1014"/>
      <c r="B38" s="840" t="s">
        <v>2321</v>
      </c>
      <c r="C38" s="801" t="s">
        <v>2358</v>
      </c>
      <c r="D38" s="801">
        <v>45287</v>
      </c>
      <c r="E38" s="837">
        <f t="shared" si="0"/>
        <v>45292</v>
      </c>
      <c r="F38" s="801">
        <f t="shared" si="1"/>
        <v>45295</v>
      </c>
      <c r="G38" s="800"/>
      <c r="H38" s="843">
        <f t="shared" si="3"/>
        <v>45287</v>
      </c>
      <c r="I38" s="843">
        <f t="shared" si="3"/>
        <v>45287</v>
      </c>
      <c r="J38" s="800"/>
    </row>
    <row r="39" spans="1:10" s="146" customFormat="1" ht="20.25" hidden="1" customHeight="1">
      <c r="A39" s="1014"/>
      <c r="B39" s="840" t="s">
        <v>2339</v>
      </c>
      <c r="C39" s="801" t="s">
        <v>2359</v>
      </c>
      <c r="D39" s="801">
        <v>44928</v>
      </c>
      <c r="E39" s="837">
        <f t="shared" si="0"/>
        <v>44933</v>
      </c>
      <c r="F39" s="801">
        <f t="shared" si="1"/>
        <v>44936</v>
      </c>
      <c r="G39" s="800"/>
      <c r="H39" s="843">
        <f t="shared" si="3"/>
        <v>45294</v>
      </c>
      <c r="I39" s="843">
        <f t="shared" si="3"/>
        <v>45294</v>
      </c>
      <c r="J39" s="800"/>
    </row>
    <row r="40" spans="1:10" s="146" customFormat="1" ht="20.25" hidden="1" customHeight="1">
      <c r="A40" s="1014" t="s">
        <v>2360</v>
      </c>
      <c r="B40" s="740" t="s">
        <v>2361</v>
      </c>
      <c r="C40" s="731" t="s">
        <v>2362</v>
      </c>
      <c r="D40" s="801">
        <v>45306</v>
      </c>
      <c r="E40" s="837">
        <f t="shared" si="0"/>
        <v>45311</v>
      </c>
      <c r="F40" s="801">
        <f t="shared" si="1"/>
        <v>45314</v>
      </c>
      <c r="G40" s="800"/>
      <c r="H40" s="843">
        <f t="shared" si="3"/>
        <v>45301</v>
      </c>
      <c r="I40" s="843">
        <f t="shared" si="3"/>
        <v>45301</v>
      </c>
      <c r="J40" s="800"/>
    </row>
    <row r="41" spans="1:10" s="146" customFormat="1" ht="20.25" hidden="1" customHeight="1">
      <c r="A41" s="1014"/>
      <c r="B41" s="840" t="s">
        <v>2341</v>
      </c>
      <c r="C41" s="801" t="s">
        <v>2363</v>
      </c>
      <c r="D41" s="801">
        <v>45309</v>
      </c>
      <c r="E41" s="837">
        <f t="shared" si="0"/>
        <v>45314</v>
      </c>
      <c r="F41" s="801">
        <f t="shared" si="1"/>
        <v>45317</v>
      </c>
      <c r="G41" s="800"/>
      <c r="H41" s="843">
        <f t="shared" si="3"/>
        <v>45308</v>
      </c>
      <c r="I41" s="843">
        <f t="shared" si="3"/>
        <v>45308</v>
      </c>
      <c r="J41" s="800"/>
    </row>
    <row r="42" spans="1:10" s="146" customFormat="1" ht="20.25" hidden="1" customHeight="1">
      <c r="A42" s="1014"/>
      <c r="B42" s="840" t="s">
        <v>2029</v>
      </c>
      <c r="C42" s="801" t="s">
        <v>2364</v>
      </c>
      <c r="D42" s="801">
        <f t="shared" ref="D42" si="5">D41+7</f>
        <v>45316</v>
      </c>
      <c r="E42" s="837">
        <f t="shared" si="0"/>
        <v>45321</v>
      </c>
      <c r="F42" s="801">
        <f t="shared" si="1"/>
        <v>45324</v>
      </c>
      <c r="G42" s="800"/>
      <c r="H42" s="843">
        <f t="shared" si="3"/>
        <v>45315</v>
      </c>
      <c r="I42" s="843">
        <f t="shared" si="3"/>
        <v>45315</v>
      </c>
      <c r="J42" s="800"/>
    </row>
    <row r="43" spans="1:10" s="146" customFormat="1" ht="20.25" hidden="1" customHeight="1">
      <c r="A43" s="1014"/>
      <c r="B43" s="840" t="s">
        <v>2321</v>
      </c>
      <c r="C43" s="801" t="s">
        <v>2365</v>
      </c>
      <c r="D43" s="801">
        <v>45321</v>
      </c>
      <c r="E43" s="837">
        <f t="shared" si="0"/>
        <v>45326</v>
      </c>
      <c r="F43" s="801">
        <f t="shared" si="1"/>
        <v>45329</v>
      </c>
      <c r="G43" s="800"/>
      <c r="H43" s="843">
        <f t="shared" si="3"/>
        <v>45322</v>
      </c>
      <c r="I43" s="843">
        <f t="shared" si="3"/>
        <v>45322</v>
      </c>
      <c r="J43" s="800"/>
    </row>
    <row r="44" spans="1:10" s="146" customFormat="1" ht="20.25" hidden="1" customHeight="1">
      <c r="A44" s="1014"/>
      <c r="B44" s="840" t="s">
        <v>2339</v>
      </c>
      <c r="C44" s="801" t="s">
        <v>2366</v>
      </c>
      <c r="D44" s="801">
        <v>45328</v>
      </c>
      <c r="E44" s="837">
        <f t="shared" si="0"/>
        <v>45333</v>
      </c>
      <c r="F44" s="801">
        <f t="shared" si="1"/>
        <v>45336</v>
      </c>
      <c r="G44" s="800"/>
      <c r="H44" s="843">
        <v>45329</v>
      </c>
      <c r="I44" s="843">
        <v>45329</v>
      </c>
      <c r="J44" s="800"/>
    </row>
    <row r="45" spans="1:10" s="146" customFormat="1" ht="20.25" hidden="1" customHeight="1">
      <c r="A45" s="1014"/>
      <c r="B45" s="840" t="s">
        <v>2348</v>
      </c>
      <c r="C45" s="801" t="s">
        <v>2367</v>
      </c>
      <c r="D45" s="801">
        <v>45335</v>
      </c>
      <c r="E45" s="837">
        <f t="shared" si="0"/>
        <v>45340</v>
      </c>
      <c r="F45" s="801">
        <f t="shared" si="1"/>
        <v>45343</v>
      </c>
      <c r="G45" s="800"/>
      <c r="H45" s="843">
        <f t="shared" si="3"/>
        <v>45336</v>
      </c>
      <c r="I45" s="843">
        <f t="shared" si="3"/>
        <v>45336</v>
      </c>
      <c r="J45" s="800"/>
    </row>
    <row r="46" spans="1:10" s="146" customFormat="1" ht="20.25" hidden="1" customHeight="1">
      <c r="A46" s="1014"/>
      <c r="B46" s="840" t="s">
        <v>2341</v>
      </c>
      <c r="C46" s="801" t="s">
        <v>2368</v>
      </c>
      <c r="D46" s="801">
        <v>45346</v>
      </c>
      <c r="E46" s="837">
        <f t="shared" si="0"/>
        <v>45351</v>
      </c>
      <c r="F46" s="801">
        <f t="shared" si="1"/>
        <v>45354</v>
      </c>
      <c r="G46" s="800"/>
      <c r="H46" s="843">
        <f t="shared" si="3"/>
        <v>45343</v>
      </c>
      <c r="I46" s="843">
        <f t="shared" si="3"/>
        <v>45343</v>
      </c>
      <c r="J46" s="800"/>
    </row>
    <row r="47" spans="1:10" s="146" customFormat="1" ht="20.25" hidden="1" customHeight="1">
      <c r="A47" s="1014"/>
      <c r="B47" s="840" t="s">
        <v>2029</v>
      </c>
      <c r="C47" s="801" t="s">
        <v>2369</v>
      </c>
      <c r="D47" s="801">
        <v>45351</v>
      </c>
      <c r="E47" s="837">
        <f t="shared" si="0"/>
        <v>45356</v>
      </c>
      <c r="F47" s="801">
        <f t="shared" si="1"/>
        <v>45359</v>
      </c>
      <c r="G47" s="800"/>
      <c r="H47" s="843">
        <f t="shared" si="3"/>
        <v>45350</v>
      </c>
      <c r="I47" s="843">
        <f t="shared" si="3"/>
        <v>45350</v>
      </c>
      <c r="J47" s="800"/>
    </row>
    <row r="48" spans="1:10" s="146" customFormat="1" ht="20.25" hidden="1" customHeight="1">
      <c r="A48" s="1014"/>
      <c r="B48" s="840" t="s">
        <v>2321</v>
      </c>
      <c r="C48" s="801" t="s">
        <v>2370</v>
      </c>
      <c r="D48" s="801">
        <v>45356</v>
      </c>
      <c r="E48" s="837">
        <f t="shared" si="0"/>
        <v>45361</v>
      </c>
      <c r="F48" s="801">
        <f t="shared" si="1"/>
        <v>45364</v>
      </c>
      <c r="G48" s="800"/>
      <c r="H48" s="843">
        <v>45357</v>
      </c>
      <c r="I48" s="843">
        <v>45357</v>
      </c>
      <c r="J48" s="800"/>
    </row>
    <row r="49" spans="1:10" s="146" customFormat="1" ht="20.25" hidden="1" customHeight="1">
      <c r="A49" s="1014" t="s">
        <v>2371</v>
      </c>
      <c r="B49" s="840" t="s">
        <v>2372</v>
      </c>
      <c r="C49" s="801" t="s">
        <v>2373</v>
      </c>
      <c r="D49" s="801">
        <v>45366</v>
      </c>
      <c r="E49" s="837">
        <f t="shared" si="0"/>
        <v>45371</v>
      </c>
      <c r="F49" s="801">
        <f t="shared" si="1"/>
        <v>45374</v>
      </c>
      <c r="G49" s="800"/>
      <c r="H49" s="843">
        <f t="shared" si="3"/>
        <v>45364</v>
      </c>
      <c r="I49" s="843">
        <f t="shared" si="3"/>
        <v>45364</v>
      </c>
      <c r="J49" s="800"/>
    </row>
    <row r="50" spans="1:10" s="146" customFormat="1" ht="20.25" hidden="1" customHeight="1">
      <c r="A50" s="1014"/>
      <c r="B50" s="953" t="s">
        <v>2348</v>
      </c>
      <c r="C50" s="940" t="s">
        <v>2374</v>
      </c>
      <c r="D50" s="940">
        <v>45372</v>
      </c>
      <c r="E50" s="837">
        <f t="shared" si="0"/>
        <v>45377</v>
      </c>
      <c r="F50" s="801">
        <f t="shared" si="1"/>
        <v>45380</v>
      </c>
      <c r="G50" s="800"/>
      <c r="H50" s="757">
        <f t="shared" si="3"/>
        <v>45371</v>
      </c>
      <c r="I50" s="757">
        <f t="shared" si="3"/>
        <v>45371</v>
      </c>
      <c r="J50" s="800"/>
    </row>
    <row r="51" spans="1:10" s="146" customFormat="1" ht="20.25" hidden="1" customHeight="1">
      <c r="A51" s="1014"/>
      <c r="B51" s="953" t="s">
        <v>2341</v>
      </c>
      <c r="C51" s="940" t="s">
        <v>2375</v>
      </c>
      <c r="D51" s="940">
        <v>45379</v>
      </c>
      <c r="E51" s="837">
        <f t="shared" si="0"/>
        <v>45384</v>
      </c>
      <c r="F51" s="801">
        <f t="shared" si="1"/>
        <v>45387</v>
      </c>
      <c r="G51" s="800"/>
      <c r="H51" s="757">
        <f t="shared" si="3"/>
        <v>45378</v>
      </c>
      <c r="I51" s="757">
        <f t="shared" si="3"/>
        <v>45378</v>
      </c>
      <c r="J51" s="800"/>
    </row>
    <row r="52" spans="1:10" s="146" customFormat="1" ht="20.25" hidden="1" customHeight="1">
      <c r="A52" s="1014"/>
      <c r="B52" s="954" t="s">
        <v>2029</v>
      </c>
      <c r="C52" s="942" t="s">
        <v>2376</v>
      </c>
      <c r="D52" s="940">
        <v>45385</v>
      </c>
      <c r="E52" s="837">
        <f t="shared" si="0"/>
        <v>45390</v>
      </c>
      <c r="F52" s="801">
        <f t="shared" si="1"/>
        <v>45393</v>
      </c>
      <c r="G52" s="800"/>
      <c r="H52" s="757">
        <v>45385</v>
      </c>
      <c r="I52" s="757">
        <v>45385</v>
      </c>
      <c r="J52" s="800"/>
    </row>
    <row r="53" spans="1:10" s="146" customFormat="1" ht="20.25" hidden="1" customHeight="1">
      <c r="A53" s="1014"/>
      <c r="B53" s="954" t="s">
        <v>2321</v>
      </c>
      <c r="C53" s="940" t="s">
        <v>2377</v>
      </c>
      <c r="D53" s="940">
        <v>45394</v>
      </c>
      <c r="E53" s="837">
        <f t="shared" si="0"/>
        <v>45399</v>
      </c>
      <c r="F53" s="801">
        <f t="shared" si="1"/>
        <v>45402</v>
      </c>
      <c r="G53" s="800"/>
      <c r="H53" s="757">
        <f t="shared" si="3"/>
        <v>45392</v>
      </c>
      <c r="I53" s="757">
        <f t="shared" si="3"/>
        <v>45392</v>
      </c>
      <c r="J53" s="800"/>
    </row>
    <row r="54" spans="1:10" s="146" customFormat="1" ht="20.25" hidden="1" customHeight="1">
      <c r="A54" s="1014"/>
      <c r="B54" s="954" t="s">
        <v>2372</v>
      </c>
      <c r="C54" s="940" t="s">
        <v>2378</v>
      </c>
      <c r="D54" s="940">
        <v>45403</v>
      </c>
      <c r="E54" s="837">
        <f t="shared" si="0"/>
        <v>45408</v>
      </c>
      <c r="F54" s="801">
        <f t="shared" si="1"/>
        <v>45411</v>
      </c>
      <c r="G54" s="800"/>
      <c r="H54" s="757">
        <f t="shared" si="3"/>
        <v>45399</v>
      </c>
      <c r="I54" s="757">
        <f t="shared" si="3"/>
        <v>45399</v>
      </c>
      <c r="J54" s="800"/>
    </row>
    <row r="55" spans="1:10" s="146" customFormat="1" ht="20.25" hidden="1" customHeight="1">
      <c r="A55" s="1014"/>
      <c r="B55" s="954" t="s">
        <v>2348</v>
      </c>
      <c r="C55" s="940" t="s">
        <v>2379</v>
      </c>
      <c r="D55" s="940">
        <v>45409</v>
      </c>
      <c r="E55" s="837">
        <f t="shared" si="0"/>
        <v>45414</v>
      </c>
      <c r="F55" s="801">
        <f t="shared" si="1"/>
        <v>45417</v>
      </c>
      <c r="G55" s="800"/>
      <c r="H55" s="757">
        <f t="shared" si="3"/>
        <v>45406</v>
      </c>
      <c r="I55" s="757">
        <f t="shared" si="3"/>
        <v>45406</v>
      </c>
      <c r="J55" s="800"/>
    </row>
    <row r="56" spans="1:10" s="146" customFormat="1" ht="20.25" hidden="1" customHeight="1">
      <c r="A56" s="1014"/>
      <c r="B56" s="954" t="s">
        <v>2341</v>
      </c>
      <c r="C56" s="942" t="s">
        <v>2380</v>
      </c>
      <c r="D56" s="940">
        <v>45419</v>
      </c>
      <c r="E56" s="1028" t="s">
        <v>286</v>
      </c>
      <c r="F56" s="801">
        <f t="shared" si="1"/>
        <v>45427</v>
      </c>
      <c r="G56" s="800"/>
      <c r="H56" s="757">
        <f t="shared" si="3"/>
        <v>45413</v>
      </c>
      <c r="I56" s="757">
        <f t="shared" si="3"/>
        <v>45413</v>
      </c>
      <c r="J56" s="800"/>
    </row>
    <row r="57" spans="1:10" s="146" customFormat="1" ht="20.100000000000001" hidden="1" customHeight="1">
      <c r="A57" s="1014" t="s">
        <v>2381</v>
      </c>
      <c r="B57" s="1036" t="s">
        <v>310</v>
      </c>
      <c r="C57" s="942" t="s">
        <v>2382</v>
      </c>
      <c r="D57" s="940">
        <v>45412</v>
      </c>
      <c r="E57" s="1029">
        <f>D57+5</f>
        <v>45417</v>
      </c>
      <c r="F57" s="849">
        <f t="shared" si="1"/>
        <v>45420</v>
      </c>
      <c r="G57" s="800"/>
      <c r="H57" s="757">
        <f t="shared" si="3"/>
        <v>45420</v>
      </c>
      <c r="I57" s="757">
        <f t="shared" si="3"/>
        <v>45420</v>
      </c>
      <c r="J57" s="800"/>
    </row>
    <row r="58" spans="1:10" s="146" customFormat="1" ht="20.100000000000001" hidden="1" customHeight="1">
      <c r="A58" s="1014"/>
      <c r="B58" s="964" t="s">
        <v>2321</v>
      </c>
      <c r="C58" s="942" t="s">
        <v>2383</v>
      </c>
      <c r="D58" s="940">
        <v>45435</v>
      </c>
      <c r="E58" s="837">
        <f>D58+5</f>
        <v>45440</v>
      </c>
      <c r="F58" s="801">
        <f t="shared" si="1"/>
        <v>45443</v>
      </c>
      <c r="G58" s="800"/>
      <c r="H58" s="757">
        <f t="shared" si="3"/>
        <v>45427</v>
      </c>
      <c r="I58" s="757">
        <f t="shared" si="3"/>
        <v>45427</v>
      </c>
      <c r="J58" s="800"/>
    </row>
    <row r="59" spans="1:10" s="146" customFormat="1" ht="20.100000000000001" hidden="1" customHeight="1">
      <c r="A59" s="1014" t="s">
        <v>2384</v>
      </c>
      <c r="B59" s="1012" t="s">
        <v>286</v>
      </c>
      <c r="C59" s="942" t="s">
        <v>2385</v>
      </c>
      <c r="D59" s="849">
        <v>45439</v>
      </c>
      <c r="E59" s="1029">
        <f>D59+5</f>
        <v>45444</v>
      </c>
      <c r="F59" s="849">
        <f t="shared" si="1"/>
        <v>45447</v>
      </c>
      <c r="G59" s="800"/>
      <c r="H59" s="757">
        <f t="shared" si="3"/>
        <v>45434</v>
      </c>
      <c r="I59" s="757">
        <f t="shared" si="3"/>
        <v>45434</v>
      </c>
      <c r="J59" s="800"/>
    </row>
    <row r="60" spans="1:10" s="146" customFormat="1" ht="20.100000000000001" hidden="1" customHeight="1">
      <c r="A60" s="1014" t="s">
        <v>2386</v>
      </c>
      <c r="B60" s="964" t="s">
        <v>2348</v>
      </c>
      <c r="C60" s="942" t="s">
        <v>2387</v>
      </c>
      <c r="D60" s="940">
        <v>45451</v>
      </c>
      <c r="E60" s="837">
        <f>D60+5</f>
        <v>45456</v>
      </c>
      <c r="F60" s="801">
        <f t="shared" si="1"/>
        <v>45459</v>
      </c>
      <c r="G60" s="800"/>
      <c r="H60" s="757">
        <f t="shared" si="3"/>
        <v>45441</v>
      </c>
      <c r="I60" s="757">
        <f t="shared" si="3"/>
        <v>45441</v>
      </c>
      <c r="J60" s="800"/>
    </row>
    <row r="61" spans="1:10" s="146" customFormat="1" ht="20.100000000000001" hidden="1" customHeight="1">
      <c r="A61" s="1014" t="s">
        <v>2341</v>
      </c>
      <c r="B61" s="964" t="s">
        <v>2388</v>
      </c>
      <c r="C61" s="942" t="s">
        <v>2389</v>
      </c>
      <c r="D61" s="940">
        <v>45453</v>
      </c>
      <c r="E61" s="1021" t="s">
        <v>286</v>
      </c>
      <c r="F61" s="801">
        <f t="shared" si="1"/>
        <v>45461</v>
      </c>
      <c r="G61" s="800"/>
      <c r="H61" s="757">
        <f t="shared" si="3"/>
        <v>45448</v>
      </c>
      <c r="I61" s="757">
        <f t="shared" si="3"/>
        <v>45448</v>
      </c>
      <c r="J61" s="800"/>
    </row>
    <row r="62" spans="1:10" s="146" customFormat="1" ht="20.100000000000001" hidden="1" customHeight="1">
      <c r="A62" s="1014" t="s">
        <v>2381</v>
      </c>
      <c r="B62" s="964" t="s">
        <v>2341</v>
      </c>
      <c r="C62" s="942" t="s">
        <v>2390</v>
      </c>
      <c r="D62" s="940">
        <v>45463</v>
      </c>
      <c r="E62" s="1021" t="s">
        <v>286</v>
      </c>
      <c r="F62" s="1021" t="s">
        <v>286</v>
      </c>
      <c r="G62" s="800"/>
      <c r="H62" s="757">
        <f t="shared" si="3"/>
        <v>45455</v>
      </c>
      <c r="I62" s="757">
        <f t="shared" si="3"/>
        <v>45455</v>
      </c>
      <c r="J62" s="800"/>
    </row>
    <row r="63" spans="1:10" s="146" customFormat="1" ht="20.100000000000001" hidden="1" customHeight="1">
      <c r="A63" s="1014" t="s">
        <v>2321</v>
      </c>
      <c r="B63" s="964" t="s">
        <v>1777</v>
      </c>
      <c r="C63" s="942" t="s">
        <v>2391</v>
      </c>
      <c r="D63" s="940">
        <v>45470</v>
      </c>
      <c r="E63" s="837">
        <f t="shared" ref="E63:E71" si="6">D63+5</f>
        <v>45475</v>
      </c>
      <c r="F63" s="801">
        <f t="shared" ref="F63:F71" si="7">D63+8</f>
        <v>45478</v>
      </c>
      <c r="G63" s="800"/>
      <c r="H63" s="757">
        <f t="shared" si="3"/>
        <v>45462</v>
      </c>
      <c r="I63" s="757">
        <f t="shared" si="3"/>
        <v>45462</v>
      </c>
      <c r="J63" s="800"/>
    </row>
    <row r="64" spans="1:10" s="146" customFormat="1" ht="20.100000000000001" hidden="1" customHeight="1">
      <c r="A64" s="1014" t="s">
        <v>2392</v>
      </c>
      <c r="B64" s="964" t="s">
        <v>2321</v>
      </c>
      <c r="C64" s="942" t="s">
        <v>2393</v>
      </c>
      <c r="D64" s="940">
        <v>45477</v>
      </c>
      <c r="E64" s="837">
        <f t="shared" si="6"/>
        <v>45482</v>
      </c>
      <c r="F64" s="801">
        <f t="shared" si="7"/>
        <v>45485</v>
      </c>
      <c r="G64" s="800"/>
      <c r="H64" s="757">
        <f t="shared" si="3"/>
        <v>45469</v>
      </c>
      <c r="I64" s="757">
        <f t="shared" si="3"/>
        <v>45469</v>
      </c>
      <c r="J64" s="800"/>
    </row>
    <row r="65" spans="1:10" s="146" customFormat="1" ht="20.100000000000001" hidden="1" customHeight="1">
      <c r="A65" s="1014" t="s">
        <v>2386</v>
      </c>
      <c r="B65" s="964" t="s">
        <v>2348</v>
      </c>
      <c r="C65" s="942" t="s">
        <v>2394</v>
      </c>
      <c r="D65" s="940">
        <v>45487</v>
      </c>
      <c r="E65" s="837">
        <f t="shared" si="6"/>
        <v>45492</v>
      </c>
      <c r="F65" s="801">
        <f t="shared" si="7"/>
        <v>45495</v>
      </c>
      <c r="G65" s="800"/>
      <c r="H65" s="757">
        <f t="shared" si="3"/>
        <v>45476</v>
      </c>
      <c r="I65" s="757">
        <f t="shared" si="3"/>
        <v>45476</v>
      </c>
      <c r="J65" s="800"/>
    </row>
    <row r="66" spans="1:10" s="146" customFormat="1" ht="20.100000000000001" hidden="1" customHeight="1">
      <c r="A66" s="1014" t="s">
        <v>2341</v>
      </c>
      <c r="B66" s="964" t="s">
        <v>2388</v>
      </c>
      <c r="C66" s="942" t="s">
        <v>2395</v>
      </c>
      <c r="D66" s="940">
        <v>45490</v>
      </c>
      <c r="E66" s="871" t="s">
        <v>286</v>
      </c>
      <c r="F66" s="871" t="s">
        <v>286</v>
      </c>
      <c r="G66" s="800"/>
      <c r="H66" s="757">
        <f t="shared" si="3"/>
        <v>45483</v>
      </c>
      <c r="I66" s="757">
        <f t="shared" si="3"/>
        <v>45483</v>
      </c>
      <c r="J66" s="800"/>
    </row>
    <row r="67" spans="1:10" s="146" customFormat="1" ht="20.100000000000001" hidden="1" customHeight="1">
      <c r="A67" s="1014" t="s">
        <v>2381</v>
      </c>
      <c r="B67" s="964" t="s">
        <v>2396</v>
      </c>
      <c r="C67" s="942" t="s">
        <v>2397</v>
      </c>
      <c r="D67" s="871" t="s">
        <v>286</v>
      </c>
      <c r="E67" s="1050" t="e">
        <f t="shared" si="6"/>
        <v>#VALUE!</v>
      </c>
      <c r="F67" s="799" t="e">
        <f t="shared" si="7"/>
        <v>#VALUE!</v>
      </c>
      <c r="G67" s="800"/>
      <c r="H67" s="757">
        <f t="shared" si="3"/>
        <v>45490</v>
      </c>
      <c r="I67" s="757">
        <f t="shared" si="3"/>
        <v>45490</v>
      </c>
      <c r="J67" s="800"/>
    </row>
    <row r="68" spans="1:10" s="146" customFormat="1" ht="20.100000000000001" hidden="1" customHeight="1">
      <c r="A68" s="1014" t="s">
        <v>2321</v>
      </c>
      <c r="B68" s="964" t="s">
        <v>1777</v>
      </c>
      <c r="C68" s="942" t="s">
        <v>2398</v>
      </c>
      <c r="D68" s="871" t="s">
        <v>286</v>
      </c>
      <c r="E68" s="871" t="s">
        <v>286</v>
      </c>
      <c r="F68" s="871" t="s">
        <v>286</v>
      </c>
      <c r="G68" s="800"/>
      <c r="H68" s="757">
        <f t="shared" si="3"/>
        <v>45497</v>
      </c>
      <c r="I68" s="757">
        <f t="shared" si="3"/>
        <v>45497</v>
      </c>
      <c r="J68" s="800"/>
    </row>
    <row r="69" spans="1:10" s="146" customFormat="1" ht="20.100000000000001" hidden="1" customHeight="1">
      <c r="A69" s="1014"/>
      <c r="B69" s="964" t="s">
        <v>2321</v>
      </c>
      <c r="C69" s="942" t="s">
        <v>2399</v>
      </c>
      <c r="D69" s="871" t="s">
        <v>286</v>
      </c>
      <c r="E69" s="871" t="s">
        <v>286</v>
      </c>
      <c r="F69" s="871" t="s">
        <v>286</v>
      </c>
      <c r="G69" s="800"/>
      <c r="H69" s="757">
        <f t="shared" si="3"/>
        <v>45504</v>
      </c>
      <c r="I69" s="757">
        <f t="shared" si="3"/>
        <v>45504</v>
      </c>
      <c r="J69" s="800"/>
    </row>
    <row r="70" spans="1:10" s="146" customFormat="1" ht="20.100000000000001" hidden="1" customHeight="1">
      <c r="A70" s="1014" t="s">
        <v>2348</v>
      </c>
      <c r="B70" s="964" t="s">
        <v>2400</v>
      </c>
      <c r="C70" s="942" t="s">
        <v>2401</v>
      </c>
      <c r="D70" s="940">
        <v>45519</v>
      </c>
      <c r="E70" s="871" t="s">
        <v>286</v>
      </c>
      <c r="F70" s="871" t="s">
        <v>286</v>
      </c>
      <c r="G70" s="800"/>
      <c r="H70" s="757">
        <f t="shared" si="3"/>
        <v>45511</v>
      </c>
      <c r="I70" s="757">
        <f t="shared" si="3"/>
        <v>45511</v>
      </c>
      <c r="J70" s="800"/>
    </row>
    <row r="71" spans="1:10" s="146" customFormat="1" ht="20.100000000000001" hidden="1" customHeight="1">
      <c r="A71" s="1014" t="s">
        <v>2402</v>
      </c>
      <c r="B71" s="964" t="s">
        <v>2348</v>
      </c>
      <c r="C71" s="942" t="s">
        <v>2403</v>
      </c>
      <c r="D71" s="940">
        <v>45523</v>
      </c>
      <c r="E71" s="837">
        <f t="shared" si="6"/>
        <v>45528</v>
      </c>
      <c r="F71" s="801">
        <f t="shared" si="7"/>
        <v>45531</v>
      </c>
      <c r="G71" s="800"/>
      <c r="H71" s="757">
        <f t="shared" si="3"/>
        <v>45518</v>
      </c>
      <c r="I71" s="757">
        <f t="shared" si="3"/>
        <v>45518</v>
      </c>
      <c r="J71" s="800"/>
    </row>
    <row r="72" spans="1:10" s="146" customFormat="1" ht="20.100000000000001" hidden="1" customHeight="1">
      <c r="A72" s="1014" t="s">
        <v>2396</v>
      </c>
      <c r="B72" s="964" t="s">
        <v>2404</v>
      </c>
      <c r="C72" s="942" t="s">
        <v>2405</v>
      </c>
      <c r="D72" s="871" t="s">
        <v>286</v>
      </c>
      <c r="E72" s="1029"/>
      <c r="F72" s="849"/>
      <c r="G72" s="800"/>
      <c r="H72" s="757">
        <f t="shared" si="3"/>
        <v>45525</v>
      </c>
      <c r="I72" s="757">
        <f t="shared" si="3"/>
        <v>45525</v>
      </c>
      <c r="J72" s="800"/>
    </row>
    <row r="73" spans="1:10" s="146" customFormat="1" ht="20.100000000000001" hidden="1" customHeight="1">
      <c r="A73" s="1014" t="s">
        <v>2321</v>
      </c>
      <c r="B73" s="964" t="s">
        <v>1777</v>
      </c>
      <c r="C73" s="942" t="s">
        <v>2406</v>
      </c>
      <c r="D73" s="940">
        <v>45543</v>
      </c>
      <c r="E73" s="837">
        <f t="shared" ref="E73:E77" si="8">D73+5</f>
        <v>45548</v>
      </c>
      <c r="F73" s="801">
        <f t="shared" ref="F73:F85" si="9">D73+8</f>
        <v>45551</v>
      </c>
      <c r="G73" s="800"/>
      <c r="H73" s="757">
        <f t="shared" si="3"/>
        <v>45532</v>
      </c>
      <c r="I73" s="757">
        <f t="shared" si="3"/>
        <v>45532</v>
      </c>
      <c r="J73" s="800"/>
    </row>
    <row r="74" spans="1:10" s="146" customFormat="1" ht="20.100000000000001" hidden="1" customHeight="1">
      <c r="A74" s="1014"/>
      <c r="B74" s="964" t="s">
        <v>2321</v>
      </c>
      <c r="C74" s="942" t="s">
        <v>2407</v>
      </c>
      <c r="D74" s="940">
        <v>45543</v>
      </c>
      <c r="E74" s="837">
        <f t="shared" si="8"/>
        <v>45548</v>
      </c>
      <c r="F74" s="801">
        <f t="shared" si="9"/>
        <v>45551</v>
      </c>
      <c r="G74" s="800"/>
      <c r="H74" s="757">
        <f t="shared" si="3"/>
        <v>45539</v>
      </c>
      <c r="I74" s="757">
        <f t="shared" si="3"/>
        <v>45539</v>
      </c>
      <c r="J74" s="800"/>
    </row>
    <row r="75" spans="1:10" s="146" customFormat="1" ht="20.100000000000001" hidden="1" customHeight="1">
      <c r="A75" s="1014" t="s">
        <v>2348</v>
      </c>
      <c r="B75" s="964" t="s">
        <v>2400</v>
      </c>
      <c r="C75" s="942" t="s">
        <v>2408</v>
      </c>
      <c r="D75" s="940">
        <v>45558</v>
      </c>
      <c r="E75" s="837">
        <f t="shared" si="8"/>
        <v>45563</v>
      </c>
      <c r="F75" s="1021" t="s">
        <v>286</v>
      </c>
      <c r="G75" s="800"/>
      <c r="H75" s="757">
        <f t="shared" si="3"/>
        <v>45546</v>
      </c>
      <c r="I75" s="757">
        <f t="shared" si="3"/>
        <v>45546</v>
      </c>
      <c r="J75" s="800"/>
    </row>
    <row r="76" spans="1:10" s="146" customFormat="1" ht="20.100000000000001" hidden="1" customHeight="1">
      <c r="A76" s="1014" t="s">
        <v>2402</v>
      </c>
      <c r="B76" s="964" t="s">
        <v>2348</v>
      </c>
      <c r="C76" s="942" t="s">
        <v>2409</v>
      </c>
      <c r="D76" s="940">
        <v>45560</v>
      </c>
      <c r="E76" s="1021" t="s">
        <v>286</v>
      </c>
      <c r="F76" s="801">
        <f t="shared" si="9"/>
        <v>45568</v>
      </c>
      <c r="G76" s="800"/>
      <c r="H76" s="757">
        <f t="shared" si="3"/>
        <v>45553</v>
      </c>
      <c r="I76" s="757">
        <f t="shared" si="3"/>
        <v>45553</v>
      </c>
      <c r="J76" s="800"/>
    </row>
    <row r="77" spans="1:10" s="146" customFormat="1" ht="20.100000000000001" hidden="1" customHeight="1">
      <c r="A77" s="1014"/>
      <c r="B77" s="964" t="s">
        <v>2404</v>
      </c>
      <c r="C77" s="942" t="s">
        <v>2410</v>
      </c>
      <c r="D77" s="940">
        <v>45569</v>
      </c>
      <c r="E77" s="837">
        <f t="shared" si="8"/>
        <v>45574</v>
      </c>
      <c r="F77" s="1021" t="s">
        <v>286</v>
      </c>
      <c r="G77" s="800"/>
      <c r="H77" s="757">
        <f t="shared" si="3"/>
        <v>45560</v>
      </c>
      <c r="I77" s="757">
        <f t="shared" si="3"/>
        <v>45560</v>
      </c>
      <c r="J77" s="800"/>
    </row>
    <row r="78" spans="1:10" s="146" customFormat="1" ht="20.100000000000001" hidden="1" customHeight="1">
      <c r="A78" s="1014"/>
      <c r="B78" s="964" t="s">
        <v>1777</v>
      </c>
      <c r="C78" s="942" t="s">
        <v>2411</v>
      </c>
      <c r="D78" s="940">
        <v>45573</v>
      </c>
      <c r="E78" s="1021" t="s">
        <v>286</v>
      </c>
      <c r="F78" s="801">
        <f t="shared" si="9"/>
        <v>45581</v>
      </c>
      <c r="G78" s="800"/>
      <c r="H78" s="757">
        <f t="shared" si="3"/>
        <v>45567</v>
      </c>
      <c r="I78" s="757">
        <f t="shared" si="3"/>
        <v>45567</v>
      </c>
      <c r="J78" s="800"/>
    </row>
    <row r="79" spans="1:10" s="146" customFormat="1" ht="20.100000000000001" hidden="1" customHeight="1">
      <c r="A79" s="1014"/>
      <c r="B79" s="964" t="s">
        <v>2321</v>
      </c>
      <c r="C79" s="942" t="s">
        <v>2412</v>
      </c>
      <c r="D79" s="940">
        <v>45575</v>
      </c>
      <c r="E79" s="837">
        <f t="shared" ref="E79:E87" si="10">D79+5</f>
        <v>45580</v>
      </c>
      <c r="F79" s="801">
        <f t="shared" si="9"/>
        <v>45583</v>
      </c>
      <c r="G79" s="800"/>
      <c r="H79" s="757">
        <f t="shared" si="3"/>
        <v>45574</v>
      </c>
      <c r="I79" s="757">
        <f t="shared" si="3"/>
        <v>45574</v>
      </c>
      <c r="J79" s="800"/>
    </row>
    <row r="80" spans="1:10" s="146" customFormat="1" ht="20.100000000000001" hidden="1" customHeight="1">
      <c r="A80" s="1014"/>
      <c r="B80" s="964" t="s">
        <v>2400</v>
      </c>
      <c r="C80" s="942" t="s">
        <v>2413</v>
      </c>
      <c r="D80" s="940">
        <v>45583</v>
      </c>
      <c r="E80" s="837">
        <f t="shared" si="10"/>
        <v>45588</v>
      </c>
      <c r="F80" s="801">
        <f t="shared" si="9"/>
        <v>45591</v>
      </c>
      <c r="G80" s="800"/>
      <c r="H80" s="757">
        <f t="shared" ref="H80:I138" si="11">H79+7</f>
        <v>45581</v>
      </c>
      <c r="I80" s="757">
        <f t="shared" si="11"/>
        <v>45581</v>
      </c>
      <c r="J80" s="800"/>
    </row>
    <row r="81" spans="1:10" s="146" customFormat="1" ht="20.100000000000001" hidden="1" customHeight="1">
      <c r="A81" s="1014"/>
      <c r="B81" s="964" t="s">
        <v>2348</v>
      </c>
      <c r="C81" s="942" t="s">
        <v>2414</v>
      </c>
      <c r="D81" s="940">
        <v>45593</v>
      </c>
      <c r="E81" s="837">
        <f t="shared" si="10"/>
        <v>45598</v>
      </c>
      <c r="F81" s="801">
        <f t="shared" si="9"/>
        <v>45601</v>
      </c>
      <c r="G81" s="800"/>
      <c r="H81" s="757">
        <f t="shared" si="11"/>
        <v>45588</v>
      </c>
      <c r="I81" s="757">
        <f t="shared" si="11"/>
        <v>45588</v>
      </c>
      <c r="J81" s="800"/>
    </row>
    <row r="82" spans="1:10" s="146" customFormat="1" ht="20.100000000000001" hidden="1" customHeight="1">
      <c r="A82" s="1014" t="s">
        <v>2415</v>
      </c>
      <c r="B82" s="964" t="s">
        <v>2404</v>
      </c>
      <c r="C82" s="942" t="s">
        <v>2416</v>
      </c>
      <c r="D82" s="940">
        <v>45599</v>
      </c>
      <c r="E82" s="837">
        <f t="shared" si="10"/>
        <v>45604</v>
      </c>
      <c r="F82" s="801">
        <f t="shared" si="9"/>
        <v>45607</v>
      </c>
      <c r="G82" s="800"/>
      <c r="H82" s="757">
        <f t="shared" si="11"/>
        <v>45595</v>
      </c>
      <c r="I82" s="757">
        <f t="shared" si="11"/>
        <v>45595</v>
      </c>
      <c r="J82" s="800"/>
    </row>
    <row r="83" spans="1:10" s="146" customFormat="1" ht="20.100000000000001" hidden="1" customHeight="1">
      <c r="A83" s="1014"/>
      <c r="B83" s="964" t="s">
        <v>1777</v>
      </c>
      <c r="C83" s="942" t="s">
        <v>2417</v>
      </c>
      <c r="D83" s="940">
        <v>45606</v>
      </c>
      <c r="E83" s="837">
        <f t="shared" si="10"/>
        <v>45611</v>
      </c>
      <c r="F83" s="801">
        <f t="shared" si="9"/>
        <v>45614</v>
      </c>
      <c r="G83" s="800"/>
      <c r="H83" s="757">
        <f t="shared" si="11"/>
        <v>45602</v>
      </c>
      <c r="I83" s="757">
        <f t="shared" si="11"/>
        <v>45602</v>
      </c>
      <c r="J83" s="800"/>
    </row>
    <row r="84" spans="1:10" s="146" customFormat="1" ht="20.100000000000001" hidden="1" customHeight="1">
      <c r="A84" s="1014"/>
      <c r="B84" s="964" t="s">
        <v>2321</v>
      </c>
      <c r="C84" s="942" t="s">
        <v>2418</v>
      </c>
      <c r="D84" s="940">
        <v>45616</v>
      </c>
      <c r="E84" s="837">
        <f t="shared" si="10"/>
        <v>45621</v>
      </c>
      <c r="F84" s="801">
        <f t="shared" si="9"/>
        <v>45624</v>
      </c>
      <c r="G84" s="800"/>
      <c r="H84" s="757">
        <f t="shared" si="11"/>
        <v>45609</v>
      </c>
      <c r="I84" s="757">
        <f t="shared" si="11"/>
        <v>45609</v>
      </c>
      <c r="J84" s="800"/>
    </row>
    <row r="85" spans="1:10" s="146" customFormat="1" ht="20.100000000000001" hidden="1" customHeight="1">
      <c r="A85" s="1014"/>
      <c r="B85" s="964" t="s">
        <v>2400</v>
      </c>
      <c r="C85" s="942" t="s">
        <v>2419</v>
      </c>
      <c r="D85" s="940">
        <v>45619</v>
      </c>
      <c r="E85" s="837">
        <f t="shared" si="10"/>
        <v>45624</v>
      </c>
      <c r="F85" s="801">
        <f t="shared" si="9"/>
        <v>45627</v>
      </c>
      <c r="G85" s="800"/>
      <c r="H85" s="757">
        <f t="shared" si="11"/>
        <v>45616</v>
      </c>
      <c r="I85" s="757">
        <f t="shared" si="11"/>
        <v>45616</v>
      </c>
      <c r="J85" s="800"/>
    </row>
    <row r="86" spans="1:10" s="146" customFormat="1" ht="20.100000000000001" hidden="1" customHeight="1">
      <c r="A86" s="1014"/>
      <c r="B86" s="964" t="s">
        <v>2348</v>
      </c>
      <c r="C86" s="942" t="s">
        <v>2420</v>
      </c>
      <c r="D86" s="871" t="s">
        <v>286</v>
      </c>
      <c r="E86" s="970"/>
      <c r="F86" s="970"/>
      <c r="G86" s="800"/>
      <c r="H86" s="757">
        <f t="shared" si="11"/>
        <v>45623</v>
      </c>
      <c r="I86" s="757">
        <f t="shared" si="11"/>
        <v>45623</v>
      </c>
      <c r="J86" s="800"/>
    </row>
    <row r="87" spans="1:10" s="146" customFormat="1" ht="20.100000000000001" hidden="1" customHeight="1">
      <c r="A87" s="1014"/>
      <c r="B87" s="964" t="s">
        <v>2110</v>
      </c>
      <c r="C87" s="942" t="s">
        <v>2421</v>
      </c>
      <c r="D87" s="940">
        <v>45635</v>
      </c>
      <c r="E87" s="837">
        <f t="shared" si="10"/>
        <v>45640</v>
      </c>
      <c r="F87" s="871" t="s">
        <v>286</v>
      </c>
      <c r="G87" s="800"/>
      <c r="H87" s="757">
        <f t="shared" si="11"/>
        <v>45630</v>
      </c>
      <c r="I87" s="757">
        <f t="shared" si="11"/>
        <v>45630</v>
      </c>
      <c r="J87" s="800"/>
    </row>
    <row r="88" spans="1:10" s="146" customFormat="1" ht="20.100000000000001" hidden="1" customHeight="1">
      <c r="A88" s="1014"/>
      <c r="B88" s="964" t="s">
        <v>1777</v>
      </c>
      <c r="C88" s="942" t="s">
        <v>2422</v>
      </c>
      <c r="D88" s="940">
        <v>45643</v>
      </c>
      <c r="E88" s="871" t="s">
        <v>286</v>
      </c>
      <c r="F88" s="801">
        <v>45645</v>
      </c>
      <c r="G88" s="800"/>
      <c r="H88" s="757">
        <f t="shared" si="11"/>
        <v>45637</v>
      </c>
      <c r="I88" s="757">
        <f t="shared" si="11"/>
        <v>45637</v>
      </c>
      <c r="J88" s="800"/>
    </row>
    <row r="89" spans="1:10" s="146" customFormat="1" ht="20.100000000000001" hidden="1" customHeight="1">
      <c r="A89" s="1014"/>
      <c r="B89" s="964" t="s">
        <v>2321</v>
      </c>
      <c r="C89" s="942" t="s">
        <v>2423</v>
      </c>
      <c r="D89" s="940">
        <v>45651</v>
      </c>
      <c r="E89" s="871" t="s">
        <v>286</v>
      </c>
      <c r="F89" s="801">
        <v>45649</v>
      </c>
      <c r="G89" s="800"/>
      <c r="H89" s="757">
        <f t="shared" si="11"/>
        <v>45644</v>
      </c>
      <c r="I89" s="757">
        <f t="shared" si="11"/>
        <v>45644</v>
      </c>
      <c r="J89" s="800"/>
    </row>
    <row r="90" spans="1:10" s="146" customFormat="1" ht="20.100000000000001" hidden="1" customHeight="1">
      <c r="A90" s="1014"/>
      <c r="B90" s="964" t="s">
        <v>2400</v>
      </c>
      <c r="C90" s="942" t="s">
        <v>2424</v>
      </c>
      <c r="D90" s="940">
        <v>45656</v>
      </c>
      <c r="E90" s="837">
        <f t="shared" ref="E90:E107" si="12">D90+5</f>
        <v>45661</v>
      </c>
      <c r="F90" s="801">
        <f t="shared" ref="F90:F107" si="13">D90+8</f>
        <v>45664</v>
      </c>
      <c r="G90" s="800"/>
      <c r="H90" s="757">
        <f t="shared" si="11"/>
        <v>45651</v>
      </c>
      <c r="I90" s="757">
        <f t="shared" si="11"/>
        <v>45651</v>
      </c>
      <c r="J90" s="800"/>
    </row>
    <row r="91" spans="1:10" s="146" customFormat="1" ht="20.100000000000001" hidden="1" customHeight="1">
      <c r="A91" s="1014"/>
      <c r="B91" s="964" t="s">
        <v>2348</v>
      </c>
      <c r="C91" s="942" t="s">
        <v>2425</v>
      </c>
      <c r="D91" s="940">
        <v>45662</v>
      </c>
      <c r="E91" s="837">
        <f t="shared" si="12"/>
        <v>45667</v>
      </c>
      <c r="F91" s="801">
        <f t="shared" si="13"/>
        <v>45670</v>
      </c>
      <c r="G91" s="800"/>
      <c r="H91" s="757">
        <f t="shared" si="11"/>
        <v>45658</v>
      </c>
      <c r="I91" s="757">
        <f t="shared" si="11"/>
        <v>45658</v>
      </c>
      <c r="J91" s="800"/>
    </row>
    <row r="92" spans="1:10" s="146" customFormat="1" ht="20.100000000000001" hidden="1" customHeight="1">
      <c r="A92" s="1014"/>
      <c r="B92" s="964" t="s">
        <v>2110</v>
      </c>
      <c r="C92" s="942" t="s">
        <v>2426</v>
      </c>
      <c r="D92" s="940">
        <v>45672</v>
      </c>
      <c r="E92" s="837">
        <f t="shared" si="12"/>
        <v>45677</v>
      </c>
      <c r="F92" s="801">
        <f t="shared" si="13"/>
        <v>45680</v>
      </c>
      <c r="G92" s="800"/>
      <c r="H92" s="757">
        <f t="shared" si="11"/>
        <v>45665</v>
      </c>
      <c r="I92" s="757">
        <f t="shared" si="11"/>
        <v>45665</v>
      </c>
      <c r="J92" s="800"/>
    </row>
    <row r="93" spans="1:10" s="146" customFormat="1" ht="20.100000000000001" hidden="1" customHeight="1">
      <c r="A93" s="1014"/>
      <c r="B93" s="964" t="s">
        <v>1777</v>
      </c>
      <c r="C93" s="942" t="s">
        <v>2427</v>
      </c>
      <c r="D93" s="940">
        <v>45675</v>
      </c>
      <c r="E93" s="837">
        <f t="shared" si="12"/>
        <v>45680</v>
      </c>
      <c r="F93" s="801">
        <f t="shared" si="13"/>
        <v>45683</v>
      </c>
      <c r="G93" s="800"/>
      <c r="H93" s="757">
        <f t="shared" si="11"/>
        <v>45672</v>
      </c>
      <c r="I93" s="757">
        <f t="shared" si="11"/>
        <v>45672</v>
      </c>
      <c r="J93" s="800"/>
    </row>
    <row r="94" spans="1:10" s="146" customFormat="1" ht="20.100000000000001" hidden="1" customHeight="1">
      <c r="A94" s="1014"/>
      <c r="B94" s="964" t="s">
        <v>2321</v>
      </c>
      <c r="C94" s="942" t="s">
        <v>2428</v>
      </c>
      <c r="D94" s="940">
        <v>45681</v>
      </c>
      <c r="E94" s="837">
        <f t="shared" si="12"/>
        <v>45686</v>
      </c>
      <c r="F94" s="801">
        <f t="shared" si="13"/>
        <v>45689</v>
      </c>
      <c r="G94" s="800"/>
      <c r="H94" s="757">
        <f t="shared" si="11"/>
        <v>45679</v>
      </c>
      <c r="I94" s="757">
        <f t="shared" si="11"/>
        <v>45679</v>
      </c>
      <c r="J94" s="800"/>
    </row>
    <row r="95" spans="1:10" s="146" customFormat="1" ht="20.100000000000001" hidden="1" customHeight="1">
      <c r="A95" s="1014"/>
      <c r="B95" s="964" t="s">
        <v>2400</v>
      </c>
      <c r="C95" s="942" t="s">
        <v>2429</v>
      </c>
      <c r="D95" s="940">
        <v>45697</v>
      </c>
      <c r="E95" s="871" t="s">
        <v>286</v>
      </c>
      <c r="F95" s="871" t="s">
        <v>286</v>
      </c>
      <c r="G95" s="800"/>
      <c r="H95" s="757">
        <f t="shared" si="11"/>
        <v>45686</v>
      </c>
      <c r="I95" s="757">
        <f t="shared" si="11"/>
        <v>45686</v>
      </c>
      <c r="J95" s="800"/>
    </row>
    <row r="96" spans="1:10" s="146" customFormat="1" ht="20.100000000000001" hidden="1" customHeight="1">
      <c r="A96" s="1014"/>
      <c r="B96" s="964" t="s">
        <v>2348</v>
      </c>
      <c r="C96" s="942" t="s">
        <v>2430</v>
      </c>
      <c r="D96" s="940">
        <v>45711</v>
      </c>
      <c r="E96" s="871" t="s">
        <v>286</v>
      </c>
      <c r="F96" s="871" t="s">
        <v>286</v>
      </c>
      <c r="G96" s="800"/>
      <c r="H96" s="757">
        <f t="shared" si="11"/>
        <v>45693</v>
      </c>
      <c r="I96" s="757">
        <f t="shared" si="11"/>
        <v>45693</v>
      </c>
      <c r="J96" s="800"/>
    </row>
    <row r="97" spans="1:10" s="146" customFormat="1" ht="20.100000000000001" hidden="1" customHeight="1">
      <c r="A97" s="1014"/>
      <c r="B97" s="964" t="s">
        <v>2110</v>
      </c>
      <c r="C97" s="942" t="s">
        <v>2431</v>
      </c>
      <c r="D97" s="940">
        <v>45707</v>
      </c>
      <c r="E97" s="837">
        <f t="shared" si="12"/>
        <v>45712</v>
      </c>
      <c r="F97" s="801">
        <f t="shared" si="13"/>
        <v>45715</v>
      </c>
      <c r="G97" s="800"/>
      <c r="H97" s="757">
        <f t="shared" si="11"/>
        <v>45700</v>
      </c>
      <c r="I97" s="757">
        <f t="shared" si="11"/>
        <v>45700</v>
      </c>
      <c r="J97" s="800"/>
    </row>
    <row r="98" spans="1:10" s="146" customFormat="1" ht="20.100000000000001" hidden="1" customHeight="1">
      <c r="A98" s="1014"/>
      <c r="B98" s="964" t="s">
        <v>1777</v>
      </c>
      <c r="C98" s="942" t="s">
        <v>2432</v>
      </c>
      <c r="D98" s="940">
        <v>45710</v>
      </c>
      <c r="E98" s="837">
        <f t="shared" si="12"/>
        <v>45715</v>
      </c>
      <c r="F98" s="801">
        <f t="shared" si="13"/>
        <v>45718</v>
      </c>
      <c r="G98" s="800"/>
      <c r="H98" s="757">
        <f t="shared" si="11"/>
        <v>45707</v>
      </c>
      <c r="I98" s="757">
        <f t="shared" si="11"/>
        <v>45707</v>
      </c>
      <c r="J98" s="800"/>
    </row>
    <row r="99" spans="1:10" s="146" customFormat="1" ht="20.100000000000001" hidden="1" customHeight="1">
      <c r="A99" s="1014" t="s">
        <v>2321</v>
      </c>
      <c r="B99" s="964" t="s">
        <v>2063</v>
      </c>
      <c r="C99" s="942" t="s">
        <v>2433</v>
      </c>
      <c r="D99" s="940">
        <v>45714</v>
      </c>
      <c r="E99" s="837">
        <f t="shared" si="12"/>
        <v>45719</v>
      </c>
      <c r="F99" s="801">
        <f t="shared" si="13"/>
        <v>45722</v>
      </c>
      <c r="G99" s="800"/>
      <c r="H99" s="757">
        <v>45715</v>
      </c>
      <c r="I99" s="757">
        <v>45715</v>
      </c>
      <c r="J99" s="800"/>
    </row>
    <row r="100" spans="1:10" s="146" customFormat="1" ht="20.100000000000001" hidden="1" customHeight="1">
      <c r="A100" s="1014"/>
      <c r="B100" s="964" t="s">
        <v>2400</v>
      </c>
      <c r="C100" s="942" t="s">
        <v>2434</v>
      </c>
      <c r="D100" s="940">
        <v>45725</v>
      </c>
      <c r="E100" s="837">
        <f t="shared" si="12"/>
        <v>45730</v>
      </c>
      <c r="F100" s="801">
        <f t="shared" si="13"/>
        <v>45733</v>
      </c>
      <c r="G100" s="800"/>
      <c r="H100" s="757">
        <f t="shared" si="11"/>
        <v>45722</v>
      </c>
      <c r="I100" s="757">
        <f t="shared" si="11"/>
        <v>45722</v>
      </c>
      <c r="J100" s="800"/>
    </row>
    <row r="101" spans="1:10" s="146" customFormat="1" ht="20.100000000000001" hidden="1" customHeight="1">
      <c r="A101" s="1014"/>
      <c r="B101" s="964" t="s">
        <v>2348</v>
      </c>
      <c r="C101" s="942" t="s">
        <v>2435</v>
      </c>
      <c r="D101" s="940">
        <v>45734</v>
      </c>
      <c r="E101" s="837">
        <f t="shared" si="12"/>
        <v>45739</v>
      </c>
      <c r="F101" s="801">
        <f t="shared" si="13"/>
        <v>45742</v>
      </c>
      <c r="G101" s="800"/>
      <c r="H101" s="757">
        <f t="shared" si="11"/>
        <v>45729</v>
      </c>
      <c r="I101" s="757">
        <f t="shared" si="11"/>
        <v>45729</v>
      </c>
      <c r="J101" s="800"/>
    </row>
    <row r="102" spans="1:10" s="146" customFormat="1" ht="20.100000000000001" hidden="1" customHeight="1">
      <c r="A102" s="1014"/>
      <c r="B102" s="964" t="s">
        <v>2436</v>
      </c>
      <c r="C102" s="942" t="s">
        <v>2437</v>
      </c>
      <c r="D102" s="940">
        <v>45737</v>
      </c>
      <c r="E102" s="837">
        <f t="shared" si="12"/>
        <v>45742</v>
      </c>
      <c r="F102" s="801">
        <f t="shared" si="13"/>
        <v>45745</v>
      </c>
      <c r="G102" s="800"/>
      <c r="H102" s="757">
        <f t="shared" si="11"/>
        <v>45736</v>
      </c>
      <c r="I102" s="757">
        <f t="shared" si="11"/>
        <v>45736</v>
      </c>
      <c r="J102" s="800"/>
    </row>
    <row r="103" spans="1:10" s="146" customFormat="1" ht="20.100000000000001" hidden="1" customHeight="1">
      <c r="A103" s="1014" t="s">
        <v>2438</v>
      </c>
      <c r="B103" s="964" t="s">
        <v>2110</v>
      </c>
      <c r="C103" s="942" t="s">
        <v>2439</v>
      </c>
      <c r="D103" s="940">
        <v>45742</v>
      </c>
      <c r="E103" s="959" t="s">
        <v>286</v>
      </c>
      <c r="F103" s="959" t="s">
        <v>286</v>
      </c>
      <c r="G103" s="800"/>
      <c r="H103" s="757">
        <f t="shared" si="11"/>
        <v>45743</v>
      </c>
      <c r="I103" s="757">
        <f t="shared" si="11"/>
        <v>45743</v>
      </c>
      <c r="J103" s="800"/>
    </row>
    <row r="104" spans="1:10" s="146" customFormat="1" ht="20.100000000000001" hidden="1" customHeight="1">
      <c r="A104" s="1014"/>
      <c r="B104" s="964" t="s">
        <v>1777</v>
      </c>
      <c r="C104" s="942" t="s">
        <v>2440</v>
      </c>
      <c r="D104" s="940">
        <v>45751</v>
      </c>
      <c r="E104" s="837">
        <f t="shared" si="12"/>
        <v>45756</v>
      </c>
      <c r="F104" s="801">
        <f t="shared" si="13"/>
        <v>45759</v>
      </c>
      <c r="G104" s="800"/>
      <c r="H104" s="757">
        <f t="shared" si="11"/>
        <v>45750</v>
      </c>
      <c r="I104" s="757">
        <f t="shared" si="11"/>
        <v>45750</v>
      </c>
      <c r="J104" s="800"/>
    </row>
    <row r="105" spans="1:10" s="146" customFormat="1" ht="20.100000000000001" hidden="1" customHeight="1">
      <c r="A105" s="1014"/>
      <c r="B105" s="964" t="s">
        <v>2063</v>
      </c>
      <c r="C105" s="942" t="s">
        <v>2441</v>
      </c>
      <c r="D105" s="940">
        <v>45757</v>
      </c>
      <c r="E105" s="837">
        <f t="shared" si="12"/>
        <v>45762</v>
      </c>
      <c r="F105" s="801">
        <f t="shared" si="13"/>
        <v>45765</v>
      </c>
      <c r="G105" s="800"/>
      <c r="H105" s="757">
        <f t="shared" si="11"/>
        <v>45757</v>
      </c>
      <c r="I105" s="757">
        <f t="shared" si="11"/>
        <v>45757</v>
      </c>
      <c r="J105" s="800"/>
    </row>
    <row r="106" spans="1:10" s="146" customFormat="1" ht="20.100000000000001" hidden="1" customHeight="1">
      <c r="A106" s="1014"/>
      <c r="B106" s="964" t="s">
        <v>2400</v>
      </c>
      <c r="C106" s="942" t="s">
        <v>2442</v>
      </c>
      <c r="D106" s="940">
        <v>45764</v>
      </c>
      <c r="E106" s="837">
        <f t="shared" si="12"/>
        <v>45769</v>
      </c>
      <c r="F106" s="801">
        <f t="shared" si="13"/>
        <v>45772</v>
      </c>
      <c r="G106" s="800"/>
      <c r="H106" s="757">
        <f t="shared" si="11"/>
        <v>45764</v>
      </c>
      <c r="I106" s="757">
        <f t="shared" si="11"/>
        <v>45764</v>
      </c>
      <c r="J106" s="800"/>
    </row>
    <row r="107" spans="1:10" s="146" customFormat="1" ht="20.100000000000001" hidden="1" customHeight="1">
      <c r="A107" s="1014"/>
      <c r="B107" s="964" t="s">
        <v>2348</v>
      </c>
      <c r="C107" s="942" t="s">
        <v>2443</v>
      </c>
      <c r="D107" s="940">
        <v>45768</v>
      </c>
      <c r="E107" s="837">
        <f t="shared" si="12"/>
        <v>45773</v>
      </c>
      <c r="F107" s="801">
        <f t="shared" si="13"/>
        <v>45776</v>
      </c>
      <c r="G107" s="800"/>
      <c r="H107" s="757">
        <f t="shared" si="11"/>
        <v>45771</v>
      </c>
      <c r="I107" s="757">
        <f t="shared" si="11"/>
        <v>45771</v>
      </c>
      <c r="J107" s="800"/>
    </row>
    <row r="108" spans="1:10" s="146" customFormat="1" ht="20.100000000000001" hidden="1" customHeight="1">
      <c r="A108" s="1014"/>
      <c r="B108" s="964" t="s">
        <v>2436</v>
      </c>
      <c r="C108" s="942" t="s">
        <v>2444</v>
      </c>
      <c r="D108" s="942">
        <v>45778</v>
      </c>
      <c r="E108" s="1087">
        <f>D108+5</f>
        <v>45783</v>
      </c>
      <c r="F108" s="757">
        <f>D108+8</f>
        <v>45786</v>
      </c>
      <c r="G108" s="763"/>
      <c r="H108" s="757">
        <f>H107+7</f>
        <v>45778</v>
      </c>
      <c r="I108" s="757">
        <f>I107+7</f>
        <v>45778</v>
      </c>
      <c r="J108" s="763"/>
    </row>
    <row r="109" spans="1:10" s="146" customFormat="1" ht="20.100000000000001" hidden="1" customHeight="1">
      <c r="A109" s="1014"/>
      <c r="B109" s="964" t="s">
        <v>1777</v>
      </c>
      <c r="C109" s="942" t="s">
        <v>2445</v>
      </c>
      <c r="D109" s="940">
        <v>45786</v>
      </c>
      <c r="E109" s="837">
        <f t="shared" ref="E109:E112" si="14">D109+5</f>
        <v>45791</v>
      </c>
      <c r="F109" s="801">
        <f t="shared" ref="F109:F112" si="15">D109+8</f>
        <v>45794</v>
      </c>
      <c r="G109" s="800"/>
      <c r="H109" s="757">
        <f t="shared" si="11"/>
        <v>45785</v>
      </c>
      <c r="I109" s="757">
        <f t="shared" si="11"/>
        <v>45785</v>
      </c>
      <c r="J109" s="800"/>
    </row>
    <row r="110" spans="1:10" s="146" customFormat="1" ht="20.100000000000001" hidden="1" customHeight="1">
      <c r="A110" s="1014"/>
      <c r="B110" s="964" t="s">
        <v>2063</v>
      </c>
      <c r="C110" s="942" t="s">
        <v>2446</v>
      </c>
      <c r="D110" s="940">
        <v>45793</v>
      </c>
      <c r="E110" s="837">
        <f t="shared" si="14"/>
        <v>45798</v>
      </c>
      <c r="F110" s="801">
        <f t="shared" si="15"/>
        <v>45801</v>
      </c>
      <c r="G110" s="800"/>
      <c r="H110" s="757">
        <f t="shared" si="11"/>
        <v>45792</v>
      </c>
      <c r="I110" s="757">
        <f t="shared" si="11"/>
        <v>45792</v>
      </c>
      <c r="J110" s="800"/>
    </row>
    <row r="111" spans="1:10" s="146" customFormat="1" ht="20.100000000000001" hidden="1" customHeight="1">
      <c r="A111" s="1014"/>
      <c r="B111" s="964" t="s">
        <v>2400</v>
      </c>
      <c r="C111" s="942" t="s">
        <v>2447</v>
      </c>
      <c r="D111" s="940">
        <v>45802</v>
      </c>
      <c r="E111" s="837">
        <f t="shared" si="14"/>
        <v>45807</v>
      </c>
      <c r="F111" s="801">
        <f t="shared" si="15"/>
        <v>45810</v>
      </c>
      <c r="G111" s="800"/>
      <c r="H111" s="757">
        <f t="shared" si="11"/>
        <v>45799</v>
      </c>
      <c r="I111" s="757">
        <f t="shared" si="11"/>
        <v>45799</v>
      </c>
      <c r="J111" s="800"/>
    </row>
    <row r="112" spans="1:10" s="146" customFormat="1" ht="20.100000000000001" hidden="1" customHeight="1">
      <c r="A112" s="1014"/>
      <c r="B112" s="964" t="s">
        <v>2348</v>
      </c>
      <c r="C112" s="942" t="s">
        <v>2448</v>
      </c>
      <c r="D112" s="940">
        <v>45805</v>
      </c>
      <c r="E112" s="837">
        <f t="shared" si="14"/>
        <v>45810</v>
      </c>
      <c r="F112" s="801">
        <f t="shared" si="15"/>
        <v>45813</v>
      </c>
      <c r="G112" s="800"/>
      <c r="H112" s="757">
        <f t="shared" si="11"/>
        <v>45806</v>
      </c>
      <c r="I112" s="757">
        <f t="shared" si="11"/>
        <v>45806</v>
      </c>
      <c r="J112" s="800"/>
    </row>
    <row r="113" spans="1:10" s="146" customFormat="1" ht="20.100000000000001" hidden="1" customHeight="1">
      <c r="A113" s="1014"/>
      <c r="B113" s="964" t="s">
        <v>2436</v>
      </c>
      <c r="C113" s="942" t="s">
        <v>2449</v>
      </c>
      <c r="D113" s="942">
        <v>45812</v>
      </c>
      <c r="E113" s="1087">
        <f>D113+5</f>
        <v>45817</v>
      </c>
      <c r="F113" s="757">
        <f>D113+8</f>
        <v>45820</v>
      </c>
      <c r="G113" s="763"/>
      <c r="H113" s="757">
        <f>H112+7</f>
        <v>45813</v>
      </c>
      <c r="I113" s="757">
        <f>I112+7</f>
        <v>45813</v>
      </c>
      <c r="J113" s="763"/>
    </row>
    <row r="114" spans="1:10" s="146" customFormat="1" ht="20.100000000000001" hidden="1" customHeight="1">
      <c r="A114" s="1014"/>
      <c r="B114" s="964" t="s">
        <v>2450</v>
      </c>
      <c r="C114" s="942" t="s">
        <v>2451</v>
      </c>
      <c r="D114" s="940">
        <v>45820</v>
      </c>
      <c r="E114" s="837">
        <f t="shared" ref="E114:E117" si="16">D114+5</f>
        <v>45825</v>
      </c>
      <c r="F114" s="801">
        <f t="shared" ref="F114:F117" si="17">D114+8</f>
        <v>45828</v>
      </c>
      <c r="G114" s="800"/>
      <c r="H114" s="757">
        <f t="shared" si="11"/>
        <v>45820</v>
      </c>
      <c r="I114" s="757">
        <f t="shared" si="11"/>
        <v>45820</v>
      </c>
      <c r="J114" s="800"/>
    </row>
    <row r="115" spans="1:10" s="146" customFormat="1" ht="20.100000000000001" hidden="1" customHeight="1">
      <c r="A115" s="1014"/>
      <c r="B115" s="964" t="s">
        <v>2063</v>
      </c>
      <c r="C115" s="942" t="s">
        <v>2452</v>
      </c>
      <c r="D115" s="940">
        <v>45827</v>
      </c>
      <c r="E115" s="837">
        <f t="shared" si="16"/>
        <v>45832</v>
      </c>
      <c r="F115" s="801">
        <f t="shared" si="17"/>
        <v>45835</v>
      </c>
      <c r="G115" s="800"/>
      <c r="H115" s="757">
        <f t="shared" si="11"/>
        <v>45827</v>
      </c>
      <c r="I115" s="757">
        <f t="shared" si="11"/>
        <v>45827</v>
      </c>
      <c r="J115" s="800"/>
    </row>
    <row r="116" spans="1:10" s="146" customFormat="1" ht="20.100000000000001" hidden="1" customHeight="1">
      <c r="A116" s="1014"/>
      <c r="B116" s="964" t="s">
        <v>2400</v>
      </c>
      <c r="C116" s="942" t="s">
        <v>2453</v>
      </c>
      <c r="D116" s="940">
        <v>45837</v>
      </c>
      <c r="E116" s="837">
        <f t="shared" si="16"/>
        <v>45842</v>
      </c>
      <c r="F116" s="801">
        <f t="shared" si="17"/>
        <v>45845</v>
      </c>
      <c r="G116" s="800"/>
      <c r="H116" s="757">
        <f t="shared" si="11"/>
        <v>45834</v>
      </c>
      <c r="I116" s="757">
        <f t="shared" si="11"/>
        <v>45834</v>
      </c>
      <c r="J116" s="800"/>
    </row>
    <row r="117" spans="1:10" s="146" customFormat="1" ht="20.100000000000001" hidden="1" customHeight="1">
      <c r="A117" s="1014"/>
      <c r="B117" s="964" t="s">
        <v>2348</v>
      </c>
      <c r="C117" s="942" t="s">
        <v>2454</v>
      </c>
      <c r="D117" s="940">
        <v>45842</v>
      </c>
      <c r="E117" s="837">
        <f t="shared" si="16"/>
        <v>45847</v>
      </c>
      <c r="F117" s="801">
        <f t="shared" si="17"/>
        <v>45850</v>
      </c>
      <c r="G117" s="800"/>
      <c r="H117" s="757">
        <f t="shared" si="11"/>
        <v>45841</v>
      </c>
      <c r="I117" s="757">
        <f t="shared" si="11"/>
        <v>45841</v>
      </c>
      <c r="J117" s="800"/>
    </row>
    <row r="118" spans="1:10" s="146" customFormat="1" ht="20.100000000000001" hidden="1" customHeight="1">
      <c r="A118" s="1014"/>
      <c r="B118" s="964" t="s">
        <v>2436</v>
      </c>
      <c r="C118" s="942" t="s">
        <v>2455</v>
      </c>
      <c r="D118" s="942">
        <v>45845</v>
      </c>
      <c r="E118" s="1087">
        <f>D118+5</f>
        <v>45850</v>
      </c>
      <c r="F118" s="757">
        <f>D118+8</f>
        <v>45853</v>
      </c>
      <c r="G118" s="763"/>
      <c r="H118" s="757">
        <f>H117+7</f>
        <v>45848</v>
      </c>
      <c r="I118" s="757">
        <f>I117+7</f>
        <v>45848</v>
      </c>
      <c r="J118" s="763"/>
    </row>
    <row r="119" spans="1:10" s="146" customFormat="1" ht="20.100000000000001" hidden="1" customHeight="1">
      <c r="A119" s="1014"/>
      <c r="B119" s="964" t="s">
        <v>2450</v>
      </c>
      <c r="C119" s="942" t="s">
        <v>2456</v>
      </c>
      <c r="D119" s="940">
        <v>45853</v>
      </c>
      <c r="E119" s="837">
        <f t="shared" ref="E119:E122" si="18">D119+5</f>
        <v>45858</v>
      </c>
      <c r="F119" s="801">
        <f t="shared" ref="F119:F122" si="19">D119+8</f>
        <v>45861</v>
      </c>
      <c r="G119" s="800"/>
      <c r="H119" s="757">
        <f t="shared" si="11"/>
        <v>45855</v>
      </c>
      <c r="I119" s="757">
        <f t="shared" si="11"/>
        <v>45855</v>
      </c>
      <c r="J119" s="800"/>
    </row>
    <row r="120" spans="1:10" s="146" customFormat="1" ht="20.100000000000001" hidden="1" customHeight="1">
      <c r="A120" s="1014"/>
      <c r="B120" s="964" t="s">
        <v>2063</v>
      </c>
      <c r="C120" s="942" t="s">
        <v>2457</v>
      </c>
      <c r="D120" s="940">
        <v>45862</v>
      </c>
      <c r="E120" s="837">
        <f t="shared" si="18"/>
        <v>45867</v>
      </c>
      <c r="F120" s="801">
        <f t="shared" si="19"/>
        <v>45870</v>
      </c>
      <c r="G120" s="800"/>
      <c r="H120" s="757">
        <f t="shared" si="11"/>
        <v>45862</v>
      </c>
      <c r="I120" s="757">
        <f t="shared" si="11"/>
        <v>45862</v>
      </c>
      <c r="J120" s="800"/>
    </row>
    <row r="121" spans="1:10" s="146" customFormat="1" ht="20.100000000000001" hidden="1" customHeight="1">
      <c r="A121" s="1014"/>
      <c r="B121" s="964" t="s">
        <v>2400</v>
      </c>
      <c r="C121" s="942" t="s">
        <v>2458</v>
      </c>
      <c r="D121" s="940">
        <v>45874</v>
      </c>
      <c r="E121" s="837">
        <f t="shared" si="18"/>
        <v>45879</v>
      </c>
      <c r="F121" s="801">
        <f t="shared" si="19"/>
        <v>45882</v>
      </c>
      <c r="G121" s="800"/>
      <c r="H121" s="757">
        <f t="shared" si="11"/>
        <v>45869</v>
      </c>
      <c r="I121" s="757">
        <f t="shared" si="11"/>
        <v>45869</v>
      </c>
      <c r="J121" s="800"/>
    </row>
    <row r="122" spans="1:10" s="146" customFormat="1" ht="20.100000000000001" hidden="1" customHeight="1">
      <c r="A122" s="1014"/>
      <c r="B122" s="964" t="s">
        <v>2348</v>
      </c>
      <c r="C122" s="942" t="s">
        <v>2459</v>
      </c>
      <c r="D122" s="940">
        <v>45877</v>
      </c>
      <c r="E122" s="837">
        <f t="shared" si="18"/>
        <v>45882</v>
      </c>
      <c r="F122" s="801">
        <f t="shared" si="19"/>
        <v>45885</v>
      </c>
      <c r="G122" s="800"/>
      <c r="H122" s="757">
        <f t="shared" si="11"/>
        <v>45876</v>
      </c>
      <c r="I122" s="757">
        <f t="shared" si="11"/>
        <v>45876</v>
      </c>
      <c r="J122" s="800"/>
    </row>
    <row r="123" spans="1:10" s="146" customFormat="1" ht="20.100000000000001" hidden="1" customHeight="1">
      <c r="A123" s="1014"/>
      <c r="B123" s="964" t="s">
        <v>2436</v>
      </c>
      <c r="C123" s="942" t="s">
        <v>2460</v>
      </c>
      <c r="D123" s="942">
        <v>45882</v>
      </c>
      <c r="E123" s="1087">
        <f>D123+5</f>
        <v>45887</v>
      </c>
      <c r="F123" s="757">
        <f>D123+8</f>
        <v>45890</v>
      </c>
      <c r="G123" s="763"/>
      <c r="H123" s="757">
        <f>H122+7</f>
        <v>45883</v>
      </c>
      <c r="I123" s="757">
        <f>I122+7</f>
        <v>45883</v>
      </c>
      <c r="J123" s="763"/>
    </row>
    <row r="124" spans="1:10" s="146" customFormat="1" ht="20.100000000000001" hidden="1" customHeight="1">
      <c r="A124" s="1014"/>
      <c r="B124" s="964" t="s">
        <v>2450</v>
      </c>
      <c r="C124" s="942" t="s">
        <v>2461</v>
      </c>
      <c r="D124" s="940">
        <v>45889</v>
      </c>
      <c r="E124" s="837">
        <f t="shared" ref="E124:E127" si="20">D124+5</f>
        <v>45894</v>
      </c>
      <c r="F124" s="801">
        <f t="shared" ref="F124:F127" si="21">D124+8</f>
        <v>45897</v>
      </c>
      <c r="G124" s="800"/>
      <c r="H124" s="757">
        <f t="shared" si="11"/>
        <v>45890</v>
      </c>
      <c r="I124" s="757">
        <f t="shared" si="11"/>
        <v>45890</v>
      </c>
      <c r="J124" s="800"/>
    </row>
    <row r="125" spans="1:10" s="146" customFormat="1" ht="20.100000000000001" hidden="1" customHeight="1">
      <c r="A125" s="1014" t="s">
        <v>2100</v>
      </c>
      <c r="B125" s="964" t="s">
        <v>2063</v>
      </c>
      <c r="C125" s="942" t="s">
        <v>2462</v>
      </c>
      <c r="D125" s="940">
        <v>45895</v>
      </c>
      <c r="E125" s="837">
        <f t="shared" si="20"/>
        <v>45900</v>
      </c>
      <c r="F125" s="801">
        <f t="shared" si="21"/>
        <v>45903</v>
      </c>
      <c r="G125" s="800"/>
      <c r="H125" s="757">
        <f t="shared" si="11"/>
        <v>45897</v>
      </c>
      <c r="I125" s="757">
        <f t="shared" si="11"/>
        <v>45897</v>
      </c>
      <c r="J125" s="800"/>
    </row>
    <row r="126" spans="1:10" s="146" customFormat="1" ht="20.100000000000001" hidden="1" customHeight="1">
      <c r="A126" s="1014"/>
      <c r="B126" s="964" t="s">
        <v>2400</v>
      </c>
      <c r="C126" s="942" t="s">
        <v>2463</v>
      </c>
      <c r="D126" s="940">
        <v>45909</v>
      </c>
      <c r="E126" s="837">
        <f t="shared" si="20"/>
        <v>45914</v>
      </c>
      <c r="F126" s="801">
        <f t="shared" si="21"/>
        <v>45917</v>
      </c>
      <c r="G126" s="800"/>
      <c r="H126" s="757">
        <f t="shared" si="11"/>
        <v>45904</v>
      </c>
      <c r="I126" s="757">
        <f t="shared" si="11"/>
        <v>45904</v>
      </c>
      <c r="J126" s="800"/>
    </row>
    <row r="127" spans="1:10" s="146" customFormat="1" ht="20.100000000000001" hidden="1" customHeight="1">
      <c r="A127" s="1014"/>
      <c r="B127" s="964" t="s">
        <v>2348</v>
      </c>
      <c r="C127" s="942" t="s">
        <v>2464</v>
      </c>
      <c r="D127" s="940">
        <v>45912</v>
      </c>
      <c r="E127" s="837">
        <f t="shared" si="20"/>
        <v>45917</v>
      </c>
      <c r="F127" s="801">
        <f t="shared" si="21"/>
        <v>45920</v>
      </c>
      <c r="G127" s="800"/>
      <c r="H127" s="757">
        <f t="shared" si="11"/>
        <v>45911</v>
      </c>
      <c r="I127" s="757">
        <f t="shared" si="11"/>
        <v>45911</v>
      </c>
      <c r="J127" s="800"/>
    </row>
    <row r="128" spans="1:10" s="146" customFormat="1" ht="20.100000000000001" hidden="1" customHeight="1">
      <c r="A128" s="1014"/>
      <c r="B128" s="964" t="s">
        <v>2436</v>
      </c>
      <c r="C128" s="942" t="s">
        <v>2465</v>
      </c>
      <c r="D128" s="942">
        <v>45921</v>
      </c>
      <c r="E128" s="1087">
        <f>D128+5</f>
        <v>45926</v>
      </c>
      <c r="F128" s="757">
        <f>D128+8</f>
        <v>45929</v>
      </c>
      <c r="G128" s="763"/>
      <c r="H128" s="757">
        <f>H127+7</f>
        <v>45918</v>
      </c>
      <c r="I128" s="757">
        <f>I127+7</f>
        <v>45918</v>
      </c>
      <c r="J128" s="763"/>
    </row>
    <row r="129" spans="1:12" s="146" customFormat="1" ht="20.100000000000001" hidden="1" customHeight="1">
      <c r="A129" s="1014"/>
      <c r="B129" s="964" t="s">
        <v>2450</v>
      </c>
      <c r="C129" s="942" t="s">
        <v>2466</v>
      </c>
      <c r="D129" s="940">
        <v>45923</v>
      </c>
      <c r="E129" s="837">
        <f t="shared" ref="E129:E132" si="22">D129+5</f>
        <v>45928</v>
      </c>
      <c r="F129" s="801">
        <f t="shared" ref="F129" si="23">D129+8</f>
        <v>45931</v>
      </c>
      <c r="G129" s="800"/>
      <c r="H129" s="757">
        <f t="shared" si="11"/>
        <v>45925</v>
      </c>
      <c r="I129" s="757">
        <f t="shared" si="11"/>
        <v>45925</v>
      </c>
      <c r="J129" s="800"/>
    </row>
    <row r="130" spans="1:12" s="146" customFormat="1" ht="20.100000000000001" hidden="1" customHeight="1">
      <c r="A130" s="1014"/>
      <c r="B130" s="964" t="s">
        <v>2063</v>
      </c>
      <c r="C130" s="942" t="s">
        <v>2467</v>
      </c>
      <c r="D130" s="940">
        <v>45941</v>
      </c>
      <c r="E130" s="959" t="s">
        <v>286</v>
      </c>
      <c r="F130" s="959" t="s">
        <v>286</v>
      </c>
      <c r="G130" s="800"/>
      <c r="H130" s="757">
        <v>45931</v>
      </c>
      <c r="I130" s="757">
        <f t="shared" si="11"/>
        <v>45932</v>
      </c>
      <c r="J130" s="615">
        <f t="shared" ref="J130:J138" si="24">WEEKNUM(I130)</f>
        <v>40</v>
      </c>
    </row>
    <row r="131" spans="1:12" s="146" customFormat="1" ht="20.100000000000001" hidden="1" customHeight="1">
      <c r="A131" s="1014"/>
      <c r="B131" s="964" t="s">
        <v>2400</v>
      </c>
      <c r="C131" s="942" t="s">
        <v>2468</v>
      </c>
      <c r="D131" s="940">
        <v>45945</v>
      </c>
      <c r="E131" s="959" t="s">
        <v>286</v>
      </c>
      <c r="F131" s="801">
        <v>45947</v>
      </c>
      <c r="G131" s="800"/>
      <c r="H131" s="757">
        <f t="shared" si="11"/>
        <v>45938</v>
      </c>
      <c r="I131" s="757">
        <f t="shared" si="11"/>
        <v>45939</v>
      </c>
      <c r="J131" s="615">
        <f t="shared" si="24"/>
        <v>41</v>
      </c>
    </row>
    <row r="132" spans="1:12" s="146" customFormat="1" ht="20.100000000000001" hidden="1" customHeight="1">
      <c r="A132" s="1014" t="s">
        <v>2436</v>
      </c>
      <c r="B132" s="964" t="s">
        <v>2348</v>
      </c>
      <c r="C132" s="942" t="s">
        <v>2469</v>
      </c>
      <c r="D132" s="940">
        <v>45949</v>
      </c>
      <c r="E132" s="837">
        <f t="shared" si="22"/>
        <v>45954</v>
      </c>
      <c r="F132" s="801">
        <f t="shared" ref="F132:F138" si="25">D132+8</f>
        <v>45957</v>
      </c>
      <c r="G132" s="800"/>
      <c r="H132" s="757">
        <f t="shared" si="11"/>
        <v>45945</v>
      </c>
      <c r="I132" s="757">
        <f t="shared" si="11"/>
        <v>45946</v>
      </c>
      <c r="J132" s="615">
        <f t="shared" si="24"/>
        <v>42</v>
      </c>
    </row>
    <row r="133" spans="1:12" s="146" customFormat="1" ht="20.100000000000001" hidden="1" customHeight="1">
      <c r="A133" s="1014" t="s">
        <v>2436</v>
      </c>
      <c r="B133" s="1133" t="s">
        <v>310</v>
      </c>
      <c r="C133" s="942" t="s">
        <v>2470</v>
      </c>
      <c r="D133" s="759">
        <v>45952</v>
      </c>
      <c r="E133" s="1050"/>
      <c r="F133" s="1091"/>
      <c r="G133" s="763"/>
      <c r="H133" s="757">
        <f>H132+7</f>
        <v>45952</v>
      </c>
      <c r="I133" s="757">
        <f>I132+7</f>
        <v>45953</v>
      </c>
      <c r="J133" s="615">
        <f t="shared" si="24"/>
        <v>43</v>
      </c>
    </row>
    <row r="134" spans="1:12" s="146" customFormat="1" ht="20.100000000000001" hidden="1" customHeight="1">
      <c r="A134" s="1014" t="s">
        <v>2450</v>
      </c>
      <c r="B134" s="1133" t="s">
        <v>310</v>
      </c>
      <c r="C134" s="942" t="s">
        <v>2471</v>
      </c>
      <c r="D134" s="802">
        <v>45959</v>
      </c>
      <c r="E134" s="838">
        <f t="shared" ref="E134:E138" si="26">D134+5</f>
        <v>45964</v>
      </c>
      <c r="F134" s="802">
        <f t="shared" si="25"/>
        <v>45967</v>
      </c>
      <c r="G134" s="800"/>
      <c r="H134" s="757">
        <f t="shared" si="11"/>
        <v>45959</v>
      </c>
      <c r="I134" s="757">
        <f t="shared" si="11"/>
        <v>45960</v>
      </c>
      <c r="J134" s="615">
        <f t="shared" si="24"/>
        <v>44</v>
      </c>
    </row>
    <row r="135" spans="1:12" s="146" customFormat="1" ht="20.100000000000001" hidden="1" customHeight="1">
      <c r="A135" s="1014"/>
      <c r="B135" s="964" t="s">
        <v>2063</v>
      </c>
      <c r="C135" s="942" t="s">
        <v>2472</v>
      </c>
      <c r="D135" s="940">
        <v>45966</v>
      </c>
      <c r="E135" s="837">
        <f t="shared" si="26"/>
        <v>45971</v>
      </c>
      <c r="F135" s="801">
        <f t="shared" si="25"/>
        <v>45974</v>
      </c>
      <c r="G135" s="800"/>
      <c r="H135" s="757">
        <f t="shared" si="11"/>
        <v>45966</v>
      </c>
      <c r="I135" s="757">
        <f t="shared" si="11"/>
        <v>45967</v>
      </c>
      <c r="J135" s="615">
        <f t="shared" si="24"/>
        <v>45</v>
      </c>
    </row>
    <row r="136" spans="1:12" s="146" customFormat="1" ht="20.100000000000001" hidden="1" customHeight="1">
      <c r="A136" s="1014"/>
      <c r="B136" s="1105" t="s">
        <v>2400</v>
      </c>
      <c r="C136" s="942" t="s">
        <v>2473</v>
      </c>
      <c r="D136" s="940">
        <v>45979</v>
      </c>
      <c r="E136" s="837">
        <f t="shared" si="26"/>
        <v>45984</v>
      </c>
      <c r="F136" s="959" t="s">
        <v>286</v>
      </c>
      <c r="G136" s="800"/>
      <c r="H136" s="757">
        <f t="shared" si="11"/>
        <v>45973</v>
      </c>
      <c r="I136" s="757">
        <f t="shared" si="11"/>
        <v>45974</v>
      </c>
      <c r="J136" s="615">
        <f t="shared" si="24"/>
        <v>46</v>
      </c>
    </row>
    <row r="137" spans="1:12" s="146" customFormat="1" ht="20.100000000000001" hidden="1" customHeight="1">
      <c r="A137" s="1014" t="s">
        <v>2436</v>
      </c>
      <c r="B137" s="1133" t="s">
        <v>310</v>
      </c>
      <c r="C137" s="942" t="s">
        <v>2474</v>
      </c>
      <c r="D137" s="802">
        <v>45980</v>
      </c>
      <c r="E137" s="838">
        <f t="shared" si="26"/>
        <v>45985</v>
      </c>
      <c r="F137" s="802">
        <f t="shared" si="25"/>
        <v>45988</v>
      </c>
      <c r="G137" s="800"/>
      <c r="H137" s="757">
        <f t="shared" si="11"/>
        <v>45980</v>
      </c>
      <c r="I137" s="757">
        <f t="shared" si="11"/>
        <v>45981</v>
      </c>
      <c r="J137" s="615">
        <f t="shared" si="24"/>
        <v>47</v>
      </c>
    </row>
    <row r="138" spans="1:12" s="146" customFormat="1" ht="20.100000000000001" hidden="1" customHeight="1">
      <c r="A138" s="1014" t="s">
        <v>2475</v>
      </c>
      <c r="B138" s="1133" t="s">
        <v>310</v>
      </c>
      <c r="C138" s="942" t="s">
        <v>2476</v>
      </c>
      <c r="D138" s="802">
        <v>45987</v>
      </c>
      <c r="E138" s="838">
        <f t="shared" si="26"/>
        <v>45992</v>
      </c>
      <c r="F138" s="802">
        <f t="shared" si="25"/>
        <v>45995</v>
      </c>
      <c r="G138" s="800"/>
      <c r="H138" s="757">
        <f t="shared" si="11"/>
        <v>45987</v>
      </c>
      <c r="I138" s="757">
        <f t="shared" si="11"/>
        <v>45988</v>
      </c>
      <c r="J138" s="615">
        <f t="shared" si="24"/>
        <v>48</v>
      </c>
    </row>
    <row r="139" spans="1:12" s="146" customFormat="1" ht="18" hidden="1" customHeight="1">
      <c r="A139" s="1014"/>
      <c r="B139" s="147" t="s">
        <v>467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</row>
    <row r="140" spans="1:12" s="146" customFormat="1" ht="18" hidden="1" customHeight="1">
      <c r="A140" s="1014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</row>
    <row r="141" spans="1:12" s="146" customFormat="1" ht="18" hidden="1" customHeight="1">
      <c r="A141" s="1014"/>
      <c r="J141" s="391"/>
      <c r="K141" s="391"/>
      <c r="L141" s="2"/>
    </row>
    <row r="142" spans="1:12" s="146" customFormat="1" ht="18" hidden="1" customHeight="1">
      <c r="A142" s="1014"/>
      <c r="B142" s="1529"/>
      <c r="C142" s="1529"/>
      <c r="D142" s="1529"/>
      <c r="E142" s="1529"/>
      <c r="F142" s="1529"/>
      <c r="G142" s="1529"/>
      <c r="H142" s="1529"/>
      <c r="I142" s="1529"/>
      <c r="J142" s="391"/>
      <c r="K142" s="391"/>
      <c r="L142" s="2"/>
    </row>
    <row r="143" spans="1:12" s="146" customFormat="1" ht="30" hidden="1" customHeight="1">
      <c r="A143" s="1014"/>
      <c r="B143" s="1581" t="s">
        <v>6</v>
      </c>
      <c r="C143" s="1581"/>
      <c r="D143" s="1549" t="s">
        <v>250</v>
      </c>
      <c r="E143" s="945" t="s">
        <v>2477</v>
      </c>
      <c r="F143" s="945" t="s">
        <v>193</v>
      </c>
      <c r="G143" s="945" t="s">
        <v>2478</v>
      </c>
      <c r="H143" s="945" t="s">
        <v>2479</v>
      </c>
      <c r="I143" s="945" t="s">
        <v>162</v>
      </c>
      <c r="J143" s="945" t="s">
        <v>93</v>
      </c>
      <c r="K143" s="945" t="s">
        <v>98</v>
      </c>
      <c r="L143" s="195"/>
    </row>
    <row r="144" spans="1:12" s="146" customFormat="1" ht="18" hidden="1" customHeight="1">
      <c r="A144" s="1014"/>
      <c r="B144" s="1581"/>
      <c r="C144" s="1581"/>
      <c r="D144" s="1582"/>
      <c r="E144" s="946" t="s">
        <v>2011</v>
      </c>
      <c r="F144" s="947" t="s">
        <v>54</v>
      </c>
      <c r="G144" s="947" t="s">
        <v>2480</v>
      </c>
      <c r="H144" s="946" t="s">
        <v>87</v>
      </c>
      <c r="I144" s="946" t="s">
        <v>164</v>
      </c>
      <c r="J144" s="946" t="s">
        <v>59</v>
      </c>
      <c r="K144" s="946" t="s">
        <v>186</v>
      </c>
      <c r="L144" s="195"/>
    </row>
    <row r="145" spans="1:12" s="146" customFormat="1" ht="24.6" hidden="1" customHeight="1">
      <c r="A145" s="1014"/>
      <c r="B145" s="1581"/>
      <c r="C145" s="1581"/>
      <c r="D145" s="1582"/>
      <c r="E145" s="820">
        <f t="shared" ref="E145:E151" si="27">D145+6</f>
        <v>6</v>
      </c>
      <c r="F145" s="821">
        <f>C145+12</f>
        <v>12</v>
      </c>
      <c r="G145" s="821">
        <f>D145+12</f>
        <v>12</v>
      </c>
      <c r="H145" s="822">
        <f>D145+14</f>
        <v>14</v>
      </c>
      <c r="I145" s="822" t="e">
        <f>#REF!+14</f>
        <v>#REF!</v>
      </c>
      <c r="J145" s="822">
        <f>E145+14</f>
        <v>20</v>
      </c>
      <c r="K145" s="817"/>
      <c r="L145" s="195"/>
    </row>
    <row r="146" spans="1:12" s="146" customFormat="1" ht="18" hidden="1" customHeight="1">
      <c r="A146" s="1014"/>
      <c r="B146" s="1581"/>
      <c r="C146" s="1581"/>
      <c r="D146" s="1582"/>
      <c r="E146" s="822">
        <f t="shared" si="27"/>
        <v>6</v>
      </c>
      <c r="F146" s="821">
        <v>45119</v>
      </c>
      <c r="G146" s="821">
        <v>45119</v>
      </c>
      <c r="H146" s="820">
        <v>45127</v>
      </c>
      <c r="I146" s="820">
        <v>45128</v>
      </c>
      <c r="J146" s="820">
        <v>45128</v>
      </c>
      <c r="K146" s="817"/>
      <c r="L146" s="195"/>
    </row>
    <row r="147" spans="1:12" s="146" customFormat="1" ht="18" hidden="1" customHeight="1">
      <c r="A147" s="1014" t="s">
        <v>2481</v>
      </c>
      <c r="B147" s="1581"/>
      <c r="C147" s="1581"/>
      <c r="D147" s="1582"/>
      <c r="E147" s="822">
        <f t="shared" si="27"/>
        <v>6</v>
      </c>
      <c r="F147" s="823">
        <f t="shared" ref="F147:G151" si="28">C147+12</f>
        <v>12</v>
      </c>
      <c r="G147" s="823">
        <f t="shared" si="28"/>
        <v>12</v>
      </c>
      <c r="H147" s="822">
        <f>D147+14</f>
        <v>14</v>
      </c>
      <c r="I147" s="822" t="e">
        <f>#REF!+14</f>
        <v>#REF!</v>
      </c>
      <c r="J147" s="822">
        <f t="shared" ref="J147:J151" si="29">E147+14</f>
        <v>20</v>
      </c>
      <c r="K147" s="817"/>
      <c r="L147" s="195"/>
    </row>
    <row r="148" spans="1:12" s="146" customFormat="1" ht="18" hidden="1" customHeight="1">
      <c r="A148" s="1014"/>
      <c r="B148" s="1581"/>
      <c r="C148" s="1581"/>
      <c r="D148" s="1582"/>
      <c r="E148" s="820">
        <f t="shared" si="27"/>
        <v>6</v>
      </c>
      <c r="F148" s="821">
        <f t="shared" si="28"/>
        <v>12</v>
      </c>
      <c r="G148" s="821">
        <f t="shared" si="28"/>
        <v>12</v>
      </c>
      <c r="H148" s="820">
        <f>D148+14</f>
        <v>14</v>
      </c>
      <c r="I148" s="820" t="e">
        <f>#REF!+14</f>
        <v>#REF!</v>
      </c>
      <c r="J148" s="820">
        <f t="shared" si="29"/>
        <v>20</v>
      </c>
      <c r="K148" s="817"/>
      <c r="L148" s="195"/>
    </row>
    <row r="149" spans="1:12" s="146" customFormat="1" ht="18" hidden="1" customHeight="1">
      <c r="A149" s="1014" t="s">
        <v>2482</v>
      </c>
      <c r="B149" s="1581"/>
      <c r="C149" s="1581"/>
      <c r="D149" s="1582"/>
      <c r="E149" s="820">
        <f t="shared" si="27"/>
        <v>6</v>
      </c>
      <c r="F149" s="821">
        <f t="shared" si="28"/>
        <v>12</v>
      </c>
      <c r="G149" s="821">
        <f t="shared" si="28"/>
        <v>12</v>
      </c>
      <c r="H149" s="820">
        <f>D149+14</f>
        <v>14</v>
      </c>
      <c r="I149" s="820" t="e">
        <f>#REF!+14</f>
        <v>#REF!</v>
      </c>
      <c r="J149" s="820">
        <f t="shared" si="29"/>
        <v>20</v>
      </c>
      <c r="K149" s="817"/>
      <c r="L149" s="195"/>
    </row>
    <row r="150" spans="1:12" s="146" customFormat="1" ht="17.45" hidden="1" customHeight="1">
      <c r="A150" s="1014" t="s">
        <v>1724</v>
      </c>
      <c r="B150" s="1581"/>
      <c r="C150" s="1581"/>
      <c r="D150" s="1582"/>
      <c r="E150" s="820">
        <f t="shared" si="27"/>
        <v>6</v>
      </c>
      <c r="F150" s="823">
        <f t="shared" si="28"/>
        <v>12</v>
      </c>
      <c r="G150" s="823">
        <f t="shared" si="28"/>
        <v>12</v>
      </c>
      <c r="H150" s="822">
        <f>D150+14</f>
        <v>14</v>
      </c>
      <c r="I150" s="822" t="e">
        <f>#REF!+14</f>
        <v>#REF!</v>
      </c>
      <c r="J150" s="822">
        <f t="shared" si="29"/>
        <v>20</v>
      </c>
      <c r="K150" s="817"/>
      <c r="L150" s="195"/>
    </row>
    <row r="151" spans="1:12" s="146" customFormat="1" ht="25.9" hidden="1" customHeight="1">
      <c r="A151" s="1014" t="s">
        <v>2483</v>
      </c>
      <c r="B151" s="1581"/>
      <c r="C151" s="1581"/>
      <c r="D151" s="1582"/>
      <c r="E151" s="822">
        <f t="shared" si="27"/>
        <v>6</v>
      </c>
      <c r="F151" s="823">
        <f t="shared" si="28"/>
        <v>12</v>
      </c>
      <c r="G151" s="823">
        <f t="shared" si="28"/>
        <v>12</v>
      </c>
      <c r="H151" s="822">
        <f>D151+14</f>
        <v>14</v>
      </c>
      <c r="I151" s="822" t="e">
        <f>#REF!+14</f>
        <v>#REF!</v>
      </c>
      <c r="J151" s="822">
        <f t="shared" si="29"/>
        <v>20</v>
      </c>
      <c r="K151" s="817"/>
      <c r="L151" s="195"/>
    </row>
    <row r="152" spans="1:12" s="146" customFormat="1" ht="17.45" hidden="1" customHeight="1">
      <c r="A152" s="1014"/>
      <c r="B152" s="1581"/>
      <c r="C152" s="1581"/>
      <c r="D152" s="1582"/>
      <c r="E152" s="819">
        <v>45161</v>
      </c>
      <c r="F152" s="824">
        <v>45157</v>
      </c>
      <c r="G152" s="824">
        <v>45157</v>
      </c>
      <c r="H152" s="819">
        <v>45155</v>
      </c>
      <c r="I152" s="819">
        <v>45156</v>
      </c>
      <c r="J152" s="819">
        <v>45156</v>
      </c>
      <c r="K152" s="817"/>
      <c r="L152" s="195"/>
    </row>
    <row r="153" spans="1:12" s="146" customFormat="1" ht="27" hidden="1" customHeight="1">
      <c r="A153" s="1014" t="s">
        <v>2484</v>
      </c>
      <c r="B153" s="1581"/>
      <c r="C153" s="1581"/>
      <c r="D153" s="1582"/>
      <c r="E153" s="820">
        <f>D153+6</f>
        <v>6</v>
      </c>
      <c r="F153" s="823">
        <f t="shared" ref="F153:G162" si="30">C153+12</f>
        <v>12</v>
      </c>
      <c r="G153" s="823">
        <f t="shared" si="30"/>
        <v>12</v>
      </c>
      <c r="H153" s="822">
        <f t="shared" ref="H153:H162" si="31">D153+14</f>
        <v>14</v>
      </c>
      <c r="I153" s="820" t="e">
        <f>#REF!+14</f>
        <v>#REF!</v>
      </c>
      <c r="J153" s="820">
        <f t="shared" ref="J153:J166" si="32">E153+14</f>
        <v>20</v>
      </c>
      <c r="K153" s="817"/>
      <c r="L153" s="195"/>
    </row>
    <row r="154" spans="1:12" s="146" customFormat="1" ht="17.45" hidden="1" customHeight="1">
      <c r="A154" s="1014"/>
      <c r="B154" s="1581"/>
      <c r="C154" s="1581"/>
      <c r="D154" s="1582"/>
      <c r="E154" s="820">
        <f>D154+6</f>
        <v>6</v>
      </c>
      <c r="F154" s="821">
        <f t="shared" si="30"/>
        <v>12</v>
      </c>
      <c r="G154" s="821">
        <f t="shared" si="30"/>
        <v>12</v>
      </c>
      <c r="H154" s="820">
        <f t="shared" si="31"/>
        <v>14</v>
      </c>
      <c r="I154" s="820" t="e">
        <f>#REF!+14</f>
        <v>#REF!</v>
      </c>
      <c r="J154" s="820">
        <f t="shared" si="32"/>
        <v>20</v>
      </c>
      <c r="K154" s="817"/>
      <c r="L154" s="195"/>
    </row>
    <row r="155" spans="1:12" s="146" customFormat="1" ht="21.6" hidden="1" customHeight="1">
      <c r="A155" s="1014" t="s">
        <v>2323</v>
      </c>
      <c r="B155" s="1581"/>
      <c r="C155" s="1581"/>
      <c r="D155" s="1582"/>
      <c r="E155" s="820">
        <f>D155+6</f>
        <v>6</v>
      </c>
      <c r="F155" s="821">
        <f t="shared" si="30"/>
        <v>12</v>
      </c>
      <c r="G155" s="821">
        <f t="shared" si="30"/>
        <v>12</v>
      </c>
      <c r="H155" s="820">
        <f t="shared" si="31"/>
        <v>14</v>
      </c>
      <c r="I155" s="820" t="e">
        <f>#REF!+14</f>
        <v>#REF!</v>
      </c>
      <c r="J155" s="820">
        <f t="shared" si="32"/>
        <v>20</v>
      </c>
      <c r="K155" s="817"/>
      <c r="L155" s="195"/>
    </row>
    <row r="156" spans="1:12" s="146" customFormat="1" ht="21.6" hidden="1" customHeight="1">
      <c r="A156" s="1014" t="s">
        <v>2485</v>
      </c>
      <c r="B156" s="1581"/>
      <c r="C156" s="1581"/>
      <c r="D156" s="1582"/>
      <c r="E156" s="820">
        <v>45180</v>
      </c>
      <c r="F156" s="823">
        <f t="shared" si="30"/>
        <v>12</v>
      </c>
      <c r="G156" s="823">
        <f t="shared" si="30"/>
        <v>12</v>
      </c>
      <c r="H156" s="820">
        <f t="shared" si="31"/>
        <v>14</v>
      </c>
      <c r="I156" s="820" t="e">
        <f>#REF!+14</f>
        <v>#REF!</v>
      </c>
      <c r="J156" s="820">
        <f t="shared" si="32"/>
        <v>45194</v>
      </c>
      <c r="K156" s="817"/>
      <c r="L156" s="195"/>
    </row>
    <row r="157" spans="1:12" s="146" customFormat="1" ht="21.6" hidden="1" customHeight="1">
      <c r="A157" s="1014" t="s">
        <v>2486</v>
      </c>
      <c r="B157" s="1581"/>
      <c r="C157" s="1581"/>
      <c r="D157" s="1582"/>
      <c r="E157" s="822">
        <f t="shared" ref="E157:E181" si="33">D157+6</f>
        <v>6</v>
      </c>
      <c r="F157" s="823">
        <f t="shared" si="30"/>
        <v>12</v>
      </c>
      <c r="G157" s="823">
        <f t="shared" si="30"/>
        <v>12</v>
      </c>
      <c r="H157" s="822">
        <f t="shared" si="31"/>
        <v>14</v>
      </c>
      <c r="I157" s="822" t="e">
        <f>#REF!+14</f>
        <v>#REF!</v>
      </c>
      <c r="J157" s="822">
        <f t="shared" si="32"/>
        <v>20</v>
      </c>
      <c r="K157" s="817"/>
      <c r="L157" s="195"/>
    </row>
    <row r="158" spans="1:12" s="146" customFormat="1" ht="21.6" hidden="1" customHeight="1">
      <c r="A158" s="1014"/>
      <c r="B158" s="1581"/>
      <c r="C158" s="1581"/>
      <c r="D158" s="1582"/>
      <c r="E158" s="822">
        <f t="shared" si="33"/>
        <v>6</v>
      </c>
      <c r="F158" s="821">
        <f t="shared" si="30"/>
        <v>12</v>
      </c>
      <c r="G158" s="821">
        <f t="shared" si="30"/>
        <v>12</v>
      </c>
      <c r="H158" s="820">
        <f t="shared" si="31"/>
        <v>14</v>
      </c>
      <c r="I158" s="820" t="e">
        <f>#REF!+14</f>
        <v>#REF!</v>
      </c>
      <c r="J158" s="820">
        <f t="shared" si="32"/>
        <v>20</v>
      </c>
      <c r="K158" s="817"/>
      <c r="L158" s="195"/>
    </row>
    <row r="159" spans="1:12" s="146" customFormat="1" ht="21.6" hidden="1" customHeight="1">
      <c r="A159" s="1014"/>
      <c r="B159" s="1581"/>
      <c r="C159" s="1581"/>
      <c r="D159" s="1582"/>
      <c r="E159" s="822">
        <f t="shared" si="33"/>
        <v>6</v>
      </c>
      <c r="F159" s="823">
        <f t="shared" si="30"/>
        <v>12</v>
      </c>
      <c r="G159" s="823">
        <f t="shared" si="30"/>
        <v>12</v>
      </c>
      <c r="H159" s="822">
        <f t="shared" si="31"/>
        <v>14</v>
      </c>
      <c r="I159" s="822" t="e">
        <f>#REF!+14</f>
        <v>#REF!</v>
      </c>
      <c r="J159" s="822">
        <f t="shared" si="32"/>
        <v>20</v>
      </c>
      <c r="K159" s="817"/>
      <c r="L159" s="195"/>
    </row>
    <row r="160" spans="1:12" s="146" customFormat="1" ht="21.6" hidden="1" customHeight="1">
      <c r="A160" s="1014"/>
      <c r="B160" s="1581"/>
      <c r="C160" s="1581"/>
      <c r="D160" s="1582"/>
      <c r="E160" s="822">
        <f t="shared" si="33"/>
        <v>6</v>
      </c>
      <c r="F160" s="823">
        <f t="shared" si="30"/>
        <v>12</v>
      </c>
      <c r="G160" s="823">
        <f t="shared" si="30"/>
        <v>12</v>
      </c>
      <c r="H160" s="822">
        <f t="shared" si="31"/>
        <v>14</v>
      </c>
      <c r="I160" s="822" t="e">
        <f>#REF!+14</f>
        <v>#REF!</v>
      </c>
      <c r="J160" s="822">
        <f t="shared" si="32"/>
        <v>20</v>
      </c>
      <c r="K160" s="817"/>
      <c r="L160" s="195"/>
    </row>
    <row r="161" spans="1:12" s="146" customFormat="1" ht="21.6" hidden="1" customHeight="1">
      <c r="A161" s="1014"/>
      <c r="B161" s="1581"/>
      <c r="C161" s="1581"/>
      <c r="D161" s="1582"/>
      <c r="E161" s="822">
        <f t="shared" si="33"/>
        <v>6</v>
      </c>
      <c r="F161" s="826">
        <f t="shared" si="30"/>
        <v>12</v>
      </c>
      <c r="G161" s="826">
        <f t="shared" si="30"/>
        <v>12</v>
      </c>
      <c r="H161" s="825">
        <f t="shared" si="31"/>
        <v>14</v>
      </c>
      <c r="I161" s="820" t="e">
        <f>#REF!+14</f>
        <v>#REF!</v>
      </c>
      <c r="J161" s="820">
        <f t="shared" si="32"/>
        <v>20</v>
      </c>
      <c r="K161" s="817"/>
      <c r="L161" s="195"/>
    </row>
    <row r="162" spans="1:12" s="146" customFormat="1" ht="21.6" hidden="1" customHeight="1">
      <c r="A162" s="1014"/>
      <c r="B162" s="1581"/>
      <c r="C162" s="1581"/>
      <c r="D162" s="1582"/>
      <c r="E162" s="822">
        <f t="shared" si="33"/>
        <v>6</v>
      </c>
      <c r="F162" s="821">
        <f t="shared" si="30"/>
        <v>12</v>
      </c>
      <c r="G162" s="821">
        <f t="shared" si="30"/>
        <v>12</v>
      </c>
      <c r="H162" s="820">
        <f t="shared" si="31"/>
        <v>14</v>
      </c>
      <c r="I162" s="820" t="e">
        <f>#REF!+14</f>
        <v>#REF!</v>
      </c>
      <c r="J162" s="820">
        <f t="shared" si="32"/>
        <v>20</v>
      </c>
      <c r="K162" s="817"/>
      <c r="L162" s="195"/>
    </row>
    <row r="163" spans="1:12" s="146" customFormat="1" ht="21.6" hidden="1" customHeight="1">
      <c r="A163" s="1014"/>
      <c r="B163" s="1581"/>
      <c r="C163" s="1581"/>
      <c r="D163" s="1582"/>
      <c r="E163" s="822">
        <f t="shared" si="33"/>
        <v>6</v>
      </c>
      <c r="F163" s="823"/>
      <c r="G163" s="823"/>
      <c r="H163" s="822"/>
      <c r="I163" s="822" t="e">
        <f>#REF!+14</f>
        <v>#REF!</v>
      </c>
      <c r="J163" s="822">
        <f t="shared" si="32"/>
        <v>20</v>
      </c>
      <c r="K163" s="817"/>
      <c r="L163" s="195"/>
    </row>
    <row r="164" spans="1:12" s="146" customFormat="1" ht="21" hidden="1" customHeight="1">
      <c r="A164" s="1014"/>
      <c r="B164" s="1581"/>
      <c r="C164" s="1581"/>
      <c r="D164" s="1582"/>
      <c r="E164" s="822">
        <f t="shared" si="33"/>
        <v>6</v>
      </c>
      <c r="F164" s="823">
        <f t="shared" ref="F164:G166" si="34">C164+12</f>
        <v>12</v>
      </c>
      <c r="G164" s="823">
        <f t="shared" si="34"/>
        <v>12</v>
      </c>
      <c r="H164" s="820">
        <f>D164+14</f>
        <v>14</v>
      </c>
      <c r="I164" s="820" t="e">
        <f>#REF!+14</f>
        <v>#REF!</v>
      </c>
      <c r="J164" s="820">
        <f t="shared" si="32"/>
        <v>20</v>
      </c>
      <c r="K164" s="817"/>
      <c r="L164" s="195"/>
    </row>
    <row r="165" spans="1:12" s="146" customFormat="1" ht="21.6" hidden="1" customHeight="1">
      <c r="A165" s="1014"/>
      <c r="B165" s="1581"/>
      <c r="C165" s="1581"/>
      <c r="D165" s="1582"/>
      <c r="E165" s="822">
        <f t="shared" si="33"/>
        <v>6</v>
      </c>
      <c r="F165" s="823">
        <f t="shared" si="34"/>
        <v>12</v>
      </c>
      <c r="G165" s="823">
        <f t="shared" si="34"/>
        <v>12</v>
      </c>
      <c r="H165" s="820">
        <f>D165+14</f>
        <v>14</v>
      </c>
      <c r="I165" s="820" t="e">
        <f>#REF!+14</f>
        <v>#REF!</v>
      </c>
      <c r="J165" s="820">
        <f t="shared" si="32"/>
        <v>20</v>
      </c>
      <c r="K165" s="817"/>
      <c r="L165" s="195"/>
    </row>
    <row r="166" spans="1:12" s="146" customFormat="1" ht="21" hidden="1" customHeight="1">
      <c r="A166" s="1014"/>
      <c r="B166" s="1581"/>
      <c r="C166" s="1581"/>
      <c r="D166" s="1582"/>
      <c r="E166" s="822">
        <f t="shared" si="33"/>
        <v>6</v>
      </c>
      <c r="F166" s="823">
        <f t="shared" si="34"/>
        <v>12</v>
      </c>
      <c r="G166" s="823">
        <f t="shared" si="34"/>
        <v>12</v>
      </c>
      <c r="H166" s="822">
        <f>D166+14</f>
        <v>14</v>
      </c>
      <c r="I166" s="822" t="e">
        <f>#REF!+14</f>
        <v>#REF!</v>
      </c>
      <c r="J166" s="822">
        <f t="shared" si="32"/>
        <v>20</v>
      </c>
      <c r="K166" s="817"/>
      <c r="L166" s="195"/>
    </row>
    <row r="167" spans="1:12" s="146" customFormat="1" ht="20.25" hidden="1" customHeight="1">
      <c r="A167" s="1014" t="s">
        <v>2487</v>
      </c>
      <c r="B167" s="1581"/>
      <c r="C167" s="1581"/>
      <c r="D167" s="1582"/>
      <c r="E167" s="822">
        <f t="shared" si="33"/>
        <v>6</v>
      </c>
      <c r="F167" s="828">
        <v>45246</v>
      </c>
      <c r="G167" s="828">
        <v>45246</v>
      </c>
      <c r="H167" s="829">
        <v>45248</v>
      </c>
      <c r="I167" s="829">
        <v>45249</v>
      </c>
      <c r="J167" s="829">
        <v>45249</v>
      </c>
      <c r="K167" s="817"/>
      <c r="L167" s="195"/>
    </row>
    <row r="168" spans="1:12" s="146" customFormat="1" ht="21.6" hidden="1" customHeight="1">
      <c r="A168" s="1014" t="s">
        <v>2371</v>
      </c>
      <c r="B168" s="1581"/>
      <c r="C168" s="1581"/>
      <c r="D168" s="1582"/>
      <c r="E168" s="822">
        <f t="shared" si="33"/>
        <v>6</v>
      </c>
      <c r="F168" s="823">
        <f t="shared" ref="F168:G175" si="35">C168+12</f>
        <v>12</v>
      </c>
      <c r="G168" s="823">
        <f t="shared" si="35"/>
        <v>12</v>
      </c>
      <c r="H168" s="820">
        <f t="shared" ref="H168:H178" si="36">D168+14</f>
        <v>14</v>
      </c>
      <c r="I168" s="820" t="e">
        <f>#REF!+14</f>
        <v>#REF!</v>
      </c>
      <c r="J168" s="820">
        <f t="shared" ref="J168:J175" si="37">E168+14</f>
        <v>20</v>
      </c>
      <c r="K168" s="817"/>
      <c r="L168" s="195"/>
    </row>
    <row r="169" spans="1:12" s="146" customFormat="1" ht="21.6" hidden="1" customHeight="1">
      <c r="A169" s="1014"/>
      <c r="B169" s="1581"/>
      <c r="C169" s="1581"/>
      <c r="D169" s="1582"/>
      <c r="E169" s="820">
        <f t="shared" si="33"/>
        <v>6</v>
      </c>
      <c r="F169" s="821">
        <f t="shared" si="35"/>
        <v>12</v>
      </c>
      <c r="G169" s="821">
        <f t="shared" si="35"/>
        <v>12</v>
      </c>
      <c r="H169" s="820">
        <f t="shared" si="36"/>
        <v>14</v>
      </c>
      <c r="I169" s="820" t="e">
        <f>#REF!+14</f>
        <v>#REF!</v>
      </c>
      <c r="J169" s="820">
        <f t="shared" si="37"/>
        <v>20</v>
      </c>
      <c r="K169" s="817"/>
      <c r="L169" s="195"/>
    </row>
    <row r="170" spans="1:12" s="146" customFormat="1" ht="21.6" hidden="1" customHeight="1">
      <c r="A170" s="1014"/>
      <c r="B170" s="1581"/>
      <c r="C170" s="1581"/>
      <c r="D170" s="1582"/>
      <c r="E170" s="820">
        <f t="shared" si="33"/>
        <v>6</v>
      </c>
      <c r="F170" s="823">
        <f t="shared" si="35"/>
        <v>12</v>
      </c>
      <c r="G170" s="823">
        <f t="shared" si="35"/>
        <v>12</v>
      </c>
      <c r="H170" s="820">
        <f t="shared" si="36"/>
        <v>14</v>
      </c>
      <c r="I170" s="820" t="e">
        <f>#REF!+14</f>
        <v>#REF!</v>
      </c>
      <c r="J170" s="820">
        <f t="shared" si="37"/>
        <v>20</v>
      </c>
      <c r="K170" s="817"/>
      <c r="L170" s="195"/>
    </row>
    <row r="171" spans="1:12" s="146" customFormat="1" ht="21.6" hidden="1" customHeight="1">
      <c r="A171" s="1014"/>
      <c r="B171" s="1581"/>
      <c r="C171" s="1581"/>
      <c r="D171" s="1582"/>
      <c r="E171" s="820">
        <f t="shared" si="33"/>
        <v>6</v>
      </c>
      <c r="F171" s="821">
        <f t="shared" si="35"/>
        <v>12</v>
      </c>
      <c r="G171" s="821">
        <f t="shared" si="35"/>
        <v>12</v>
      </c>
      <c r="H171" s="820">
        <f t="shared" si="36"/>
        <v>14</v>
      </c>
      <c r="I171" s="820" t="e">
        <f>#REF!+14</f>
        <v>#REF!</v>
      </c>
      <c r="J171" s="820">
        <f t="shared" si="37"/>
        <v>20</v>
      </c>
      <c r="K171" s="817"/>
      <c r="L171" s="195"/>
    </row>
    <row r="172" spans="1:12" s="146" customFormat="1" ht="21.6" hidden="1" customHeight="1">
      <c r="A172" s="1014"/>
      <c r="B172" s="1581"/>
      <c r="C172" s="1581"/>
      <c r="D172" s="1582"/>
      <c r="E172" s="820">
        <f t="shared" si="33"/>
        <v>6</v>
      </c>
      <c r="F172" s="821">
        <f t="shared" si="35"/>
        <v>12</v>
      </c>
      <c r="G172" s="821">
        <f t="shared" si="35"/>
        <v>12</v>
      </c>
      <c r="H172" s="820">
        <f t="shared" si="36"/>
        <v>14</v>
      </c>
      <c r="I172" s="820" t="e">
        <f>#REF!+14</f>
        <v>#REF!</v>
      </c>
      <c r="J172" s="820">
        <f t="shared" si="37"/>
        <v>20</v>
      </c>
      <c r="K172" s="817"/>
      <c r="L172" s="195"/>
    </row>
    <row r="173" spans="1:12" s="146" customFormat="1" ht="21.6" hidden="1" customHeight="1">
      <c r="A173" s="1014"/>
      <c r="B173" s="1581"/>
      <c r="C173" s="1581"/>
      <c r="D173" s="1582"/>
      <c r="E173" s="820">
        <f t="shared" si="33"/>
        <v>6</v>
      </c>
      <c r="F173" s="830">
        <f t="shared" si="35"/>
        <v>12</v>
      </c>
      <c r="G173" s="830">
        <f t="shared" si="35"/>
        <v>12</v>
      </c>
      <c r="H173" s="820">
        <f t="shared" si="36"/>
        <v>14</v>
      </c>
      <c r="I173" s="820" t="e">
        <f>#REF!+14</f>
        <v>#REF!</v>
      </c>
      <c r="J173" s="820">
        <f t="shared" si="37"/>
        <v>20</v>
      </c>
      <c r="K173" s="817"/>
      <c r="L173" s="195"/>
    </row>
    <row r="174" spans="1:12" s="146" customFormat="1" ht="21.6" hidden="1" customHeight="1">
      <c r="A174" s="1014"/>
      <c r="B174" s="1581"/>
      <c r="C174" s="1581"/>
      <c r="D174" s="1582"/>
      <c r="E174" s="820">
        <f t="shared" si="33"/>
        <v>6</v>
      </c>
      <c r="F174" s="821">
        <f t="shared" si="35"/>
        <v>12</v>
      </c>
      <c r="G174" s="821">
        <f t="shared" si="35"/>
        <v>12</v>
      </c>
      <c r="H174" s="820">
        <f t="shared" si="36"/>
        <v>14</v>
      </c>
      <c r="I174" s="820" t="e">
        <f>#REF!+14</f>
        <v>#REF!</v>
      </c>
      <c r="J174" s="820">
        <f t="shared" si="37"/>
        <v>20</v>
      </c>
      <c r="K174" s="817"/>
      <c r="L174" s="195"/>
    </row>
    <row r="175" spans="1:12" s="146" customFormat="1" ht="21.6" hidden="1" customHeight="1">
      <c r="A175" s="1014"/>
      <c r="B175" s="1581"/>
      <c r="C175" s="1581"/>
      <c r="D175" s="1582"/>
      <c r="E175" s="831">
        <f t="shared" si="33"/>
        <v>6</v>
      </c>
      <c r="F175" s="832">
        <f t="shared" si="35"/>
        <v>12</v>
      </c>
      <c r="G175" s="832">
        <f t="shared" si="35"/>
        <v>12</v>
      </c>
      <c r="H175" s="831">
        <f t="shared" si="36"/>
        <v>14</v>
      </c>
      <c r="I175" s="831" t="e">
        <f>#REF!+14</f>
        <v>#REF!</v>
      </c>
      <c r="J175" s="831">
        <f t="shared" si="37"/>
        <v>20</v>
      </c>
      <c r="K175" s="817"/>
      <c r="L175" s="195"/>
    </row>
    <row r="176" spans="1:12" s="146" customFormat="1" ht="21.6" hidden="1" customHeight="1">
      <c r="A176" s="1014"/>
      <c r="B176" s="1581"/>
      <c r="C176" s="1581"/>
      <c r="D176" s="1582"/>
      <c r="E176" s="820">
        <f t="shared" si="33"/>
        <v>6</v>
      </c>
      <c r="F176" s="820">
        <f>D176+11</f>
        <v>11</v>
      </c>
      <c r="G176" s="820">
        <f>D176+12</f>
        <v>12</v>
      </c>
      <c r="H176" s="820">
        <f t="shared" si="36"/>
        <v>14</v>
      </c>
      <c r="I176" s="820">
        <f>D176+15</f>
        <v>15</v>
      </c>
      <c r="J176" s="820">
        <f>D176+16</f>
        <v>16</v>
      </c>
      <c r="K176" s="820">
        <f>D176+17</f>
        <v>17</v>
      </c>
      <c r="L176" s="195"/>
    </row>
    <row r="177" spans="1:12" s="146" customFormat="1" ht="21.6" hidden="1" customHeight="1">
      <c r="A177" s="1014"/>
      <c r="B177" s="1581"/>
      <c r="C177" s="1581"/>
      <c r="D177" s="1582"/>
      <c r="E177" s="820">
        <f t="shared" si="33"/>
        <v>6</v>
      </c>
      <c r="F177" s="820">
        <f>D177+11</f>
        <v>11</v>
      </c>
      <c r="G177" s="820">
        <f>D177+12</f>
        <v>12</v>
      </c>
      <c r="H177" s="820">
        <f t="shared" si="36"/>
        <v>14</v>
      </c>
      <c r="I177" s="820">
        <f>D177+15</f>
        <v>15</v>
      </c>
      <c r="J177" s="820">
        <f>D177+16</f>
        <v>16</v>
      </c>
      <c r="K177" s="820">
        <f>D177+17</f>
        <v>17</v>
      </c>
      <c r="L177" s="195"/>
    </row>
    <row r="178" spans="1:12" s="146" customFormat="1" ht="21.6" hidden="1" customHeight="1">
      <c r="A178" s="1014"/>
      <c r="B178" s="1581"/>
      <c r="C178" s="1581"/>
      <c r="D178" s="1582"/>
      <c r="E178" s="820">
        <f t="shared" si="33"/>
        <v>6</v>
      </c>
      <c r="F178" s="820">
        <f>D178+11</f>
        <v>11</v>
      </c>
      <c r="G178" s="820">
        <f>D178+12</f>
        <v>12</v>
      </c>
      <c r="H178" s="820">
        <f t="shared" si="36"/>
        <v>14</v>
      </c>
      <c r="I178" s="820">
        <f>D178+15</f>
        <v>15</v>
      </c>
      <c r="J178" s="820">
        <f>D178+16</f>
        <v>16</v>
      </c>
      <c r="K178" s="820">
        <f>D178+17</f>
        <v>17</v>
      </c>
      <c r="L178" s="195"/>
    </row>
    <row r="179" spans="1:12" s="146" customFormat="1" ht="21.6" hidden="1" customHeight="1">
      <c r="A179" s="1014"/>
      <c r="B179" s="1581"/>
      <c r="C179" s="1581"/>
      <c r="D179" s="1582"/>
      <c r="E179" s="822">
        <f t="shared" si="33"/>
        <v>6</v>
      </c>
      <c r="F179" s="833">
        <v>45335</v>
      </c>
      <c r="G179" s="833">
        <v>45329</v>
      </c>
      <c r="H179" s="834">
        <v>45331</v>
      </c>
      <c r="I179" s="834">
        <v>45332</v>
      </c>
      <c r="J179" s="834">
        <v>45333</v>
      </c>
      <c r="K179" s="834">
        <v>45334</v>
      </c>
      <c r="L179" s="195"/>
    </row>
    <row r="180" spans="1:12" s="146" customFormat="1" ht="21.6" hidden="1" customHeight="1">
      <c r="A180" s="1014"/>
      <c r="B180" s="1581"/>
      <c r="C180" s="1581"/>
      <c r="D180" s="1582"/>
      <c r="E180" s="820">
        <f t="shared" si="33"/>
        <v>6</v>
      </c>
      <c r="F180" s="820">
        <f>D180+11</f>
        <v>11</v>
      </c>
      <c r="G180" s="822">
        <f>D180+12</f>
        <v>12</v>
      </c>
      <c r="H180" s="822">
        <f>D180+14</f>
        <v>14</v>
      </c>
      <c r="I180" s="822" t="e">
        <f>#REF!+14</f>
        <v>#REF!</v>
      </c>
      <c r="J180" s="822">
        <f t="shared" ref="J180:K181" si="38">J179+7</f>
        <v>45340</v>
      </c>
      <c r="K180" s="822">
        <f t="shared" si="38"/>
        <v>45341</v>
      </c>
      <c r="L180" s="195"/>
    </row>
    <row r="181" spans="1:12" s="146" customFormat="1" ht="20.25" hidden="1" customHeight="1">
      <c r="A181" s="1014"/>
      <c r="B181" s="1581"/>
      <c r="C181" s="1581"/>
      <c r="D181" s="1582"/>
      <c r="E181" s="822">
        <f t="shared" si="33"/>
        <v>6</v>
      </c>
      <c r="F181" s="822">
        <f>D181+11</f>
        <v>11</v>
      </c>
      <c r="G181" s="822">
        <f>D181+12</f>
        <v>12</v>
      </c>
      <c r="H181" s="822">
        <f>D181+14</f>
        <v>14</v>
      </c>
      <c r="I181" s="822" t="e">
        <f>#REF!+14</f>
        <v>#REF!</v>
      </c>
      <c r="J181" s="822">
        <f t="shared" si="38"/>
        <v>45347</v>
      </c>
      <c r="K181" s="822">
        <f t="shared" si="38"/>
        <v>45348</v>
      </c>
      <c r="L181" s="195"/>
    </row>
    <row r="182" spans="1:12" s="146" customFormat="1" ht="20.25" hidden="1" customHeight="1">
      <c r="A182" s="1014"/>
      <c r="B182" s="1581"/>
      <c r="C182" s="1581"/>
      <c r="D182" s="1582"/>
      <c r="E182" s="835"/>
      <c r="F182" s="822"/>
      <c r="G182" s="835"/>
      <c r="H182" s="835"/>
      <c r="I182" s="835"/>
      <c r="J182" s="835"/>
      <c r="K182" s="835"/>
      <c r="L182" s="195"/>
    </row>
    <row r="183" spans="1:12" s="146" customFormat="1" ht="20.25" hidden="1" customHeight="1">
      <c r="A183" s="1014"/>
      <c r="B183" s="1581"/>
      <c r="C183" s="1581"/>
      <c r="D183" s="1582"/>
      <c r="E183" s="820">
        <f>D183+6</f>
        <v>6</v>
      </c>
      <c r="F183" s="820">
        <f>D183+11</f>
        <v>11</v>
      </c>
      <c r="G183" s="820">
        <f t="shared" ref="G183:G192" si="39">D183+12</f>
        <v>12</v>
      </c>
      <c r="H183" s="820">
        <f t="shared" ref="H183:H192" si="40">D183+14</f>
        <v>14</v>
      </c>
      <c r="I183" s="820">
        <f t="shared" ref="I183:I200" si="41">D183+15</f>
        <v>15</v>
      </c>
      <c r="J183" s="820">
        <f t="shared" ref="J183:J200" si="42">D183+16</f>
        <v>16</v>
      </c>
      <c r="K183" s="820">
        <f t="shared" ref="K183:K200" si="43">D183+17</f>
        <v>17</v>
      </c>
      <c r="L183" s="195"/>
    </row>
    <row r="184" spans="1:12" s="146" customFormat="1" ht="20.25" hidden="1" customHeight="1">
      <c r="A184" s="1014"/>
      <c r="B184" s="1581"/>
      <c r="C184" s="1581"/>
      <c r="D184" s="1582"/>
      <c r="E184" s="820">
        <f>D184+6</f>
        <v>6</v>
      </c>
      <c r="F184" s="820">
        <f>D184+11</f>
        <v>11</v>
      </c>
      <c r="G184" s="820">
        <f t="shared" si="39"/>
        <v>12</v>
      </c>
      <c r="H184" s="820">
        <f t="shared" si="40"/>
        <v>14</v>
      </c>
      <c r="I184" s="820">
        <f t="shared" si="41"/>
        <v>15</v>
      </c>
      <c r="J184" s="820">
        <f t="shared" si="42"/>
        <v>16</v>
      </c>
      <c r="K184" s="820">
        <f t="shared" si="43"/>
        <v>17</v>
      </c>
      <c r="L184" s="195"/>
    </row>
    <row r="185" spans="1:12" s="146" customFormat="1" ht="20.25" hidden="1" customHeight="1">
      <c r="A185" s="1014"/>
      <c r="B185" s="1581"/>
      <c r="C185" s="1581"/>
      <c r="D185" s="1582"/>
      <c r="E185" s="950" t="s">
        <v>286</v>
      </c>
      <c r="F185" s="820">
        <f>D185+11</f>
        <v>11</v>
      </c>
      <c r="G185" s="820">
        <f t="shared" si="39"/>
        <v>12</v>
      </c>
      <c r="H185" s="820">
        <f t="shared" si="40"/>
        <v>14</v>
      </c>
      <c r="I185" s="820">
        <f t="shared" si="41"/>
        <v>15</v>
      </c>
      <c r="J185" s="820">
        <f t="shared" si="42"/>
        <v>16</v>
      </c>
      <c r="K185" s="820">
        <f t="shared" si="43"/>
        <v>17</v>
      </c>
      <c r="L185" s="195"/>
    </row>
    <row r="186" spans="1:12" s="146" customFormat="1" ht="20.25" hidden="1" customHeight="1">
      <c r="A186" s="1014"/>
      <c r="B186" s="1581"/>
      <c r="C186" s="1581"/>
      <c r="D186" s="1582"/>
      <c r="E186" s="820">
        <f>D186+6</f>
        <v>6</v>
      </c>
      <c r="F186" s="820">
        <f>D186+11</f>
        <v>11</v>
      </c>
      <c r="G186" s="820">
        <f t="shared" si="39"/>
        <v>12</v>
      </c>
      <c r="H186" s="820">
        <f t="shared" si="40"/>
        <v>14</v>
      </c>
      <c r="I186" s="820">
        <f t="shared" si="41"/>
        <v>15</v>
      </c>
      <c r="J186" s="820">
        <f t="shared" si="42"/>
        <v>16</v>
      </c>
      <c r="K186" s="820">
        <f t="shared" si="43"/>
        <v>17</v>
      </c>
      <c r="L186" s="195"/>
    </row>
    <row r="187" spans="1:12" s="146" customFormat="1" ht="20.25" hidden="1" customHeight="1">
      <c r="A187" s="1014" t="s">
        <v>2371</v>
      </c>
      <c r="B187" s="1581"/>
      <c r="C187" s="1581"/>
      <c r="D187" s="1582"/>
      <c r="E187" s="950" t="s">
        <v>286</v>
      </c>
      <c r="F187" s="950" t="s">
        <v>286</v>
      </c>
      <c r="G187" s="820">
        <f t="shared" si="39"/>
        <v>12</v>
      </c>
      <c r="H187" s="820">
        <f t="shared" si="40"/>
        <v>14</v>
      </c>
      <c r="I187" s="820">
        <f t="shared" si="41"/>
        <v>15</v>
      </c>
      <c r="J187" s="820">
        <f t="shared" si="42"/>
        <v>16</v>
      </c>
      <c r="K187" s="820">
        <f t="shared" si="43"/>
        <v>17</v>
      </c>
      <c r="L187" s="195"/>
    </row>
    <row r="188" spans="1:12" s="146" customFormat="1" ht="20.25" hidden="1" customHeight="1">
      <c r="A188" s="1014"/>
      <c r="B188" s="1581"/>
      <c r="C188" s="1581"/>
      <c r="D188" s="1582"/>
      <c r="E188" s="820">
        <f>D188+6</f>
        <v>6</v>
      </c>
      <c r="F188" s="820">
        <f>D188+11</f>
        <v>11</v>
      </c>
      <c r="G188" s="820">
        <f t="shared" si="39"/>
        <v>12</v>
      </c>
      <c r="H188" s="820">
        <f t="shared" si="40"/>
        <v>14</v>
      </c>
      <c r="I188" s="820">
        <f t="shared" si="41"/>
        <v>15</v>
      </c>
      <c r="J188" s="820">
        <f t="shared" si="42"/>
        <v>16</v>
      </c>
      <c r="K188" s="820">
        <f t="shared" si="43"/>
        <v>17</v>
      </c>
      <c r="L188" s="195"/>
    </row>
    <row r="189" spans="1:12" s="146" customFormat="1" ht="20.25" hidden="1" customHeight="1">
      <c r="A189" s="1014"/>
      <c r="B189" s="1581"/>
      <c r="C189" s="1581"/>
      <c r="D189" s="1582"/>
      <c r="E189" s="820">
        <f>D189+6</f>
        <v>6</v>
      </c>
      <c r="F189" s="820">
        <f>D189+11</f>
        <v>11</v>
      </c>
      <c r="G189" s="820">
        <f t="shared" si="39"/>
        <v>12</v>
      </c>
      <c r="H189" s="820">
        <f t="shared" si="40"/>
        <v>14</v>
      </c>
      <c r="I189" s="820">
        <f t="shared" si="41"/>
        <v>15</v>
      </c>
      <c r="J189" s="820">
        <f t="shared" si="42"/>
        <v>16</v>
      </c>
      <c r="K189" s="820">
        <f t="shared" si="43"/>
        <v>17</v>
      </c>
      <c r="L189" s="195"/>
    </row>
    <row r="190" spans="1:12" s="146" customFormat="1" ht="20.25" hidden="1" customHeight="1">
      <c r="A190" s="1014"/>
      <c r="B190" s="1581"/>
      <c r="C190" s="1581"/>
      <c r="D190" s="1582"/>
      <c r="E190" s="820">
        <f>D190+6</f>
        <v>6</v>
      </c>
      <c r="F190" s="820">
        <f>D190+11</f>
        <v>11</v>
      </c>
      <c r="G190" s="820">
        <f t="shared" si="39"/>
        <v>12</v>
      </c>
      <c r="H190" s="820">
        <f t="shared" si="40"/>
        <v>14</v>
      </c>
      <c r="I190" s="820">
        <f t="shared" si="41"/>
        <v>15</v>
      </c>
      <c r="J190" s="820">
        <f t="shared" si="42"/>
        <v>16</v>
      </c>
      <c r="K190" s="820">
        <f t="shared" si="43"/>
        <v>17</v>
      </c>
      <c r="L190" s="195"/>
    </row>
    <row r="191" spans="1:12" s="146" customFormat="1" ht="20.25" hidden="1" customHeight="1">
      <c r="A191" s="1014"/>
      <c r="B191" s="1581"/>
      <c r="C191" s="1581"/>
      <c r="D191" s="1582"/>
      <c r="E191" s="820">
        <f>D191+6</f>
        <v>6</v>
      </c>
      <c r="F191" s="820">
        <f>D191+11</f>
        <v>11</v>
      </c>
      <c r="G191" s="820">
        <f t="shared" si="39"/>
        <v>12</v>
      </c>
      <c r="H191" s="820">
        <f t="shared" si="40"/>
        <v>14</v>
      </c>
      <c r="I191" s="820">
        <f t="shared" si="41"/>
        <v>15</v>
      </c>
      <c r="J191" s="820">
        <f t="shared" si="42"/>
        <v>16</v>
      </c>
      <c r="K191" s="820">
        <f t="shared" si="43"/>
        <v>17</v>
      </c>
      <c r="L191" s="195"/>
    </row>
    <row r="192" spans="1:12" s="146" customFormat="1" ht="20.25" hidden="1" customHeight="1">
      <c r="A192" s="1014"/>
      <c r="B192" s="1581"/>
      <c r="C192" s="1581"/>
      <c r="D192" s="1582"/>
      <c r="E192" s="820">
        <f>D192+6</f>
        <v>6</v>
      </c>
      <c r="F192" s="820">
        <f>D192+11</f>
        <v>11</v>
      </c>
      <c r="G192" s="820">
        <f t="shared" si="39"/>
        <v>12</v>
      </c>
      <c r="H192" s="820">
        <f t="shared" si="40"/>
        <v>14</v>
      </c>
      <c r="I192" s="820">
        <f t="shared" si="41"/>
        <v>15</v>
      </c>
      <c r="J192" s="820">
        <f t="shared" si="42"/>
        <v>16</v>
      </c>
      <c r="K192" s="820">
        <f t="shared" si="43"/>
        <v>17</v>
      </c>
      <c r="L192" s="195"/>
    </row>
    <row r="193" spans="1:12" s="146" customFormat="1" ht="20.25" hidden="1" customHeight="1">
      <c r="A193" s="1014"/>
      <c r="B193" s="1581"/>
      <c r="C193" s="1581"/>
      <c r="D193" s="1582"/>
      <c r="E193" s="1021" t="s">
        <v>286</v>
      </c>
      <c r="F193" s="1021" t="s">
        <v>286</v>
      </c>
      <c r="G193" s="1021" t="s">
        <v>286</v>
      </c>
      <c r="H193" s="1021" t="s">
        <v>286</v>
      </c>
      <c r="I193" s="820">
        <f t="shared" si="41"/>
        <v>15</v>
      </c>
      <c r="J193" s="820">
        <f t="shared" si="42"/>
        <v>16</v>
      </c>
      <c r="K193" s="820">
        <f t="shared" si="43"/>
        <v>17</v>
      </c>
      <c r="L193" s="195"/>
    </row>
    <row r="194" spans="1:12" s="146" customFormat="1" ht="20.25" hidden="1" customHeight="1">
      <c r="A194" s="1014" t="s">
        <v>2341</v>
      </c>
      <c r="B194" s="1581"/>
      <c r="C194" s="1581"/>
      <c r="D194" s="1582"/>
      <c r="E194" s="820">
        <f>D194+6</f>
        <v>6</v>
      </c>
      <c r="F194" s="820">
        <f>D194+11</f>
        <v>11</v>
      </c>
      <c r="G194" s="820">
        <f>D194+12</f>
        <v>12</v>
      </c>
      <c r="H194" s="820">
        <f t="shared" ref="H194:H200" si="44">D194+14</f>
        <v>14</v>
      </c>
      <c r="I194" s="820">
        <f t="shared" si="41"/>
        <v>15</v>
      </c>
      <c r="J194" s="820">
        <f t="shared" si="42"/>
        <v>16</v>
      </c>
      <c r="K194" s="820">
        <f t="shared" si="43"/>
        <v>17</v>
      </c>
      <c r="L194" s="195"/>
    </row>
    <row r="195" spans="1:12" s="146" customFormat="1" ht="20.25" hidden="1" customHeight="1">
      <c r="A195" s="1014" t="s">
        <v>2381</v>
      </c>
      <c r="B195" s="1581"/>
      <c r="C195" s="1581"/>
      <c r="D195" s="1582"/>
      <c r="E195" s="1021" t="s">
        <v>286</v>
      </c>
      <c r="F195" s="1021" t="s">
        <v>286</v>
      </c>
      <c r="G195" s="820">
        <f>D195+12</f>
        <v>12</v>
      </c>
      <c r="H195" s="820">
        <f t="shared" si="44"/>
        <v>14</v>
      </c>
      <c r="I195" s="820">
        <f t="shared" si="41"/>
        <v>15</v>
      </c>
      <c r="J195" s="820">
        <f t="shared" si="42"/>
        <v>16</v>
      </c>
      <c r="K195" s="820">
        <f t="shared" si="43"/>
        <v>17</v>
      </c>
      <c r="L195" s="195"/>
    </row>
    <row r="196" spans="1:12" s="146" customFormat="1" ht="20.25" hidden="1" customHeight="1">
      <c r="A196" s="1014"/>
      <c r="B196" s="1581"/>
      <c r="C196" s="1581"/>
      <c r="D196" s="1582"/>
      <c r="E196" s="820">
        <f>D196+6</f>
        <v>6</v>
      </c>
      <c r="F196" s="820">
        <f>D196+11</f>
        <v>11</v>
      </c>
      <c r="G196" s="820">
        <f>D196+12</f>
        <v>12</v>
      </c>
      <c r="H196" s="820">
        <f t="shared" si="44"/>
        <v>14</v>
      </c>
      <c r="I196" s="820">
        <f t="shared" si="41"/>
        <v>15</v>
      </c>
      <c r="J196" s="820">
        <f t="shared" si="42"/>
        <v>16</v>
      </c>
      <c r="K196" s="820">
        <f t="shared" si="43"/>
        <v>17</v>
      </c>
      <c r="L196" s="195"/>
    </row>
    <row r="197" spans="1:12" s="146" customFormat="1" ht="20.25" hidden="1" customHeight="1">
      <c r="A197" s="1014" t="s">
        <v>2384</v>
      </c>
      <c r="B197" s="1581"/>
      <c r="C197" s="1581"/>
      <c r="D197" s="1582"/>
      <c r="E197" s="820">
        <f>D197+6</f>
        <v>6</v>
      </c>
      <c r="F197" s="820">
        <f>D197+11</f>
        <v>11</v>
      </c>
      <c r="G197" s="820">
        <f>D197+12</f>
        <v>12</v>
      </c>
      <c r="H197" s="820">
        <f t="shared" si="44"/>
        <v>14</v>
      </c>
      <c r="I197" s="820">
        <f t="shared" si="41"/>
        <v>15</v>
      </c>
      <c r="J197" s="820">
        <f t="shared" si="42"/>
        <v>16</v>
      </c>
      <c r="K197" s="820">
        <f t="shared" si="43"/>
        <v>17</v>
      </c>
      <c r="L197" s="195"/>
    </row>
    <row r="198" spans="1:12" s="146" customFormat="1" ht="20.25" hidden="1" customHeight="1">
      <c r="A198" s="1014" t="s">
        <v>2488</v>
      </c>
      <c r="B198" s="1581"/>
      <c r="C198" s="1581"/>
      <c r="D198" s="1582"/>
      <c r="E198" s="1021" t="s">
        <v>286</v>
      </c>
      <c r="F198" s="1021" t="s">
        <v>286</v>
      </c>
      <c r="G198" s="1021" t="s">
        <v>286</v>
      </c>
      <c r="H198" s="820">
        <f t="shared" si="44"/>
        <v>14</v>
      </c>
      <c r="I198" s="820">
        <f t="shared" si="41"/>
        <v>15</v>
      </c>
      <c r="J198" s="820">
        <f t="shared" si="42"/>
        <v>16</v>
      </c>
      <c r="K198" s="820">
        <f t="shared" si="43"/>
        <v>17</v>
      </c>
      <c r="L198" s="195"/>
    </row>
    <row r="199" spans="1:12" s="146" customFormat="1" ht="20.25" hidden="1" customHeight="1">
      <c r="A199" s="1014" t="s">
        <v>2341</v>
      </c>
      <c r="B199" s="1581"/>
      <c r="C199" s="1581"/>
      <c r="D199" s="1582"/>
      <c r="E199" s="820">
        <f>D199+6</f>
        <v>6</v>
      </c>
      <c r="F199" s="820">
        <f>D199+11</f>
        <v>11</v>
      </c>
      <c r="G199" s="820">
        <f>D199+12</f>
        <v>12</v>
      </c>
      <c r="H199" s="820">
        <f t="shared" si="44"/>
        <v>14</v>
      </c>
      <c r="I199" s="820">
        <f t="shared" si="41"/>
        <v>15</v>
      </c>
      <c r="J199" s="820">
        <f t="shared" si="42"/>
        <v>16</v>
      </c>
      <c r="K199" s="820">
        <f t="shared" si="43"/>
        <v>17</v>
      </c>
      <c r="L199" s="195"/>
    </row>
    <row r="200" spans="1:12" s="146" customFormat="1" ht="20.25" hidden="1" customHeight="1">
      <c r="A200" s="1014" t="s">
        <v>2489</v>
      </c>
      <c r="B200" s="1581"/>
      <c r="C200" s="1581"/>
      <c r="D200" s="1582"/>
      <c r="E200" s="1045" t="s">
        <v>286</v>
      </c>
      <c r="F200" s="1045" t="s">
        <v>286</v>
      </c>
      <c r="G200" s="1045" t="s">
        <v>286</v>
      </c>
      <c r="H200" s="1044">
        <f t="shared" si="44"/>
        <v>14</v>
      </c>
      <c r="I200" s="1044">
        <f t="shared" si="41"/>
        <v>15</v>
      </c>
      <c r="J200" s="1044">
        <f t="shared" si="42"/>
        <v>16</v>
      </c>
      <c r="K200" s="1044">
        <f t="shared" si="43"/>
        <v>17</v>
      </c>
      <c r="L200" s="195"/>
    </row>
    <row r="201" spans="1:12" s="146" customFormat="1" ht="20.25" hidden="1" customHeight="1">
      <c r="A201" s="1014" t="s">
        <v>2321</v>
      </c>
      <c r="B201" s="1581"/>
      <c r="C201" s="1581"/>
      <c r="D201" s="1582"/>
      <c r="E201" s="820">
        <f>D201+6</f>
        <v>6</v>
      </c>
      <c r="F201" s="820">
        <f>D201+11</f>
        <v>11</v>
      </c>
      <c r="G201" s="820">
        <f>D201+12</f>
        <v>12</v>
      </c>
      <c r="H201" s="871" t="s">
        <v>286</v>
      </c>
      <c r="I201" s="871" t="s">
        <v>286</v>
      </c>
      <c r="J201" s="871" t="s">
        <v>286</v>
      </c>
      <c r="K201" s="871" t="s">
        <v>286</v>
      </c>
      <c r="L201" s="195"/>
    </row>
    <row r="202" spans="1:12" s="146" customFormat="1" ht="20.25" hidden="1" customHeight="1">
      <c r="A202" s="1014" t="s">
        <v>2348</v>
      </c>
      <c r="B202" s="1581"/>
      <c r="C202" s="1581"/>
      <c r="D202" s="1582"/>
      <c r="E202" s="820">
        <f>D202+6</f>
        <v>6</v>
      </c>
      <c r="F202" s="820">
        <f>D202+11</f>
        <v>11</v>
      </c>
      <c r="G202" s="820">
        <f>D202+12</f>
        <v>12</v>
      </c>
      <c r="H202" s="820">
        <f>D202+14</f>
        <v>14</v>
      </c>
      <c r="I202" s="820">
        <f>D202+15</f>
        <v>15</v>
      </c>
      <c r="J202" s="820">
        <f>D202+16</f>
        <v>16</v>
      </c>
      <c r="K202" s="820">
        <f>D202+17</f>
        <v>17</v>
      </c>
      <c r="L202" s="195"/>
    </row>
    <row r="203" spans="1:12" s="146" customFormat="1" ht="20.25" hidden="1" customHeight="1">
      <c r="A203" s="1014" t="s">
        <v>1777</v>
      </c>
      <c r="B203" s="1581"/>
      <c r="C203" s="1581"/>
      <c r="D203" s="1582"/>
      <c r="E203" s="820">
        <f>D203+6</f>
        <v>6</v>
      </c>
      <c r="F203" s="820">
        <f>D203+11</f>
        <v>11</v>
      </c>
      <c r="G203" s="820">
        <f>D203+12</f>
        <v>12</v>
      </c>
      <c r="H203" s="820">
        <f>D203+14</f>
        <v>14</v>
      </c>
      <c r="I203" s="820">
        <f>D203+15</f>
        <v>15</v>
      </c>
      <c r="J203" s="820">
        <f>D203+16</f>
        <v>16</v>
      </c>
      <c r="K203" s="820">
        <f>D203+17</f>
        <v>17</v>
      </c>
      <c r="L203" s="195"/>
    </row>
    <row r="204" spans="1:12" s="146" customFormat="1" ht="20.25" hidden="1" customHeight="1">
      <c r="A204" s="1014"/>
      <c r="B204" s="1581"/>
      <c r="C204" s="1581"/>
      <c r="D204" s="1582"/>
      <c r="E204" s="835">
        <f>D204+6</f>
        <v>6</v>
      </c>
      <c r="F204" s="835">
        <f>D204+11</f>
        <v>11</v>
      </c>
      <c r="G204" s="835">
        <f>D204+12</f>
        <v>12</v>
      </c>
      <c r="H204" s="835">
        <f>D204+14</f>
        <v>14</v>
      </c>
      <c r="I204" s="835">
        <f>D204+15</f>
        <v>15</v>
      </c>
      <c r="J204" s="835">
        <f>D204+16</f>
        <v>16</v>
      </c>
      <c r="K204" s="835">
        <f>D204+17</f>
        <v>17</v>
      </c>
      <c r="L204" s="195"/>
    </row>
    <row r="205" spans="1:12" s="146" customFormat="1" ht="20.25" hidden="1" customHeight="1">
      <c r="A205" s="1014"/>
      <c r="B205" s="1581"/>
      <c r="C205" s="1581"/>
      <c r="D205" s="1582"/>
      <c r="E205" s="835">
        <f>D205+6</f>
        <v>6</v>
      </c>
      <c r="F205" s="835">
        <f>D205+11</f>
        <v>11</v>
      </c>
      <c r="G205" s="835">
        <f>D205+12</f>
        <v>12</v>
      </c>
      <c r="H205" s="835">
        <f>D205+14</f>
        <v>14</v>
      </c>
      <c r="I205" s="835">
        <f>D205+15</f>
        <v>15</v>
      </c>
      <c r="J205" s="835">
        <f>D205+16</f>
        <v>16</v>
      </c>
      <c r="K205" s="835">
        <f>D205+17</f>
        <v>17</v>
      </c>
      <c r="L205" s="195"/>
    </row>
    <row r="206" spans="1:12" s="146" customFormat="1" ht="20.25" hidden="1" customHeight="1">
      <c r="A206" s="1014" t="s">
        <v>2321</v>
      </c>
      <c r="B206" s="1581"/>
      <c r="C206" s="1581"/>
      <c r="D206" s="1582"/>
      <c r="E206" s="820">
        <v>45514</v>
      </c>
      <c r="F206" s="820">
        <f>E206+5</f>
        <v>45519</v>
      </c>
      <c r="G206" s="820">
        <f>F206+1</f>
        <v>45520</v>
      </c>
      <c r="H206" s="820">
        <f>G206+2</f>
        <v>45522</v>
      </c>
      <c r="I206" s="820">
        <f t="shared" ref="I206:K207" si="45">H206+1</f>
        <v>45523</v>
      </c>
      <c r="J206" s="820">
        <f t="shared" si="45"/>
        <v>45524</v>
      </c>
      <c r="K206" s="820">
        <f t="shared" si="45"/>
        <v>45525</v>
      </c>
      <c r="L206" s="195"/>
    </row>
    <row r="207" spans="1:12" s="146" customFormat="1" ht="20.25" hidden="1" customHeight="1">
      <c r="A207" s="1014" t="s">
        <v>2348</v>
      </c>
      <c r="B207" s="1581"/>
      <c r="C207" s="1581"/>
      <c r="D207" s="1582"/>
      <c r="E207" s="820">
        <v>45518</v>
      </c>
      <c r="F207" s="820">
        <f>E207+5</f>
        <v>45523</v>
      </c>
      <c r="G207" s="820">
        <f>F207+1</f>
        <v>45524</v>
      </c>
      <c r="H207" s="820">
        <f>G207+2</f>
        <v>45526</v>
      </c>
      <c r="I207" s="820">
        <f t="shared" si="45"/>
        <v>45527</v>
      </c>
      <c r="J207" s="820">
        <f t="shared" si="45"/>
        <v>45528</v>
      </c>
      <c r="K207" s="820">
        <f t="shared" si="45"/>
        <v>45529</v>
      </c>
      <c r="L207" s="195"/>
    </row>
    <row r="208" spans="1:12" s="146" customFormat="1" ht="20.25" hidden="1" customHeight="1">
      <c r="A208" s="1014" t="s">
        <v>1777</v>
      </c>
      <c r="B208" s="1581"/>
      <c r="C208" s="1581"/>
      <c r="D208" s="1582"/>
      <c r="E208" s="820">
        <f>D208+6</f>
        <v>6</v>
      </c>
      <c r="F208" s="820">
        <f>D208+11</f>
        <v>11</v>
      </c>
      <c r="G208" s="820">
        <f>D208+12</f>
        <v>12</v>
      </c>
      <c r="H208" s="820">
        <f>D208+14</f>
        <v>14</v>
      </c>
      <c r="I208" s="820">
        <f>D208+15</f>
        <v>15</v>
      </c>
      <c r="J208" s="820">
        <f>D208+16</f>
        <v>16</v>
      </c>
      <c r="K208" s="820">
        <f>D208+17</f>
        <v>17</v>
      </c>
      <c r="L208" s="195"/>
    </row>
    <row r="209" spans="1:12" s="146" customFormat="1" ht="18.75" hidden="1" customHeight="1">
      <c r="A209" s="1014"/>
      <c r="B209" s="1581"/>
      <c r="C209" s="1581"/>
      <c r="D209" s="1550"/>
      <c r="E209" s="1052" t="s">
        <v>2011</v>
      </c>
      <c r="F209" s="1052" t="s">
        <v>2480</v>
      </c>
      <c r="G209" s="1052" t="s">
        <v>57</v>
      </c>
      <c r="H209" s="1052" t="s">
        <v>160</v>
      </c>
      <c r="I209" s="1052" t="s">
        <v>179</v>
      </c>
      <c r="J209" s="1052" t="s">
        <v>130</v>
      </c>
      <c r="K209" s="1052" t="s">
        <v>151</v>
      </c>
      <c r="L209" s="195"/>
    </row>
    <row r="210" spans="1:12" s="146" customFormat="1" ht="20.25" hidden="1" customHeight="1">
      <c r="A210" s="1014"/>
      <c r="B210" s="964" t="s">
        <v>2348</v>
      </c>
      <c r="C210" s="951" t="s">
        <v>2490</v>
      </c>
      <c r="D210" s="1057">
        <v>45530</v>
      </c>
      <c r="E210" s="820">
        <f>D210+6</f>
        <v>45536</v>
      </c>
      <c r="F210" s="820">
        <f>D210+11</f>
        <v>45541</v>
      </c>
      <c r="G210" s="820">
        <f>D210+12</f>
        <v>45542</v>
      </c>
      <c r="H210" s="820">
        <f>D210+14</f>
        <v>45544</v>
      </c>
      <c r="I210" s="820">
        <f>D210+15</f>
        <v>45545</v>
      </c>
      <c r="J210" s="820">
        <f>D210+16</f>
        <v>45546</v>
      </c>
      <c r="K210" s="820">
        <f t="shared" ref="K210:K220" si="46">D210+17</f>
        <v>45547</v>
      </c>
      <c r="L210" s="195"/>
    </row>
    <row r="211" spans="1:12" s="146" customFormat="1" ht="20.25" hidden="1" customHeight="1">
      <c r="A211" s="1014"/>
      <c r="B211" s="964" t="s">
        <v>2404</v>
      </c>
      <c r="C211" s="951" t="s">
        <v>2491</v>
      </c>
      <c r="D211" s="948">
        <v>45538</v>
      </c>
      <c r="E211" s="820">
        <f>D211+6</f>
        <v>45544</v>
      </c>
      <c r="F211" s="820">
        <f>D211+11</f>
        <v>45549</v>
      </c>
      <c r="G211" s="820">
        <f>D211+12</f>
        <v>45550</v>
      </c>
      <c r="H211" s="820">
        <f>D211+14</f>
        <v>45552</v>
      </c>
      <c r="I211" s="820">
        <f>D211+15</f>
        <v>45553</v>
      </c>
      <c r="J211" s="820">
        <f>D211+16</f>
        <v>45554</v>
      </c>
      <c r="K211" s="820">
        <f t="shared" si="46"/>
        <v>45555</v>
      </c>
      <c r="L211" s="195"/>
    </row>
    <row r="212" spans="1:12" s="146" customFormat="1" ht="20.25" hidden="1" customHeight="1">
      <c r="A212" s="1014" t="s">
        <v>2321</v>
      </c>
      <c r="B212" s="964" t="s">
        <v>1777</v>
      </c>
      <c r="C212" s="951" t="s">
        <v>2492</v>
      </c>
      <c r="D212" s="951">
        <v>45553</v>
      </c>
      <c r="E212" s="820">
        <f>D212+6</f>
        <v>45559</v>
      </c>
      <c r="F212" s="820">
        <f>E212+5</f>
        <v>45564</v>
      </c>
      <c r="G212" s="820">
        <f>F212+1</f>
        <v>45565</v>
      </c>
      <c r="H212" s="1021" t="s">
        <v>286</v>
      </c>
      <c r="I212" s="1021" t="s">
        <v>286</v>
      </c>
      <c r="J212" s="1021" t="s">
        <v>286</v>
      </c>
      <c r="K212" s="820">
        <f t="shared" si="46"/>
        <v>45570</v>
      </c>
      <c r="L212" s="195"/>
    </row>
    <row r="213" spans="1:12" s="146" customFormat="1" ht="20.25" hidden="1" customHeight="1">
      <c r="A213" s="1014" t="s">
        <v>2348</v>
      </c>
      <c r="B213" s="964" t="s">
        <v>2321</v>
      </c>
      <c r="C213" s="951" t="s">
        <v>2493</v>
      </c>
      <c r="D213" s="948">
        <v>45552</v>
      </c>
      <c r="E213" s="1021" t="s">
        <v>286</v>
      </c>
      <c r="F213" s="1021" t="s">
        <v>286</v>
      </c>
      <c r="G213" s="820">
        <f>D213+12</f>
        <v>45564</v>
      </c>
      <c r="H213" s="820">
        <f t="shared" ref="H213:H220" si="47">D213+14</f>
        <v>45566</v>
      </c>
      <c r="I213" s="820">
        <f t="shared" ref="I213:I220" si="48">D213+15</f>
        <v>45567</v>
      </c>
      <c r="J213" s="820">
        <f t="shared" ref="J213:J220" si="49">D213+16</f>
        <v>45568</v>
      </c>
      <c r="K213" s="820">
        <f t="shared" si="46"/>
        <v>45569</v>
      </c>
      <c r="L213" s="195"/>
    </row>
    <row r="214" spans="1:12" s="146" customFormat="1" ht="20.25" hidden="1" customHeight="1">
      <c r="A214" s="1014" t="s">
        <v>1777</v>
      </c>
      <c r="B214" s="964" t="s">
        <v>2400</v>
      </c>
      <c r="C214" s="951" t="s">
        <v>2494</v>
      </c>
      <c r="D214" s="948">
        <v>45562</v>
      </c>
      <c r="E214" s="1583" t="s">
        <v>286</v>
      </c>
      <c r="F214" s="1584"/>
      <c r="G214" s="1585"/>
      <c r="H214" s="820">
        <f t="shared" si="47"/>
        <v>45576</v>
      </c>
      <c r="I214" s="820">
        <f t="shared" si="48"/>
        <v>45577</v>
      </c>
      <c r="J214" s="820">
        <f t="shared" si="49"/>
        <v>45578</v>
      </c>
      <c r="K214" s="820">
        <f t="shared" si="46"/>
        <v>45579</v>
      </c>
      <c r="L214" s="195"/>
    </row>
    <row r="215" spans="1:12" s="146" customFormat="1" ht="20.25" hidden="1" customHeight="1">
      <c r="A215" s="1014"/>
      <c r="B215" s="964" t="s">
        <v>2348</v>
      </c>
      <c r="C215" s="951" t="s">
        <v>2495</v>
      </c>
      <c r="D215" s="948">
        <v>45565</v>
      </c>
      <c r="E215" s="820">
        <f t="shared" ref="E215:E220" si="50">D215+6</f>
        <v>45571</v>
      </c>
      <c r="F215" s="820">
        <f t="shared" ref="F215:F220" si="51">D215+11</f>
        <v>45576</v>
      </c>
      <c r="G215" s="820">
        <f t="shared" ref="G215:G220" si="52">D215+12</f>
        <v>45577</v>
      </c>
      <c r="H215" s="820">
        <f t="shared" si="47"/>
        <v>45579</v>
      </c>
      <c r="I215" s="820">
        <f t="shared" si="48"/>
        <v>45580</v>
      </c>
      <c r="J215" s="820">
        <f t="shared" si="49"/>
        <v>45581</v>
      </c>
      <c r="K215" s="820">
        <f t="shared" si="46"/>
        <v>45582</v>
      </c>
      <c r="L215" s="195"/>
    </row>
    <row r="216" spans="1:12" s="146" customFormat="1" ht="20.25" hidden="1" customHeight="1">
      <c r="A216" s="1014"/>
      <c r="B216" s="964" t="s">
        <v>2404</v>
      </c>
      <c r="C216" s="951" t="s">
        <v>2496</v>
      </c>
      <c r="D216" s="948">
        <v>45573</v>
      </c>
      <c r="E216" s="820">
        <f t="shared" si="50"/>
        <v>45579</v>
      </c>
      <c r="F216" s="820">
        <f t="shared" si="51"/>
        <v>45584</v>
      </c>
      <c r="G216" s="820">
        <f t="shared" si="52"/>
        <v>45585</v>
      </c>
      <c r="H216" s="820">
        <f t="shared" si="47"/>
        <v>45587</v>
      </c>
      <c r="I216" s="820">
        <f t="shared" si="48"/>
        <v>45588</v>
      </c>
      <c r="J216" s="820">
        <f t="shared" si="49"/>
        <v>45589</v>
      </c>
      <c r="K216" s="820">
        <f t="shared" si="46"/>
        <v>45590</v>
      </c>
      <c r="L216" s="195"/>
    </row>
    <row r="217" spans="1:12" s="146" customFormat="1" ht="20.25" hidden="1" customHeight="1">
      <c r="A217" s="1014"/>
      <c r="B217" s="964" t="s">
        <v>1777</v>
      </c>
      <c r="C217" s="951" t="s">
        <v>2497</v>
      </c>
      <c r="D217" s="948">
        <v>45577</v>
      </c>
      <c r="E217" s="820">
        <f t="shared" si="50"/>
        <v>45583</v>
      </c>
      <c r="F217" s="820">
        <f t="shared" si="51"/>
        <v>45588</v>
      </c>
      <c r="G217" s="820">
        <f t="shared" si="52"/>
        <v>45589</v>
      </c>
      <c r="H217" s="820">
        <f t="shared" si="47"/>
        <v>45591</v>
      </c>
      <c r="I217" s="820">
        <f t="shared" si="48"/>
        <v>45592</v>
      </c>
      <c r="J217" s="820">
        <f t="shared" si="49"/>
        <v>45593</v>
      </c>
      <c r="K217" s="820">
        <f t="shared" si="46"/>
        <v>45594</v>
      </c>
      <c r="L217" s="195"/>
    </row>
    <row r="218" spans="1:12" s="146" customFormat="1" ht="20.25" hidden="1" customHeight="1">
      <c r="A218" s="1014"/>
      <c r="B218" s="964" t="s">
        <v>2321</v>
      </c>
      <c r="C218" s="951" t="s">
        <v>2498</v>
      </c>
      <c r="D218" s="948">
        <v>45587</v>
      </c>
      <c r="E218" s="820">
        <f t="shared" si="50"/>
        <v>45593</v>
      </c>
      <c r="F218" s="820">
        <f t="shared" si="51"/>
        <v>45598</v>
      </c>
      <c r="G218" s="820">
        <f t="shared" si="52"/>
        <v>45599</v>
      </c>
      <c r="H218" s="820">
        <f t="shared" si="47"/>
        <v>45601</v>
      </c>
      <c r="I218" s="820">
        <f t="shared" si="48"/>
        <v>45602</v>
      </c>
      <c r="J218" s="820">
        <f t="shared" si="49"/>
        <v>45603</v>
      </c>
      <c r="K218" s="820">
        <f t="shared" si="46"/>
        <v>45604</v>
      </c>
      <c r="L218" s="195"/>
    </row>
    <row r="219" spans="1:12" s="146" customFormat="1" ht="20.25" hidden="1" customHeight="1">
      <c r="A219" s="1014"/>
      <c r="B219" s="964" t="s">
        <v>2400</v>
      </c>
      <c r="C219" s="951" t="s">
        <v>2499</v>
      </c>
      <c r="D219" s="948">
        <v>45590</v>
      </c>
      <c r="E219" s="820">
        <f t="shared" si="50"/>
        <v>45596</v>
      </c>
      <c r="F219" s="820">
        <f t="shared" si="51"/>
        <v>45601</v>
      </c>
      <c r="G219" s="820">
        <f t="shared" si="52"/>
        <v>45602</v>
      </c>
      <c r="H219" s="820">
        <f t="shared" si="47"/>
        <v>45604</v>
      </c>
      <c r="I219" s="820">
        <f t="shared" si="48"/>
        <v>45605</v>
      </c>
      <c r="J219" s="820">
        <f t="shared" si="49"/>
        <v>45606</v>
      </c>
      <c r="K219" s="820">
        <f t="shared" si="46"/>
        <v>45607</v>
      </c>
      <c r="L219" s="195"/>
    </row>
    <row r="220" spans="1:12" s="146" customFormat="1" ht="20.25" hidden="1" customHeight="1">
      <c r="A220" s="1014"/>
      <c r="B220" s="964" t="s">
        <v>2348</v>
      </c>
      <c r="C220" s="951" t="s">
        <v>2500</v>
      </c>
      <c r="D220" s="948">
        <v>45600</v>
      </c>
      <c r="E220" s="820">
        <f t="shared" si="50"/>
        <v>45606</v>
      </c>
      <c r="F220" s="820">
        <f t="shared" si="51"/>
        <v>45611</v>
      </c>
      <c r="G220" s="820">
        <f t="shared" si="52"/>
        <v>45612</v>
      </c>
      <c r="H220" s="820">
        <f t="shared" si="47"/>
        <v>45614</v>
      </c>
      <c r="I220" s="820">
        <f t="shared" si="48"/>
        <v>45615</v>
      </c>
      <c r="J220" s="820">
        <f t="shared" si="49"/>
        <v>45616</v>
      </c>
      <c r="K220" s="820">
        <f t="shared" si="46"/>
        <v>45617</v>
      </c>
      <c r="L220" s="195"/>
    </row>
    <row r="221" spans="1:12" s="146" customFormat="1" ht="20.25" hidden="1" customHeight="1">
      <c r="A221" s="1014"/>
      <c r="B221" s="964" t="s">
        <v>2404</v>
      </c>
      <c r="C221" s="951" t="s">
        <v>2501</v>
      </c>
      <c r="D221" s="948">
        <v>45606</v>
      </c>
      <c r="E221" s="1055"/>
      <c r="F221" s="1055"/>
      <c r="G221" s="1055"/>
      <c r="H221" s="835"/>
      <c r="I221" s="835"/>
      <c r="J221" s="835"/>
      <c r="K221" s="835"/>
      <c r="L221" s="195"/>
    </row>
    <row r="222" spans="1:12" s="146" customFormat="1" ht="20.25" hidden="1" customHeight="1">
      <c r="A222" s="1014" t="s">
        <v>1777</v>
      </c>
      <c r="B222" s="1058" t="s">
        <v>310</v>
      </c>
      <c r="C222" s="951" t="s">
        <v>2502</v>
      </c>
      <c r="D222" s="835">
        <v>45610</v>
      </c>
      <c r="E222" s="835">
        <f>D222+6</f>
        <v>45616</v>
      </c>
      <c r="F222" s="835">
        <f>D222+11</f>
        <v>45621</v>
      </c>
      <c r="G222" s="835">
        <f>D222+12</f>
        <v>45622</v>
      </c>
      <c r="H222" s="835">
        <f>D222+14</f>
        <v>45624</v>
      </c>
      <c r="I222" s="835">
        <f>D222+15</f>
        <v>45625</v>
      </c>
      <c r="J222" s="835">
        <f>D222+16</f>
        <v>45626</v>
      </c>
      <c r="K222" s="835">
        <f>D222+17</f>
        <v>45627</v>
      </c>
      <c r="L222" s="195"/>
    </row>
    <row r="223" spans="1:12" s="146" customFormat="1" ht="20.100000000000001" hidden="1" customHeight="1">
      <c r="A223" s="1014"/>
      <c r="B223" s="964" t="s">
        <v>2321</v>
      </c>
      <c r="C223" s="951" t="s">
        <v>2503</v>
      </c>
      <c r="D223" s="948">
        <v>45624</v>
      </c>
      <c r="E223" s="1021" t="s">
        <v>286</v>
      </c>
      <c r="F223" s="1021" t="s">
        <v>286</v>
      </c>
      <c r="G223" s="1021" t="s">
        <v>286</v>
      </c>
      <c r="H223" s="820">
        <f>D223+14</f>
        <v>45638</v>
      </c>
      <c r="I223" s="820">
        <f>D223+15</f>
        <v>45639</v>
      </c>
      <c r="J223" s="820">
        <f>D223+16</f>
        <v>45640</v>
      </c>
      <c r="K223" s="820">
        <f>D223+17</f>
        <v>45641</v>
      </c>
      <c r="L223" s="195"/>
    </row>
    <row r="224" spans="1:12" s="146" customFormat="1" ht="20.100000000000001" hidden="1" customHeight="1">
      <c r="A224" s="1014"/>
      <c r="B224" s="964" t="s">
        <v>2400</v>
      </c>
      <c r="C224" s="951" t="s">
        <v>2504</v>
      </c>
      <c r="D224" s="948">
        <v>45626</v>
      </c>
      <c r="E224" s="820">
        <f>D224+6</f>
        <v>45632</v>
      </c>
      <c r="F224" s="820">
        <f>D224+11</f>
        <v>45637</v>
      </c>
      <c r="G224" s="820">
        <f>D224+12</f>
        <v>45638</v>
      </c>
      <c r="H224" s="820">
        <f>D224+14</f>
        <v>45640</v>
      </c>
      <c r="I224" s="820">
        <f>D224+15</f>
        <v>45641</v>
      </c>
      <c r="J224" s="820">
        <f>D224+16</f>
        <v>45642</v>
      </c>
      <c r="K224" s="820">
        <f>D224+17</f>
        <v>45643</v>
      </c>
      <c r="L224" s="195"/>
    </row>
    <row r="225" spans="1:12" s="146" customFormat="1" ht="20.100000000000001" hidden="1" customHeight="1">
      <c r="A225" s="1014"/>
      <c r="B225" s="964" t="s">
        <v>2348</v>
      </c>
      <c r="C225" s="951" t="s">
        <v>2505</v>
      </c>
      <c r="D225" s="871" t="s">
        <v>286</v>
      </c>
      <c r="E225" s="835"/>
      <c r="F225" s="835"/>
      <c r="G225" s="835"/>
      <c r="H225" s="835"/>
      <c r="I225" s="835"/>
      <c r="J225" s="835"/>
      <c r="K225" s="835"/>
      <c r="L225" s="195"/>
    </row>
    <row r="226" spans="1:12" s="146" customFormat="1" ht="20.100000000000001" hidden="1" customHeight="1">
      <c r="A226" s="1014"/>
      <c r="B226" s="964" t="s">
        <v>2110</v>
      </c>
      <c r="C226" s="951" t="s">
        <v>2506</v>
      </c>
      <c r="D226" s="948">
        <v>45641</v>
      </c>
      <c r="E226" s="820">
        <f>D226+6</f>
        <v>45647</v>
      </c>
      <c r="F226" s="820">
        <f>D226+11</f>
        <v>45652</v>
      </c>
      <c r="G226" s="820">
        <f>D226+12</f>
        <v>45653</v>
      </c>
      <c r="H226" s="820">
        <f t="shared" ref="H226:H231" si="53">D226+14</f>
        <v>45655</v>
      </c>
      <c r="I226" s="820">
        <f>D226+15</f>
        <v>45656</v>
      </c>
      <c r="J226" s="820">
        <f t="shared" ref="J226:J232" si="54">D226+16</f>
        <v>45657</v>
      </c>
      <c r="K226" s="820">
        <f t="shared" ref="K226:K231" si="55">D226+17</f>
        <v>45658</v>
      </c>
      <c r="L226" s="195"/>
    </row>
    <row r="227" spans="1:12" s="146" customFormat="1" ht="20.100000000000001" hidden="1" customHeight="1">
      <c r="A227" s="1014"/>
      <c r="B227" s="964" t="s">
        <v>1777</v>
      </c>
      <c r="C227" s="951" t="s">
        <v>2507</v>
      </c>
      <c r="D227" s="948">
        <v>45647</v>
      </c>
      <c r="E227" s="820">
        <f>D227+6</f>
        <v>45653</v>
      </c>
      <c r="F227" s="820">
        <f>D227+11</f>
        <v>45658</v>
      </c>
      <c r="G227" s="820">
        <f>D227+12</f>
        <v>45659</v>
      </c>
      <c r="H227" s="820">
        <f t="shared" si="53"/>
        <v>45661</v>
      </c>
      <c r="I227" s="820">
        <f>D227+15</f>
        <v>45662</v>
      </c>
      <c r="J227" s="820">
        <f t="shared" si="54"/>
        <v>45663</v>
      </c>
      <c r="K227" s="820">
        <f t="shared" si="55"/>
        <v>45664</v>
      </c>
      <c r="L227" s="195"/>
    </row>
    <row r="228" spans="1:12" s="146" customFormat="1" ht="20.100000000000001" hidden="1" customHeight="1">
      <c r="A228" s="1014"/>
      <c r="B228" s="964" t="s">
        <v>2321</v>
      </c>
      <c r="C228" s="951" t="s">
        <v>2508</v>
      </c>
      <c r="D228" s="948">
        <v>45655</v>
      </c>
      <c r="E228" s="820">
        <f>D228+6</f>
        <v>45661</v>
      </c>
      <c r="F228" s="820">
        <f>D228+11</f>
        <v>45666</v>
      </c>
      <c r="G228" s="820">
        <f>D228+12</f>
        <v>45667</v>
      </c>
      <c r="H228" s="820">
        <f t="shared" si="53"/>
        <v>45669</v>
      </c>
      <c r="I228" s="820">
        <f>D228+15</f>
        <v>45670</v>
      </c>
      <c r="J228" s="820">
        <f t="shared" si="54"/>
        <v>45671</v>
      </c>
      <c r="K228" s="820">
        <f t="shared" si="55"/>
        <v>45672</v>
      </c>
      <c r="L228" s="195"/>
    </row>
    <row r="229" spans="1:12" s="146" customFormat="1" ht="20.100000000000001" hidden="1" customHeight="1">
      <c r="A229" s="1014"/>
      <c r="B229" s="964" t="s">
        <v>2400</v>
      </c>
      <c r="C229" s="951" t="s">
        <v>2509</v>
      </c>
      <c r="D229" s="948">
        <v>45664</v>
      </c>
      <c r="E229" s="820">
        <f>D229+6</f>
        <v>45670</v>
      </c>
      <c r="F229" s="820">
        <f>D229+11</f>
        <v>45675</v>
      </c>
      <c r="G229" s="820">
        <f>D229+12</f>
        <v>45676</v>
      </c>
      <c r="H229" s="820">
        <f t="shared" si="53"/>
        <v>45678</v>
      </c>
      <c r="I229" s="820">
        <f>D229+15</f>
        <v>45679</v>
      </c>
      <c r="J229" s="820">
        <f t="shared" si="54"/>
        <v>45680</v>
      </c>
      <c r="K229" s="820">
        <f t="shared" si="55"/>
        <v>45681</v>
      </c>
      <c r="L229" s="195"/>
    </row>
    <row r="230" spans="1:12" s="146" customFormat="1" ht="20.100000000000001" hidden="1" customHeight="1">
      <c r="A230" s="1014"/>
      <c r="B230" s="964" t="s">
        <v>2348</v>
      </c>
      <c r="C230" s="951" t="s">
        <v>2510</v>
      </c>
      <c r="D230" s="948">
        <v>45668</v>
      </c>
      <c r="E230" s="820">
        <f>D230+6</f>
        <v>45674</v>
      </c>
      <c r="F230" s="820">
        <f>D230+11</f>
        <v>45679</v>
      </c>
      <c r="G230" s="820">
        <f>D230+12</f>
        <v>45680</v>
      </c>
      <c r="H230" s="820">
        <f t="shared" si="53"/>
        <v>45682</v>
      </c>
      <c r="I230" s="820">
        <f>D230+15</f>
        <v>45683</v>
      </c>
      <c r="J230" s="820">
        <f t="shared" si="54"/>
        <v>45684</v>
      </c>
      <c r="K230" s="820">
        <f t="shared" si="55"/>
        <v>45685</v>
      </c>
      <c r="L230" s="195"/>
    </row>
    <row r="231" spans="1:12" s="146" customFormat="1" ht="20.100000000000001" hidden="1" customHeight="1">
      <c r="A231" s="1014"/>
      <c r="B231" s="964" t="s">
        <v>2110</v>
      </c>
      <c r="C231" s="951" t="s">
        <v>2511</v>
      </c>
      <c r="D231" s="948">
        <v>45681</v>
      </c>
      <c r="E231" s="871" t="s">
        <v>286</v>
      </c>
      <c r="F231" s="871" t="s">
        <v>286</v>
      </c>
      <c r="G231" s="871" t="s">
        <v>286</v>
      </c>
      <c r="H231" s="820">
        <f t="shared" si="53"/>
        <v>45695</v>
      </c>
      <c r="I231" s="871" t="s">
        <v>286</v>
      </c>
      <c r="J231" s="820">
        <f t="shared" si="54"/>
        <v>45697</v>
      </c>
      <c r="K231" s="820">
        <f t="shared" si="55"/>
        <v>45698</v>
      </c>
      <c r="L231" s="195"/>
    </row>
    <row r="232" spans="1:12" s="146" customFormat="1" ht="20.100000000000001" hidden="1" customHeight="1">
      <c r="A232" s="1014"/>
      <c r="B232" s="964" t="s">
        <v>1777</v>
      </c>
      <c r="C232" s="951" t="s">
        <v>2512</v>
      </c>
      <c r="D232" s="948">
        <v>45682</v>
      </c>
      <c r="E232" s="820">
        <f>D232+6</f>
        <v>45688</v>
      </c>
      <c r="F232" s="820">
        <f>D232+11</f>
        <v>45693</v>
      </c>
      <c r="G232" s="820">
        <f>D232+12</f>
        <v>45694</v>
      </c>
      <c r="H232" s="871" t="s">
        <v>286</v>
      </c>
      <c r="I232" s="820">
        <f>D232+15</f>
        <v>45697</v>
      </c>
      <c r="J232" s="820">
        <f t="shared" si="54"/>
        <v>45698</v>
      </c>
      <c r="K232" s="871" t="s">
        <v>286</v>
      </c>
      <c r="L232" s="195"/>
    </row>
    <row r="233" spans="1:12" s="146" customFormat="1" ht="20.100000000000001" hidden="1" customHeight="1">
      <c r="A233" s="1014"/>
      <c r="B233" s="964" t="s">
        <v>2321</v>
      </c>
      <c r="C233" s="951" t="s">
        <v>2513</v>
      </c>
      <c r="D233" s="948">
        <v>45688</v>
      </c>
      <c r="E233" s="871" t="s">
        <v>286</v>
      </c>
      <c r="F233" s="871" t="s">
        <v>286</v>
      </c>
      <c r="G233" s="871" t="s">
        <v>286</v>
      </c>
      <c r="H233" s="871" t="s">
        <v>286</v>
      </c>
      <c r="I233" s="871" t="s">
        <v>286</v>
      </c>
      <c r="J233" s="871" t="s">
        <v>286</v>
      </c>
      <c r="K233" s="871" t="s">
        <v>286</v>
      </c>
      <c r="L233" s="195"/>
    </row>
    <row r="234" spans="1:12" s="146" customFormat="1" ht="20.100000000000001" hidden="1" customHeight="1">
      <c r="A234" s="1014"/>
      <c r="B234" s="964" t="s">
        <v>2400</v>
      </c>
      <c r="C234" s="951" t="s">
        <v>2514</v>
      </c>
      <c r="D234" s="871" t="s">
        <v>286</v>
      </c>
      <c r="E234" s="820">
        <v>45700</v>
      </c>
      <c r="F234" s="820">
        <f>E234+5</f>
        <v>45705</v>
      </c>
      <c r="G234" s="820">
        <f>+F234+1</f>
        <v>45706</v>
      </c>
      <c r="H234" s="820">
        <f>G234+2</f>
        <v>45708</v>
      </c>
      <c r="I234" s="820">
        <f t="shared" ref="I234:K234" si="56">H234+1</f>
        <v>45709</v>
      </c>
      <c r="J234" s="820">
        <f t="shared" si="56"/>
        <v>45710</v>
      </c>
      <c r="K234" s="820">
        <f t="shared" si="56"/>
        <v>45711</v>
      </c>
      <c r="L234" s="195"/>
    </row>
    <row r="235" spans="1:12" s="146" customFormat="1" ht="20.100000000000001" hidden="1" customHeight="1">
      <c r="A235" s="1014"/>
      <c r="B235" s="964" t="s">
        <v>2348</v>
      </c>
      <c r="C235" s="951" t="s">
        <v>2515</v>
      </c>
      <c r="D235" s="871" t="s">
        <v>286</v>
      </c>
      <c r="E235" s="871" t="s">
        <v>286</v>
      </c>
      <c r="F235" s="871" t="s">
        <v>286</v>
      </c>
      <c r="G235" s="871" t="s">
        <v>286</v>
      </c>
      <c r="H235" s="820">
        <v>45715</v>
      </c>
      <c r="I235" s="820">
        <f>H235+1</f>
        <v>45716</v>
      </c>
      <c r="J235" s="820">
        <f>I235+1</f>
        <v>45717</v>
      </c>
      <c r="K235" s="820">
        <f>J235+1</f>
        <v>45718</v>
      </c>
      <c r="L235" s="195"/>
    </row>
    <row r="236" spans="1:12" s="146" customFormat="1" ht="20.100000000000001" hidden="1" customHeight="1">
      <c r="A236" s="1014"/>
      <c r="B236" s="964" t="s">
        <v>2110</v>
      </c>
      <c r="C236" s="951" t="s">
        <v>2516</v>
      </c>
      <c r="D236" s="948">
        <v>45716</v>
      </c>
      <c r="E236" s="820">
        <f t="shared" ref="E236:F236" si="57">D236+6</f>
        <v>45722</v>
      </c>
      <c r="F236" s="820">
        <f t="shared" si="57"/>
        <v>45728</v>
      </c>
      <c r="G236" s="820">
        <f t="shared" ref="G236:G237" si="58">F236+1</f>
        <v>45729</v>
      </c>
      <c r="H236" s="820">
        <f t="shared" ref="H236:H245" si="59">G236+6</f>
        <v>45735</v>
      </c>
      <c r="I236" s="820">
        <f t="shared" ref="I236:I245" si="60">H236+1</f>
        <v>45736</v>
      </c>
      <c r="J236" s="820">
        <f t="shared" ref="J236:J245" si="61">I236+2</f>
        <v>45738</v>
      </c>
      <c r="K236" s="820">
        <f t="shared" ref="K236:K245" si="62">J236+1</f>
        <v>45739</v>
      </c>
      <c r="L236" s="195"/>
    </row>
    <row r="237" spans="1:12" s="146" customFormat="1" ht="20.100000000000001" hidden="1" customHeight="1">
      <c r="A237" s="1014"/>
      <c r="B237" s="964" t="s">
        <v>1777</v>
      </c>
      <c r="C237" s="951" t="s">
        <v>2517</v>
      </c>
      <c r="D237" s="948">
        <v>45721</v>
      </c>
      <c r="E237" s="959" t="s">
        <v>286</v>
      </c>
      <c r="F237" s="820">
        <v>45728</v>
      </c>
      <c r="G237" s="820">
        <f t="shared" si="58"/>
        <v>45729</v>
      </c>
      <c r="H237" s="820">
        <f t="shared" si="59"/>
        <v>45735</v>
      </c>
      <c r="I237" s="820">
        <f t="shared" si="60"/>
        <v>45736</v>
      </c>
      <c r="J237" s="820">
        <f t="shared" si="61"/>
        <v>45738</v>
      </c>
      <c r="K237" s="820">
        <f t="shared" si="62"/>
        <v>45739</v>
      </c>
      <c r="L237" s="195"/>
    </row>
    <row r="238" spans="1:12" s="146" customFormat="1" ht="20.100000000000001" hidden="1" customHeight="1">
      <c r="A238" s="1014" t="s">
        <v>2321</v>
      </c>
      <c r="B238" s="964" t="s">
        <v>2063</v>
      </c>
      <c r="C238" s="951" t="s">
        <v>2518</v>
      </c>
      <c r="D238" s="948">
        <v>45725</v>
      </c>
      <c r="E238" s="871" t="s">
        <v>286</v>
      </c>
      <c r="F238" s="871" t="s">
        <v>286</v>
      </c>
      <c r="G238" s="820">
        <v>45736</v>
      </c>
      <c r="H238" s="820">
        <f t="shared" si="59"/>
        <v>45742</v>
      </c>
      <c r="I238" s="820">
        <f t="shared" si="60"/>
        <v>45743</v>
      </c>
      <c r="J238" s="820">
        <f t="shared" si="61"/>
        <v>45745</v>
      </c>
      <c r="K238" s="820">
        <f t="shared" si="62"/>
        <v>45746</v>
      </c>
      <c r="L238" s="195"/>
    </row>
    <row r="239" spans="1:12" s="146" customFormat="1" ht="20.100000000000001" hidden="1" customHeight="1">
      <c r="A239" s="1014"/>
      <c r="B239" s="964" t="s">
        <v>2400</v>
      </c>
      <c r="C239" s="951" t="s">
        <v>2519</v>
      </c>
      <c r="D239" s="948">
        <v>45735</v>
      </c>
      <c r="E239" s="959" t="s">
        <v>286</v>
      </c>
      <c r="F239" s="959" t="s">
        <v>286</v>
      </c>
      <c r="G239" s="820">
        <v>45747</v>
      </c>
      <c r="H239" s="820">
        <f t="shared" si="59"/>
        <v>45753</v>
      </c>
      <c r="I239" s="820">
        <f t="shared" si="60"/>
        <v>45754</v>
      </c>
      <c r="J239" s="820">
        <f t="shared" si="61"/>
        <v>45756</v>
      </c>
      <c r="K239" s="820">
        <f t="shared" si="62"/>
        <v>45757</v>
      </c>
      <c r="L239" s="195"/>
    </row>
    <row r="240" spans="1:12" s="146" customFormat="1" ht="20.100000000000001" hidden="1" customHeight="1">
      <c r="A240" s="1014"/>
      <c r="B240" s="964" t="s">
        <v>2348</v>
      </c>
      <c r="C240" s="951" t="s">
        <v>2520</v>
      </c>
      <c r="D240" s="948">
        <v>45742</v>
      </c>
      <c r="E240" s="959" t="s">
        <v>286</v>
      </c>
      <c r="F240" s="959" t="s">
        <v>286</v>
      </c>
      <c r="G240" s="820">
        <v>45752</v>
      </c>
      <c r="H240" s="820">
        <f t="shared" si="59"/>
        <v>45758</v>
      </c>
      <c r="I240" s="820">
        <f t="shared" si="60"/>
        <v>45759</v>
      </c>
      <c r="J240" s="820">
        <f t="shared" si="61"/>
        <v>45761</v>
      </c>
      <c r="K240" s="820">
        <f t="shared" si="62"/>
        <v>45762</v>
      </c>
      <c r="L240" s="195"/>
    </row>
    <row r="241" spans="1:12" s="146" customFormat="1" ht="20.100000000000001" hidden="1" customHeight="1">
      <c r="A241" s="1014"/>
      <c r="B241" s="964" t="s">
        <v>2436</v>
      </c>
      <c r="C241" s="1090" t="s">
        <v>2521</v>
      </c>
      <c r="D241" s="948">
        <v>45756</v>
      </c>
      <c r="E241" s="959" t="s">
        <v>286</v>
      </c>
      <c r="F241" s="959" t="s">
        <v>286</v>
      </c>
      <c r="G241" s="820">
        <v>45757</v>
      </c>
      <c r="H241" s="820">
        <f t="shared" si="59"/>
        <v>45763</v>
      </c>
      <c r="I241" s="820">
        <f t="shared" si="60"/>
        <v>45764</v>
      </c>
      <c r="J241" s="820">
        <f t="shared" si="61"/>
        <v>45766</v>
      </c>
      <c r="K241" s="820">
        <f t="shared" si="62"/>
        <v>45767</v>
      </c>
      <c r="L241" s="195"/>
    </row>
    <row r="242" spans="1:12" s="146" customFormat="1" ht="20.100000000000001" hidden="1" customHeight="1">
      <c r="A242" s="1014"/>
      <c r="B242" s="1089" t="s">
        <v>310</v>
      </c>
      <c r="C242" s="951" t="s">
        <v>2522</v>
      </c>
      <c r="D242" s="948">
        <v>45751</v>
      </c>
      <c r="E242" s="1091"/>
      <c r="F242" s="1091"/>
      <c r="G242" s="835"/>
      <c r="H242" s="835"/>
      <c r="I242" s="835"/>
      <c r="J242" s="835"/>
      <c r="K242" s="835"/>
      <c r="L242" s="195"/>
    </row>
    <row r="243" spans="1:12" s="146" customFormat="1" ht="20.100000000000001" hidden="1" customHeight="1">
      <c r="A243" s="1014"/>
      <c r="B243" s="964" t="s">
        <v>1777</v>
      </c>
      <c r="C243" s="951" t="s">
        <v>2523</v>
      </c>
      <c r="D243" s="948">
        <v>45760</v>
      </c>
      <c r="E243" s="959" t="s">
        <v>286</v>
      </c>
      <c r="F243" s="959" t="s">
        <v>286</v>
      </c>
      <c r="G243" s="820">
        <v>45771</v>
      </c>
      <c r="H243" s="820">
        <f t="shared" si="59"/>
        <v>45777</v>
      </c>
      <c r="I243" s="820">
        <f t="shared" si="60"/>
        <v>45778</v>
      </c>
      <c r="J243" s="820">
        <f t="shared" si="61"/>
        <v>45780</v>
      </c>
      <c r="K243" s="820">
        <f t="shared" si="62"/>
        <v>45781</v>
      </c>
      <c r="L243" s="195"/>
    </row>
    <row r="244" spans="1:12" s="146" customFormat="1" ht="20.100000000000001" hidden="1" customHeight="1">
      <c r="A244" s="1014"/>
      <c r="B244" s="964" t="s">
        <v>2063</v>
      </c>
      <c r="C244" s="951" t="s">
        <v>2524</v>
      </c>
      <c r="D244" s="948">
        <v>45765</v>
      </c>
      <c r="E244" s="959" t="s">
        <v>286</v>
      </c>
      <c r="F244" s="959" t="s">
        <v>286</v>
      </c>
      <c r="G244" s="820">
        <v>45778</v>
      </c>
      <c r="H244" s="820">
        <f t="shared" si="59"/>
        <v>45784</v>
      </c>
      <c r="I244" s="820">
        <f t="shared" si="60"/>
        <v>45785</v>
      </c>
      <c r="J244" s="820">
        <f t="shared" si="61"/>
        <v>45787</v>
      </c>
      <c r="K244" s="820">
        <f t="shared" si="62"/>
        <v>45788</v>
      </c>
      <c r="L244" s="195"/>
    </row>
    <row r="245" spans="1:12" s="146" customFormat="1" ht="20.100000000000001" hidden="1" customHeight="1">
      <c r="A245" s="1014"/>
      <c r="B245" s="964" t="s">
        <v>2400</v>
      </c>
      <c r="C245" s="951" t="s">
        <v>2525</v>
      </c>
      <c r="D245" s="948">
        <v>45772</v>
      </c>
      <c r="E245" s="959" t="s">
        <v>286</v>
      </c>
      <c r="F245" s="959" t="s">
        <v>286</v>
      </c>
      <c r="G245" s="820">
        <v>45785</v>
      </c>
      <c r="H245" s="820">
        <f t="shared" si="59"/>
        <v>45791</v>
      </c>
      <c r="I245" s="820">
        <f t="shared" si="60"/>
        <v>45792</v>
      </c>
      <c r="J245" s="820">
        <f t="shared" si="61"/>
        <v>45794</v>
      </c>
      <c r="K245" s="820">
        <f t="shared" si="62"/>
        <v>45795</v>
      </c>
      <c r="L245" s="195"/>
    </row>
    <row r="246" spans="1:12" s="146" customFormat="1" ht="18" hidden="1" customHeight="1">
      <c r="A246" s="1014"/>
      <c r="B246" s="147" t="s">
        <v>467</v>
      </c>
      <c r="C246" s="800"/>
      <c r="D246" s="800"/>
      <c r="E246" s="800"/>
      <c r="F246" s="800"/>
      <c r="G246" s="800"/>
      <c r="H246" s="800"/>
      <c r="I246" s="423"/>
      <c r="J246" s="800"/>
      <c r="K246" s="800"/>
      <c r="L246" s="817"/>
    </row>
    <row r="247" spans="1:12" s="146" customFormat="1" ht="18" hidden="1" customHeight="1">
      <c r="A247" s="1014"/>
      <c r="B247" s="1529"/>
      <c r="C247" s="1529"/>
      <c r="D247" s="1529"/>
      <c r="E247" s="1529"/>
      <c r="F247" s="1529"/>
      <c r="G247" s="1529"/>
      <c r="H247" s="1019"/>
      <c r="I247" s="1019"/>
      <c r="J247" s="800"/>
      <c r="K247" s="800"/>
      <c r="L247" s="817"/>
    </row>
    <row r="248" spans="1:12" s="146" customFormat="1" ht="18" customHeight="1">
      <c r="A248" s="1014"/>
      <c r="B248" s="944"/>
      <c r="C248" s="9"/>
      <c r="D248" s="9"/>
      <c r="E248" s="9"/>
      <c r="F248" s="9"/>
      <c r="G248" s="9"/>
      <c r="H248" s="9"/>
      <c r="I248" s="634"/>
      <c r="J248" s="9"/>
      <c r="K248" s="9"/>
      <c r="L248" s="633"/>
    </row>
    <row r="249" spans="1:12" s="146" customFormat="1" ht="30" customHeight="1">
      <c r="A249" s="1014"/>
      <c r="B249" s="1530" t="s">
        <v>6</v>
      </c>
      <c r="C249" s="1531"/>
      <c r="D249" s="1532" t="s">
        <v>250</v>
      </c>
      <c r="E249" s="1205" t="s">
        <v>152</v>
      </c>
      <c r="F249" s="1205" t="s">
        <v>93</v>
      </c>
      <c r="G249" s="1205" t="s">
        <v>85</v>
      </c>
      <c r="H249" s="1205" t="s">
        <v>162</v>
      </c>
      <c r="I249" s="1205" t="s">
        <v>98</v>
      </c>
      <c r="J249" s="1205" t="s">
        <v>193</v>
      </c>
      <c r="K249" s="1196"/>
      <c r="L249" s="1163"/>
    </row>
    <row r="250" spans="1:12" s="146" customFormat="1" ht="18" hidden="1" customHeight="1">
      <c r="A250" s="1014"/>
      <c r="B250" s="1148" t="s">
        <v>252</v>
      </c>
      <c r="C250" s="1148" t="s">
        <v>253</v>
      </c>
      <c r="D250" s="1586"/>
      <c r="E250" s="1207" t="s">
        <v>2480</v>
      </c>
      <c r="F250" s="1208" t="s">
        <v>87</v>
      </c>
      <c r="G250" s="1208" t="s">
        <v>164</v>
      </c>
      <c r="H250" s="1208" t="s">
        <v>59</v>
      </c>
      <c r="I250" s="1208" t="s">
        <v>186</v>
      </c>
      <c r="J250" s="1208" t="s">
        <v>186</v>
      </c>
      <c r="K250" s="1196"/>
      <c r="L250" s="1209" t="s">
        <v>254</v>
      </c>
    </row>
    <row r="251" spans="1:12" s="146" customFormat="1" ht="24.6" hidden="1" customHeight="1">
      <c r="A251" s="1014"/>
      <c r="B251" s="1210"/>
      <c r="C251" s="1210"/>
      <c r="D251" s="1586"/>
      <c r="E251" s="1211">
        <f>D251+12</f>
        <v>12</v>
      </c>
      <c r="F251" s="1212">
        <f>D251+14</f>
        <v>14</v>
      </c>
      <c r="G251" s="1212" t="e">
        <f>#REF!+14</f>
        <v>#REF!</v>
      </c>
      <c r="H251" s="1212" t="e">
        <f>#REF!+14</f>
        <v>#REF!</v>
      </c>
      <c r="I251" s="1213"/>
      <c r="J251" s="1213"/>
      <c r="K251" s="1196"/>
      <c r="L251" s="1214">
        <v>45099</v>
      </c>
    </row>
    <row r="252" spans="1:12" s="146" customFormat="1" ht="18" hidden="1" customHeight="1">
      <c r="A252" s="1014"/>
      <c r="B252" s="1210"/>
      <c r="C252" s="1210"/>
      <c r="D252" s="1586"/>
      <c r="E252" s="1211">
        <v>45119</v>
      </c>
      <c r="F252" s="1215">
        <v>45127</v>
      </c>
      <c r="G252" s="1215">
        <v>45128</v>
      </c>
      <c r="H252" s="1215">
        <v>45128</v>
      </c>
      <c r="I252" s="1213"/>
      <c r="J252" s="1213"/>
      <c r="K252" s="1196"/>
      <c r="L252" s="1214" t="e">
        <v>#VALUE!</v>
      </c>
    </row>
    <row r="253" spans="1:12" s="146" customFormat="1" ht="18" hidden="1" customHeight="1">
      <c r="A253" s="1014" t="s">
        <v>2481</v>
      </c>
      <c r="B253" s="1210"/>
      <c r="C253" s="1210"/>
      <c r="D253" s="1586"/>
      <c r="E253" s="1216">
        <f>D253+12</f>
        <v>12</v>
      </c>
      <c r="F253" s="1212">
        <f>D253+14</f>
        <v>14</v>
      </c>
      <c r="G253" s="1212" t="e">
        <f>#REF!+14</f>
        <v>#REF!</v>
      </c>
      <c r="H253" s="1212" t="e">
        <f>#REF!+14</f>
        <v>#REF!</v>
      </c>
      <c r="I253" s="1213"/>
      <c r="J253" s="1213"/>
      <c r="K253" s="1196"/>
      <c r="L253" s="1214"/>
    </row>
    <row r="254" spans="1:12" s="146" customFormat="1" ht="18" hidden="1" customHeight="1">
      <c r="A254" s="1014"/>
      <c r="B254" s="1210"/>
      <c r="C254" s="1210"/>
      <c r="D254" s="1586"/>
      <c r="E254" s="1211">
        <f>D254+12</f>
        <v>12</v>
      </c>
      <c r="F254" s="1215">
        <f>D254+14</f>
        <v>14</v>
      </c>
      <c r="G254" s="1215" t="e">
        <f>#REF!+14</f>
        <v>#REF!</v>
      </c>
      <c r="H254" s="1215" t="e">
        <f>#REF!+14</f>
        <v>#REF!</v>
      </c>
      <c r="I254" s="1213"/>
      <c r="J254" s="1213"/>
      <c r="K254" s="1196"/>
      <c r="L254" s="1214"/>
    </row>
    <row r="255" spans="1:12" s="146" customFormat="1" ht="18" hidden="1" customHeight="1">
      <c r="A255" s="1014" t="s">
        <v>2482</v>
      </c>
      <c r="B255" s="1210"/>
      <c r="C255" s="1210"/>
      <c r="D255" s="1586"/>
      <c r="E255" s="1211">
        <f>D255+12</f>
        <v>12</v>
      </c>
      <c r="F255" s="1215">
        <f>D255+14</f>
        <v>14</v>
      </c>
      <c r="G255" s="1215" t="e">
        <f>#REF!+14</f>
        <v>#REF!</v>
      </c>
      <c r="H255" s="1215" t="e">
        <f>#REF!+14</f>
        <v>#REF!</v>
      </c>
      <c r="I255" s="1213"/>
      <c r="J255" s="1213"/>
      <c r="K255" s="1196"/>
      <c r="L255" s="1214">
        <v>45127</v>
      </c>
    </row>
    <row r="256" spans="1:12" s="146" customFormat="1" ht="17.45" hidden="1" customHeight="1">
      <c r="A256" s="1014" t="s">
        <v>1724</v>
      </c>
      <c r="B256" s="1210"/>
      <c r="C256" s="1210"/>
      <c r="D256" s="1586"/>
      <c r="E256" s="1216">
        <f>D256+12</f>
        <v>12</v>
      </c>
      <c r="F256" s="1212">
        <f>D256+14</f>
        <v>14</v>
      </c>
      <c r="G256" s="1212" t="e">
        <f>#REF!+14</f>
        <v>#REF!</v>
      </c>
      <c r="H256" s="1212" t="e">
        <f>#REF!+14</f>
        <v>#REF!</v>
      </c>
      <c r="I256" s="1213"/>
      <c r="J256" s="1213"/>
      <c r="K256" s="1196"/>
      <c r="L256" s="1214">
        <f>L255+7</f>
        <v>45134</v>
      </c>
    </row>
    <row r="257" spans="1:12" s="146" customFormat="1" ht="25.9" hidden="1" customHeight="1">
      <c r="A257" s="1014" t="s">
        <v>2483</v>
      </c>
      <c r="B257" s="1210"/>
      <c r="C257" s="1210"/>
      <c r="D257" s="1586"/>
      <c r="E257" s="1216">
        <f>D257+12</f>
        <v>12</v>
      </c>
      <c r="F257" s="1212">
        <f>D257+14</f>
        <v>14</v>
      </c>
      <c r="G257" s="1212" t="e">
        <f>#REF!+14</f>
        <v>#REF!</v>
      </c>
      <c r="H257" s="1212" t="e">
        <f>#REF!+14</f>
        <v>#REF!</v>
      </c>
      <c r="I257" s="1213"/>
      <c r="J257" s="1213"/>
      <c r="K257" s="1196"/>
      <c r="L257" s="1214">
        <f t="shared" ref="L257:L260" si="63">L256+7</f>
        <v>45141</v>
      </c>
    </row>
    <row r="258" spans="1:12" s="146" customFormat="1" ht="17.45" hidden="1" customHeight="1">
      <c r="A258" s="1014"/>
      <c r="B258" s="1210"/>
      <c r="C258" s="1210"/>
      <c r="D258" s="1586"/>
      <c r="E258" s="1217">
        <v>45157</v>
      </c>
      <c r="F258" s="1218">
        <v>45155</v>
      </c>
      <c r="G258" s="1218">
        <v>45156</v>
      </c>
      <c r="H258" s="1218">
        <v>45156</v>
      </c>
      <c r="I258" s="1213"/>
      <c r="J258" s="1213"/>
      <c r="K258" s="1196"/>
      <c r="L258" s="1214">
        <f t="shared" si="63"/>
        <v>45148</v>
      </c>
    </row>
    <row r="259" spans="1:12" s="146" customFormat="1" ht="27" hidden="1" customHeight="1">
      <c r="A259" s="1014" t="s">
        <v>2484</v>
      </c>
      <c r="B259" s="1210"/>
      <c r="C259" s="1210"/>
      <c r="D259" s="1586"/>
      <c r="E259" s="1216">
        <f t="shared" ref="E259:E268" si="64">D259+12</f>
        <v>12</v>
      </c>
      <c r="F259" s="1212">
        <f t="shared" ref="F259:F268" si="65">D259+14</f>
        <v>14</v>
      </c>
      <c r="G259" s="1215" t="e">
        <f>#REF!+14</f>
        <v>#REF!</v>
      </c>
      <c r="H259" s="1215" t="e">
        <f>#REF!+14</f>
        <v>#REF!</v>
      </c>
      <c r="I259" s="1213"/>
      <c r="J259" s="1213"/>
      <c r="K259" s="1196"/>
      <c r="L259" s="1214">
        <f t="shared" si="63"/>
        <v>45155</v>
      </c>
    </row>
    <row r="260" spans="1:12" s="146" customFormat="1" ht="17.45" hidden="1" customHeight="1">
      <c r="A260" s="1014"/>
      <c r="B260" s="1210"/>
      <c r="C260" s="1210"/>
      <c r="D260" s="1586"/>
      <c r="E260" s="1211">
        <f t="shared" si="64"/>
        <v>12</v>
      </c>
      <c r="F260" s="1215">
        <f t="shared" si="65"/>
        <v>14</v>
      </c>
      <c r="G260" s="1215" t="e">
        <f>#REF!+14</f>
        <v>#REF!</v>
      </c>
      <c r="H260" s="1215" t="e">
        <f>#REF!+14</f>
        <v>#REF!</v>
      </c>
      <c r="I260" s="1213"/>
      <c r="J260" s="1213"/>
      <c r="K260" s="1196"/>
      <c r="L260" s="1214">
        <f t="shared" si="63"/>
        <v>45162</v>
      </c>
    </row>
    <row r="261" spans="1:12" s="146" customFormat="1" ht="21.6" hidden="1" customHeight="1">
      <c r="A261" s="1014" t="s">
        <v>2323</v>
      </c>
      <c r="B261" s="1210"/>
      <c r="C261" s="1210"/>
      <c r="D261" s="1586"/>
      <c r="E261" s="1211">
        <f t="shared" si="64"/>
        <v>12</v>
      </c>
      <c r="F261" s="1215">
        <f t="shared" si="65"/>
        <v>14</v>
      </c>
      <c r="G261" s="1215" t="e">
        <f>#REF!+14</f>
        <v>#REF!</v>
      </c>
      <c r="H261" s="1215" t="e">
        <f>#REF!+14</f>
        <v>#REF!</v>
      </c>
      <c r="I261" s="1213"/>
      <c r="J261" s="1213"/>
      <c r="K261" s="1196"/>
      <c r="L261" s="1214">
        <v>45162</v>
      </c>
    </row>
    <row r="262" spans="1:12" s="146" customFormat="1" ht="21.6" hidden="1" customHeight="1">
      <c r="A262" s="1014" t="s">
        <v>2485</v>
      </c>
      <c r="B262" s="1210"/>
      <c r="C262" s="1210"/>
      <c r="D262" s="1586"/>
      <c r="E262" s="1216">
        <f t="shared" si="64"/>
        <v>12</v>
      </c>
      <c r="F262" s="1215">
        <f t="shared" si="65"/>
        <v>14</v>
      </c>
      <c r="G262" s="1215" t="e">
        <f>#REF!+14</f>
        <v>#REF!</v>
      </c>
      <c r="H262" s="1215" t="e">
        <f>#REF!+14</f>
        <v>#REF!</v>
      </c>
      <c r="I262" s="1213"/>
      <c r="J262" s="1213"/>
      <c r="K262" s="1196"/>
      <c r="L262" s="1214">
        <v>45169</v>
      </c>
    </row>
    <row r="263" spans="1:12" s="146" customFormat="1" ht="21.6" hidden="1" customHeight="1">
      <c r="A263" s="1014" t="s">
        <v>2486</v>
      </c>
      <c r="B263" s="1210"/>
      <c r="C263" s="1210"/>
      <c r="D263" s="1586"/>
      <c r="E263" s="1216">
        <f t="shared" si="64"/>
        <v>12</v>
      </c>
      <c r="F263" s="1212">
        <f t="shared" si="65"/>
        <v>14</v>
      </c>
      <c r="G263" s="1212" t="e">
        <f>#REF!+14</f>
        <v>#REF!</v>
      </c>
      <c r="H263" s="1212" t="e">
        <f>#REF!+14</f>
        <v>#REF!</v>
      </c>
      <c r="I263" s="1213"/>
      <c r="J263" s="1213"/>
      <c r="K263" s="1196"/>
      <c r="L263" s="1214">
        <v>45176</v>
      </c>
    </row>
    <row r="264" spans="1:12" s="146" customFormat="1" ht="21.6" hidden="1" customHeight="1">
      <c r="A264" s="1014"/>
      <c r="B264" s="1210"/>
      <c r="C264" s="1210"/>
      <c r="D264" s="1586"/>
      <c r="E264" s="1211">
        <f t="shared" si="64"/>
        <v>12</v>
      </c>
      <c r="F264" s="1215">
        <f t="shared" si="65"/>
        <v>14</v>
      </c>
      <c r="G264" s="1215" t="e">
        <f>#REF!+14</f>
        <v>#REF!</v>
      </c>
      <c r="H264" s="1215" t="e">
        <f>#REF!+14</f>
        <v>#REF!</v>
      </c>
      <c r="I264" s="1213"/>
      <c r="J264" s="1213"/>
      <c r="K264" s="1196"/>
      <c r="L264" s="1214">
        <v>45183</v>
      </c>
    </row>
    <row r="265" spans="1:12" s="146" customFormat="1" ht="21.6" hidden="1" customHeight="1">
      <c r="A265" s="1014"/>
      <c r="B265" s="1210"/>
      <c r="C265" s="1210"/>
      <c r="D265" s="1586"/>
      <c r="E265" s="1216">
        <f t="shared" si="64"/>
        <v>12</v>
      </c>
      <c r="F265" s="1212">
        <f t="shared" si="65"/>
        <v>14</v>
      </c>
      <c r="G265" s="1212" t="e">
        <f>#REF!+14</f>
        <v>#REF!</v>
      </c>
      <c r="H265" s="1212" t="e">
        <f>#REF!+14</f>
        <v>#REF!</v>
      </c>
      <c r="I265" s="1213"/>
      <c r="J265" s="1213"/>
      <c r="K265" s="1196"/>
      <c r="L265" s="1214">
        <v>45190</v>
      </c>
    </row>
    <row r="266" spans="1:12" s="146" customFormat="1" ht="21.6" hidden="1" customHeight="1">
      <c r="A266" s="1014"/>
      <c r="B266" s="1210"/>
      <c r="C266" s="1210"/>
      <c r="D266" s="1586"/>
      <c r="E266" s="1216">
        <f t="shared" si="64"/>
        <v>12</v>
      </c>
      <c r="F266" s="1212">
        <f t="shared" si="65"/>
        <v>14</v>
      </c>
      <c r="G266" s="1212" t="e">
        <f>#REF!+14</f>
        <v>#REF!</v>
      </c>
      <c r="H266" s="1212" t="e">
        <f>#REF!+14</f>
        <v>#REF!</v>
      </c>
      <c r="I266" s="1213"/>
      <c r="J266" s="1213"/>
      <c r="K266" s="1196"/>
      <c r="L266" s="1214">
        <v>45197</v>
      </c>
    </row>
    <row r="267" spans="1:12" s="146" customFormat="1" ht="21.6" hidden="1" customHeight="1">
      <c r="A267" s="1014"/>
      <c r="B267" s="1210"/>
      <c r="C267" s="1210"/>
      <c r="D267" s="1586"/>
      <c r="E267" s="1219">
        <f t="shared" si="64"/>
        <v>12</v>
      </c>
      <c r="F267" s="1220">
        <f t="shared" si="65"/>
        <v>14</v>
      </c>
      <c r="G267" s="1215" t="e">
        <f>#REF!+14</f>
        <v>#REF!</v>
      </c>
      <c r="H267" s="1215" t="e">
        <f>#REF!+14</f>
        <v>#REF!</v>
      </c>
      <c r="I267" s="1213"/>
      <c r="J267" s="1213"/>
      <c r="K267" s="1196"/>
      <c r="L267" s="1214">
        <f>L266+7</f>
        <v>45204</v>
      </c>
    </row>
    <row r="268" spans="1:12" s="146" customFormat="1" ht="21.6" hidden="1" customHeight="1">
      <c r="A268" s="1014"/>
      <c r="B268" s="1210"/>
      <c r="C268" s="1210"/>
      <c r="D268" s="1586"/>
      <c r="E268" s="1211">
        <f t="shared" si="64"/>
        <v>12</v>
      </c>
      <c r="F268" s="1215">
        <f t="shared" si="65"/>
        <v>14</v>
      </c>
      <c r="G268" s="1215" t="e">
        <f>#REF!+14</f>
        <v>#REF!</v>
      </c>
      <c r="H268" s="1215" t="e">
        <f>#REF!+14</f>
        <v>#REF!</v>
      </c>
      <c r="I268" s="1213"/>
      <c r="J268" s="1213"/>
      <c r="K268" s="1196"/>
      <c r="L268" s="1214">
        <f t="shared" ref="L268:L313" si="66">L267+7</f>
        <v>45211</v>
      </c>
    </row>
    <row r="269" spans="1:12" s="146" customFormat="1" ht="21.6" hidden="1" customHeight="1">
      <c r="A269" s="1014"/>
      <c r="B269" s="1210"/>
      <c r="C269" s="1210"/>
      <c r="D269" s="1586"/>
      <c r="E269" s="1216"/>
      <c r="F269" s="1212"/>
      <c r="G269" s="1212" t="e">
        <f>#REF!+14</f>
        <v>#REF!</v>
      </c>
      <c r="H269" s="1212" t="e">
        <f>#REF!+14</f>
        <v>#REF!</v>
      </c>
      <c r="I269" s="1213"/>
      <c r="J269" s="1213"/>
      <c r="K269" s="1196"/>
      <c r="L269" s="1221">
        <f>L268+7</f>
        <v>45218</v>
      </c>
    </row>
    <row r="270" spans="1:12" s="146" customFormat="1" ht="21" hidden="1" customHeight="1">
      <c r="A270" s="1014"/>
      <c r="B270" s="1210"/>
      <c r="C270" s="1210"/>
      <c r="D270" s="1586"/>
      <c r="E270" s="1216">
        <f>D270+12</f>
        <v>12</v>
      </c>
      <c r="F270" s="1215">
        <f>D270+14</f>
        <v>14</v>
      </c>
      <c r="G270" s="1215" t="e">
        <f>#REF!+14</f>
        <v>#REF!</v>
      </c>
      <c r="H270" s="1215" t="e">
        <f>#REF!+14</f>
        <v>#REF!</v>
      </c>
      <c r="I270" s="1213"/>
      <c r="J270" s="1213"/>
      <c r="K270" s="1196"/>
      <c r="L270" s="1214">
        <v>45226</v>
      </c>
    </row>
    <row r="271" spans="1:12" s="146" customFormat="1" ht="21.6" hidden="1" customHeight="1">
      <c r="A271" s="1014"/>
      <c r="B271" s="1210"/>
      <c r="C271" s="1210"/>
      <c r="D271" s="1586"/>
      <c r="E271" s="1216">
        <f>D271+12</f>
        <v>12</v>
      </c>
      <c r="F271" s="1215">
        <f>D271+14</f>
        <v>14</v>
      </c>
      <c r="G271" s="1215" t="e">
        <f>#REF!+14</f>
        <v>#REF!</v>
      </c>
      <c r="H271" s="1215" t="e">
        <f>#REF!+14</f>
        <v>#REF!</v>
      </c>
      <c r="I271" s="1213"/>
      <c r="J271" s="1213"/>
      <c r="K271" s="1196"/>
      <c r="L271" s="1214">
        <v>45225</v>
      </c>
    </row>
    <row r="272" spans="1:12" s="146" customFormat="1" ht="21" hidden="1" customHeight="1">
      <c r="A272" s="1014"/>
      <c r="B272" s="1210"/>
      <c r="C272" s="1210"/>
      <c r="D272" s="1586"/>
      <c r="E272" s="1216">
        <f>D272+12</f>
        <v>12</v>
      </c>
      <c r="F272" s="1212">
        <f>D272+14</f>
        <v>14</v>
      </c>
      <c r="G272" s="1212" t="e">
        <f>#REF!+14</f>
        <v>#REF!</v>
      </c>
      <c r="H272" s="1212" t="e">
        <f>#REF!+14</f>
        <v>#REF!</v>
      </c>
      <c r="I272" s="1213"/>
      <c r="J272" s="1213"/>
      <c r="K272" s="1196"/>
      <c r="L272" s="1214">
        <v>45232</v>
      </c>
    </row>
    <row r="273" spans="1:12" s="146" customFormat="1" ht="20.25" hidden="1" customHeight="1">
      <c r="A273" s="1014" t="s">
        <v>2487</v>
      </c>
      <c r="B273" s="1210"/>
      <c r="C273" s="1210"/>
      <c r="D273" s="1586"/>
      <c r="E273" s="1222">
        <v>45246</v>
      </c>
      <c r="F273" s="1223">
        <v>45248</v>
      </c>
      <c r="G273" s="1223">
        <v>45249</v>
      </c>
      <c r="H273" s="1223">
        <v>45249</v>
      </c>
      <c r="I273" s="1213"/>
      <c r="J273" s="1213"/>
      <c r="K273" s="1196"/>
      <c r="L273" s="1214">
        <f>L271+7</f>
        <v>45232</v>
      </c>
    </row>
    <row r="274" spans="1:12" s="146" customFormat="1" ht="21.6" hidden="1" customHeight="1">
      <c r="A274" s="1014" t="s">
        <v>2371</v>
      </c>
      <c r="B274" s="1210"/>
      <c r="C274" s="1210"/>
      <c r="D274" s="1586"/>
      <c r="E274" s="1216">
        <f t="shared" ref="E274:E284" si="67">D274+12</f>
        <v>12</v>
      </c>
      <c r="F274" s="1215">
        <f t="shared" ref="F274:F284" si="68">D274+14</f>
        <v>14</v>
      </c>
      <c r="G274" s="1215" t="e">
        <f>#REF!+14</f>
        <v>#REF!</v>
      </c>
      <c r="H274" s="1215" t="e">
        <f>#REF!+14</f>
        <v>#REF!</v>
      </c>
      <c r="I274" s="1213"/>
      <c r="J274" s="1213"/>
      <c r="K274" s="1196"/>
      <c r="L274" s="1214">
        <f t="shared" si="66"/>
        <v>45239</v>
      </c>
    </row>
    <row r="275" spans="1:12" s="146" customFormat="1" ht="21.6" hidden="1" customHeight="1">
      <c r="A275" s="1014"/>
      <c r="B275" s="1210"/>
      <c r="C275" s="1210"/>
      <c r="D275" s="1586"/>
      <c r="E275" s="1211">
        <f t="shared" si="67"/>
        <v>12</v>
      </c>
      <c r="F275" s="1215">
        <f t="shared" si="68"/>
        <v>14</v>
      </c>
      <c r="G275" s="1215" t="e">
        <f>#REF!+14</f>
        <v>#REF!</v>
      </c>
      <c r="H275" s="1215" t="e">
        <f>#REF!+14</f>
        <v>#REF!</v>
      </c>
      <c r="I275" s="1213"/>
      <c r="J275" s="1213"/>
      <c r="K275" s="1196"/>
      <c r="L275" s="1214">
        <f t="shared" si="66"/>
        <v>45246</v>
      </c>
    </row>
    <row r="276" spans="1:12" s="146" customFormat="1" ht="21.6" hidden="1" customHeight="1">
      <c r="A276" s="1014"/>
      <c r="B276" s="1210"/>
      <c r="C276" s="1210"/>
      <c r="D276" s="1586"/>
      <c r="E276" s="1216">
        <f t="shared" si="67"/>
        <v>12</v>
      </c>
      <c r="F276" s="1215">
        <f t="shared" si="68"/>
        <v>14</v>
      </c>
      <c r="G276" s="1215" t="e">
        <f>#REF!+14</f>
        <v>#REF!</v>
      </c>
      <c r="H276" s="1215" t="e">
        <f>#REF!+14</f>
        <v>#REF!</v>
      </c>
      <c r="I276" s="1213"/>
      <c r="J276" s="1213"/>
      <c r="K276" s="1196"/>
      <c r="L276" s="1214">
        <f t="shared" si="66"/>
        <v>45253</v>
      </c>
    </row>
    <row r="277" spans="1:12" s="146" customFormat="1" ht="21.6" hidden="1" customHeight="1">
      <c r="A277" s="1014"/>
      <c r="B277" s="1210"/>
      <c r="C277" s="1210"/>
      <c r="D277" s="1586"/>
      <c r="E277" s="1211">
        <f t="shared" si="67"/>
        <v>12</v>
      </c>
      <c r="F277" s="1215">
        <f t="shared" si="68"/>
        <v>14</v>
      </c>
      <c r="G277" s="1215" t="e">
        <f>#REF!+14</f>
        <v>#REF!</v>
      </c>
      <c r="H277" s="1215" t="e">
        <f>#REF!+14</f>
        <v>#REF!</v>
      </c>
      <c r="I277" s="1213"/>
      <c r="J277" s="1213"/>
      <c r="K277" s="1196"/>
      <c r="L277" s="1214">
        <f t="shared" si="66"/>
        <v>45260</v>
      </c>
    </row>
    <row r="278" spans="1:12" s="146" customFormat="1" ht="21.6" hidden="1" customHeight="1">
      <c r="A278" s="1014"/>
      <c r="B278" s="1210"/>
      <c r="C278" s="1210"/>
      <c r="D278" s="1586"/>
      <c r="E278" s="1211">
        <f t="shared" si="67"/>
        <v>12</v>
      </c>
      <c r="F278" s="1215">
        <f t="shared" si="68"/>
        <v>14</v>
      </c>
      <c r="G278" s="1215" t="e">
        <f>#REF!+14</f>
        <v>#REF!</v>
      </c>
      <c r="H278" s="1215" t="e">
        <f>#REF!+14</f>
        <v>#REF!</v>
      </c>
      <c r="I278" s="1213"/>
      <c r="J278" s="1213"/>
      <c r="K278" s="1196"/>
      <c r="L278" s="1214">
        <f t="shared" si="66"/>
        <v>45267</v>
      </c>
    </row>
    <row r="279" spans="1:12" s="146" customFormat="1" ht="21.6" hidden="1" customHeight="1">
      <c r="A279" s="1014"/>
      <c r="B279" s="1210"/>
      <c r="C279" s="1210"/>
      <c r="D279" s="1586"/>
      <c r="E279" s="1224">
        <f t="shared" si="67"/>
        <v>12</v>
      </c>
      <c r="F279" s="1215">
        <f t="shared" si="68"/>
        <v>14</v>
      </c>
      <c r="G279" s="1215" t="e">
        <f>#REF!+14</f>
        <v>#REF!</v>
      </c>
      <c r="H279" s="1215" t="e">
        <f>#REF!+14</f>
        <v>#REF!</v>
      </c>
      <c r="I279" s="1213"/>
      <c r="J279" s="1213"/>
      <c r="K279" s="1196"/>
      <c r="L279" s="1214">
        <f t="shared" si="66"/>
        <v>45274</v>
      </c>
    </row>
    <row r="280" spans="1:12" s="146" customFormat="1" ht="21.6" hidden="1" customHeight="1">
      <c r="A280" s="1014"/>
      <c r="B280" s="1210"/>
      <c r="C280" s="1210"/>
      <c r="D280" s="1586"/>
      <c r="E280" s="1211">
        <f t="shared" si="67"/>
        <v>12</v>
      </c>
      <c r="F280" s="1215">
        <f t="shared" si="68"/>
        <v>14</v>
      </c>
      <c r="G280" s="1215" t="e">
        <f>#REF!+14</f>
        <v>#REF!</v>
      </c>
      <c r="H280" s="1215" t="e">
        <f>#REF!+14</f>
        <v>#REF!</v>
      </c>
      <c r="I280" s="1213"/>
      <c r="J280" s="1213"/>
      <c r="K280" s="1196"/>
      <c r="L280" s="1214">
        <f t="shared" si="66"/>
        <v>45281</v>
      </c>
    </row>
    <row r="281" spans="1:12" s="146" customFormat="1" ht="21.6" hidden="1" customHeight="1">
      <c r="A281" s="1014"/>
      <c r="B281" s="1210"/>
      <c r="C281" s="1210"/>
      <c r="D281" s="1586"/>
      <c r="E281" s="1225">
        <f t="shared" si="67"/>
        <v>12</v>
      </c>
      <c r="F281" s="1226">
        <f t="shared" si="68"/>
        <v>14</v>
      </c>
      <c r="G281" s="1226" t="e">
        <f>#REF!+14</f>
        <v>#REF!</v>
      </c>
      <c r="H281" s="1226" t="e">
        <f>#REF!+14</f>
        <v>#REF!</v>
      </c>
      <c r="I281" s="1213"/>
      <c r="J281" s="1213"/>
      <c r="K281" s="1196"/>
      <c r="L281" s="1214">
        <f t="shared" si="66"/>
        <v>45288</v>
      </c>
    </row>
    <row r="282" spans="1:12" s="146" customFormat="1" ht="21.6" hidden="1" customHeight="1">
      <c r="A282" s="1014"/>
      <c r="B282" s="1210"/>
      <c r="C282" s="1210"/>
      <c r="D282" s="1586"/>
      <c r="E282" s="1215">
        <f t="shared" si="67"/>
        <v>12</v>
      </c>
      <c r="F282" s="1215">
        <f t="shared" si="68"/>
        <v>14</v>
      </c>
      <c r="G282" s="1215">
        <f>D282+15</f>
        <v>15</v>
      </c>
      <c r="H282" s="1215">
        <f>D282+16</f>
        <v>16</v>
      </c>
      <c r="I282" s="1215">
        <f t="shared" ref="I282:J284" si="69">E282+17</f>
        <v>29</v>
      </c>
      <c r="J282" s="1215">
        <f t="shared" si="69"/>
        <v>31</v>
      </c>
      <c r="K282" s="1196"/>
      <c r="L282" s="1214">
        <f t="shared" si="66"/>
        <v>45295</v>
      </c>
    </row>
    <row r="283" spans="1:12" s="146" customFormat="1" ht="21.6" hidden="1" customHeight="1">
      <c r="A283" s="1014"/>
      <c r="B283" s="1210"/>
      <c r="C283" s="1210"/>
      <c r="D283" s="1586"/>
      <c r="E283" s="1215">
        <f t="shared" si="67"/>
        <v>12</v>
      </c>
      <c r="F283" s="1215">
        <f t="shared" si="68"/>
        <v>14</v>
      </c>
      <c r="G283" s="1215">
        <f>D283+15</f>
        <v>15</v>
      </c>
      <c r="H283" s="1215">
        <f>D283+16</f>
        <v>16</v>
      </c>
      <c r="I283" s="1215">
        <f t="shared" si="69"/>
        <v>29</v>
      </c>
      <c r="J283" s="1215">
        <f t="shared" si="69"/>
        <v>31</v>
      </c>
      <c r="K283" s="1196"/>
      <c r="L283" s="1214">
        <f t="shared" si="66"/>
        <v>45302</v>
      </c>
    </row>
    <row r="284" spans="1:12" s="146" customFormat="1" ht="21.6" hidden="1" customHeight="1">
      <c r="A284" s="1014"/>
      <c r="B284" s="1210"/>
      <c r="C284" s="1210"/>
      <c r="D284" s="1586"/>
      <c r="E284" s="1215">
        <f t="shared" si="67"/>
        <v>12</v>
      </c>
      <c r="F284" s="1215">
        <f t="shared" si="68"/>
        <v>14</v>
      </c>
      <c r="G284" s="1215">
        <f>D284+15</f>
        <v>15</v>
      </c>
      <c r="H284" s="1215">
        <f>D284+16</f>
        <v>16</v>
      </c>
      <c r="I284" s="1215">
        <f t="shared" si="69"/>
        <v>29</v>
      </c>
      <c r="J284" s="1215">
        <f t="shared" si="69"/>
        <v>31</v>
      </c>
      <c r="K284" s="1196"/>
      <c r="L284" s="1214">
        <f t="shared" si="66"/>
        <v>45309</v>
      </c>
    </row>
    <row r="285" spans="1:12" s="146" customFormat="1" ht="21.6" hidden="1" customHeight="1">
      <c r="A285" s="1014"/>
      <c r="B285" s="1210"/>
      <c r="C285" s="1210"/>
      <c r="D285" s="1586"/>
      <c r="E285" s="1227">
        <v>45329</v>
      </c>
      <c r="F285" s="1228">
        <v>45331</v>
      </c>
      <c r="G285" s="1228">
        <v>45332</v>
      </c>
      <c r="H285" s="1228">
        <v>45333</v>
      </c>
      <c r="I285" s="1228">
        <v>45334</v>
      </c>
      <c r="J285" s="1228">
        <v>45334</v>
      </c>
      <c r="K285" s="1196"/>
      <c r="L285" s="1214">
        <f t="shared" si="66"/>
        <v>45316</v>
      </c>
    </row>
    <row r="286" spans="1:12" s="146" customFormat="1" ht="21.6" hidden="1" customHeight="1">
      <c r="A286" s="1014"/>
      <c r="B286" s="1210"/>
      <c r="C286" s="1210"/>
      <c r="D286" s="1586"/>
      <c r="E286" s="1212">
        <f>D286+12</f>
        <v>12</v>
      </c>
      <c r="F286" s="1212">
        <f>D286+14</f>
        <v>14</v>
      </c>
      <c r="G286" s="1212" t="e">
        <f>#REF!+14</f>
        <v>#REF!</v>
      </c>
      <c r="H286" s="1212">
        <f t="shared" ref="H286:J287" si="70">H285+7</f>
        <v>45340</v>
      </c>
      <c r="I286" s="1212">
        <f t="shared" si="70"/>
        <v>45341</v>
      </c>
      <c r="J286" s="1212">
        <f t="shared" si="70"/>
        <v>45341</v>
      </c>
      <c r="K286" s="1196"/>
      <c r="L286" s="1214">
        <f t="shared" si="66"/>
        <v>45323</v>
      </c>
    </row>
    <row r="287" spans="1:12" s="146" customFormat="1" ht="20.25" hidden="1" customHeight="1">
      <c r="A287" s="1014"/>
      <c r="B287" s="1210"/>
      <c r="C287" s="1210"/>
      <c r="D287" s="1586"/>
      <c r="E287" s="1212">
        <f>D287+12</f>
        <v>12</v>
      </c>
      <c r="F287" s="1212">
        <f>D287+14</f>
        <v>14</v>
      </c>
      <c r="G287" s="1212" t="e">
        <f>#REF!+14</f>
        <v>#REF!</v>
      </c>
      <c r="H287" s="1212">
        <f t="shared" si="70"/>
        <v>45347</v>
      </c>
      <c r="I287" s="1212">
        <f t="shared" si="70"/>
        <v>45348</v>
      </c>
      <c r="J287" s="1212">
        <f t="shared" si="70"/>
        <v>45348</v>
      </c>
      <c r="K287" s="1196"/>
      <c r="L287" s="1214">
        <v>45330</v>
      </c>
    </row>
    <row r="288" spans="1:12" s="146" customFormat="1" ht="20.25" hidden="1" customHeight="1">
      <c r="A288" s="1014"/>
      <c r="B288" s="1210"/>
      <c r="C288" s="1210"/>
      <c r="D288" s="1586"/>
      <c r="E288" s="1229"/>
      <c r="F288" s="1229"/>
      <c r="G288" s="1229"/>
      <c r="H288" s="1229"/>
      <c r="I288" s="1229"/>
      <c r="J288" s="1229"/>
      <c r="K288" s="1196"/>
      <c r="L288" s="1214">
        <f t="shared" si="66"/>
        <v>45337</v>
      </c>
    </row>
    <row r="289" spans="1:12" s="146" customFormat="1" ht="20.25" hidden="1" customHeight="1">
      <c r="A289" s="1014"/>
      <c r="B289" s="1210"/>
      <c r="C289" s="1210"/>
      <c r="D289" s="1586"/>
      <c r="E289" s="1215">
        <f t="shared" ref="E289:E298" si="71">D289+12</f>
        <v>12</v>
      </c>
      <c r="F289" s="1215">
        <f t="shared" ref="F289:F298" si="72">D289+14</f>
        <v>14</v>
      </c>
      <c r="G289" s="1215">
        <f t="shared" ref="G289:G306" si="73">D289+15</f>
        <v>15</v>
      </c>
      <c r="H289" s="1215">
        <f t="shared" ref="H289:H306" si="74">D289+16</f>
        <v>16</v>
      </c>
      <c r="I289" s="1215">
        <f t="shared" ref="I289:J306" si="75">E289+17</f>
        <v>29</v>
      </c>
      <c r="J289" s="1215">
        <f t="shared" si="75"/>
        <v>31</v>
      </c>
      <c r="K289" s="1196"/>
      <c r="L289" s="1214">
        <f t="shared" si="66"/>
        <v>45344</v>
      </c>
    </row>
    <row r="290" spans="1:12" s="146" customFormat="1" ht="20.25" hidden="1" customHeight="1">
      <c r="A290" s="1014"/>
      <c r="B290" s="1210"/>
      <c r="C290" s="1210"/>
      <c r="D290" s="1586"/>
      <c r="E290" s="1215">
        <f t="shared" si="71"/>
        <v>12</v>
      </c>
      <c r="F290" s="1215">
        <f t="shared" si="72"/>
        <v>14</v>
      </c>
      <c r="G290" s="1215">
        <f t="shared" si="73"/>
        <v>15</v>
      </c>
      <c r="H290" s="1215">
        <f t="shared" si="74"/>
        <v>16</v>
      </c>
      <c r="I290" s="1215">
        <f t="shared" si="75"/>
        <v>29</v>
      </c>
      <c r="J290" s="1215">
        <f t="shared" si="75"/>
        <v>31</v>
      </c>
      <c r="K290" s="1196"/>
      <c r="L290" s="1214">
        <f t="shared" si="66"/>
        <v>45351</v>
      </c>
    </row>
    <row r="291" spans="1:12" s="146" customFormat="1" ht="20.25" hidden="1" customHeight="1">
      <c r="A291" s="1014"/>
      <c r="B291" s="1210"/>
      <c r="C291" s="1210"/>
      <c r="D291" s="1586"/>
      <c r="E291" s="1215">
        <f t="shared" si="71"/>
        <v>12</v>
      </c>
      <c r="F291" s="1215">
        <f t="shared" si="72"/>
        <v>14</v>
      </c>
      <c r="G291" s="1215">
        <f t="shared" si="73"/>
        <v>15</v>
      </c>
      <c r="H291" s="1215">
        <f t="shared" si="74"/>
        <v>16</v>
      </c>
      <c r="I291" s="1215">
        <f t="shared" si="75"/>
        <v>29</v>
      </c>
      <c r="J291" s="1215">
        <f t="shared" si="75"/>
        <v>31</v>
      </c>
      <c r="K291" s="1196"/>
      <c r="L291" s="1151">
        <v>45358</v>
      </c>
    </row>
    <row r="292" spans="1:12" s="146" customFormat="1" ht="20.25" hidden="1" customHeight="1">
      <c r="A292" s="1014"/>
      <c r="B292" s="1210"/>
      <c r="C292" s="1210"/>
      <c r="D292" s="1586"/>
      <c r="E292" s="1215">
        <f t="shared" si="71"/>
        <v>12</v>
      </c>
      <c r="F292" s="1215">
        <f t="shared" si="72"/>
        <v>14</v>
      </c>
      <c r="G292" s="1215">
        <f t="shared" si="73"/>
        <v>15</v>
      </c>
      <c r="H292" s="1215">
        <f t="shared" si="74"/>
        <v>16</v>
      </c>
      <c r="I292" s="1215">
        <f t="shared" si="75"/>
        <v>29</v>
      </c>
      <c r="J292" s="1215">
        <f t="shared" si="75"/>
        <v>31</v>
      </c>
      <c r="K292" s="1196"/>
      <c r="L292" s="1151">
        <f t="shared" si="66"/>
        <v>45365</v>
      </c>
    </row>
    <row r="293" spans="1:12" s="146" customFormat="1" ht="20.25" hidden="1" customHeight="1">
      <c r="A293" s="1014" t="s">
        <v>2371</v>
      </c>
      <c r="B293" s="1210"/>
      <c r="C293" s="1210"/>
      <c r="D293" s="1586"/>
      <c r="E293" s="1215">
        <f t="shared" si="71"/>
        <v>12</v>
      </c>
      <c r="F293" s="1215">
        <f t="shared" si="72"/>
        <v>14</v>
      </c>
      <c r="G293" s="1215">
        <f t="shared" si="73"/>
        <v>15</v>
      </c>
      <c r="H293" s="1215">
        <f t="shared" si="74"/>
        <v>16</v>
      </c>
      <c r="I293" s="1215">
        <f t="shared" si="75"/>
        <v>29</v>
      </c>
      <c r="J293" s="1215">
        <f t="shared" si="75"/>
        <v>31</v>
      </c>
      <c r="K293" s="1196"/>
      <c r="L293" s="1151">
        <f t="shared" si="66"/>
        <v>45372</v>
      </c>
    </row>
    <row r="294" spans="1:12" s="146" customFormat="1" ht="20.25" hidden="1" customHeight="1">
      <c r="A294" s="1014"/>
      <c r="B294" s="1210"/>
      <c r="C294" s="1210"/>
      <c r="D294" s="1586"/>
      <c r="E294" s="1215">
        <f t="shared" si="71"/>
        <v>12</v>
      </c>
      <c r="F294" s="1215">
        <f t="shared" si="72"/>
        <v>14</v>
      </c>
      <c r="G294" s="1215">
        <f t="shared" si="73"/>
        <v>15</v>
      </c>
      <c r="H294" s="1215">
        <f t="shared" si="74"/>
        <v>16</v>
      </c>
      <c r="I294" s="1215">
        <f t="shared" si="75"/>
        <v>29</v>
      </c>
      <c r="J294" s="1215">
        <f t="shared" si="75"/>
        <v>31</v>
      </c>
      <c r="K294" s="1196"/>
      <c r="L294" s="1151">
        <f t="shared" si="66"/>
        <v>45379</v>
      </c>
    </row>
    <row r="295" spans="1:12" s="146" customFormat="1" ht="20.25" hidden="1" customHeight="1">
      <c r="A295" s="1014"/>
      <c r="B295" s="1210"/>
      <c r="C295" s="1210"/>
      <c r="D295" s="1586"/>
      <c r="E295" s="1215">
        <f t="shared" si="71"/>
        <v>12</v>
      </c>
      <c r="F295" s="1215">
        <f t="shared" si="72"/>
        <v>14</v>
      </c>
      <c r="G295" s="1215">
        <f t="shared" si="73"/>
        <v>15</v>
      </c>
      <c r="H295" s="1215">
        <f t="shared" si="74"/>
        <v>16</v>
      </c>
      <c r="I295" s="1215">
        <f t="shared" si="75"/>
        <v>29</v>
      </c>
      <c r="J295" s="1215">
        <f t="shared" si="75"/>
        <v>31</v>
      </c>
      <c r="K295" s="1196"/>
      <c r="L295" s="1151">
        <f t="shared" si="66"/>
        <v>45386</v>
      </c>
    </row>
    <row r="296" spans="1:12" s="146" customFormat="1" ht="20.25" hidden="1" customHeight="1">
      <c r="A296" s="1014"/>
      <c r="B296" s="1210"/>
      <c r="C296" s="1210"/>
      <c r="D296" s="1586"/>
      <c r="E296" s="1215">
        <f t="shared" si="71"/>
        <v>12</v>
      </c>
      <c r="F296" s="1215">
        <f t="shared" si="72"/>
        <v>14</v>
      </c>
      <c r="G296" s="1215">
        <f t="shared" si="73"/>
        <v>15</v>
      </c>
      <c r="H296" s="1215">
        <f t="shared" si="74"/>
        <v>16</v>
      </c>
      <c r="I296" s="1215">
        <f t="shared" si="75"/>
        <v>29</v>
      </c>
      <c r="J296" s="1215">
        <f t="shared" si="75"/>
        <v>31</v>
      </c>
      <c r="K296" s="1196"/>
      <c r="L296" s="1151">
        <f t="shared" si="66"/>
        <v>45393</v>
      </c>
    </row>
    <row r="297" spans="1:12" s="146" customFormat="1" ht="20.25" hidden="1" customHeight="1">
      <c r="A297" s="1014"/>
      <c r="B297" s="1210"/>
      <c r="C297" s="1210"/>
      <c r="D297" s="1586"/>
      <c r="E297" s="1215">
        <f t="shared" si="71"/>
        <v>12</v>
      </c>
      <c r="F297" s="1215">
        <f t="shared" si="72"/>
        <v>14</v>
      </c>
      <c r="G297" s="1215">
        <f t="shared" si="73"/>
        <v>15</v>
      </c>
      <c r="H297" s="1215">
        <f t="shared" si="74"/>
        <v>16</v>
      </c>
      <c r="I297" s="1215">
        <f t="shared" si="75"/>
        <v>29</v>
      </c>
      <c r="J297" s="1215">
        <f t="shared" si="75"/>
        <v>31</v>
      </c>
      <c r="K297" s="1196"/>
      <c r="L297" s="1151">
        <f t="shared" si="66"/>
        <v>45400</v>
      </c>
    </row>
    <row r="298" spans="1:12" s="146" customFormat="1" ht="20.25" hidden="1" customHeight="1">
      <c r="A298" s="1014"/>
      <c r="B298" s="1210"/>
      <c r="C298" s="1210"/>
      <c r="D298" s="1586"/>
      <c r="E298" s="1215">
        <f t="shared" si="71"/>
        <v>12</v>
      </c>
      <c r="F298" s="1215">
        <f t="shared" si="72"/>
        <v>14</v>
      </c>
      <c r="G298" s="1215">
        <f t="shared" si="73"/>
        <v>15</v>
      </c>
      <c r="H298" s="1215">
        <f t="shared" si="74"/>
        <v>16</v>
      </c>
      <c r="I298" s="1215">
        <f t="shared" si="75"/>
        <v>29</v>
      </c>
      <c r="J298" s="1215">
        <f t="shared" si="75"/>
        <v>31</v>
      </c>
      <c r="K298" s="1196"/>
      <c r="L298" s="1151">
        <f t="shared" si="66"/>
        <v>45407</v>
      </c>
    </row>
    <row r="299" spans="1:12" s="146" customFormat="1" ht="20.25" hidden="1" customHeight="1">
      <c r="A299" s="1014"/>
      <c r="B299" s="1210"/>
      <c r="C299" s="1210"/>
      <c r="D299" s="1586"/>
      <c r="E299" s="1230" t="s">
        <v>286</v>
      </c>
      <c r="F299" s="1230" t="s">
        <v>286</v>
      </c>
      <c r="G299" s="1215">
        <f t="shared" si="73"/>
        <v>15</v>
      </c>
      <c r="H299" s="1215">
        <f t="shared" si="74"/>
        <v>16</v>
      </c>
      <c r="I299" s="1215" t="e">
        <f t="shared" si="75"/>
        <v>#VALUE!</v>
      </c>
      <c r="J299" s="1215" t="e">
        <f t="shared" si="75"/>
        <v>#VALUE!</v>
      </c>
      <c r="K299" s="1196"/>
      <c r="L299" s="1151">
        <f t="shared" si="66"/>
        <v>45414</v>
      </c>
    </row>
    <row r="300" spans="1:12" s="146" customFormat="1" ht="20.25" hidden="1" customHeight="1">
      <c r="A300" s="1014" t="s">
        <v>2341</v>
      </c>
      <c r="B300" s="1210"/>
      <c r="C300" s="1210"/>
      <c r="D300" s="1586"/>
      <c r="E300" s="1215">
        <f>D300+12</f>
        <v>12</v>
      </c>
      <c r="F300" s="1215">
        <f t="shared" ref="F300:F306" si="76">D300+14</f>
        <v>14</v>
      </c>
      <c r="G300" s="1215">
        <f t="shared" si="73"/>
        <v>15</v>
      </c>
      <c r="H300" s="1215">
        <f t="shared" si="74"/>
        <v>16</v>
      </c>
      <c r="I300" s="1215">
        <f t="shared" si="75"/>
        <v>29</v>
      </c>
      <c r="J300" s="1215">
        <f t="shared" si="75"/>
        <v>31</v>
      </c>
      <c r="K300" s="1196"/>
      <c r="L300" s="1151">
        <f>L299+7</f>
        <v>45421</v>
      </c>
    </row>
    <row r="301" spans="1:12" s="146" customFormat="1" ht="20.25" hidden="1" customHeight="1">
      <c r="A301" s="1014" t="s">
        <v>2381</v>
      </c>
      <c r="B301" s="1210"/>
      <c r="C301" s="1210"/>
      <c r="D301" s="1586"/>
      <c r="E301" s="1215">
        <f>D301+12</f>
        <v>12</v>
      </c>
      <c r="F301" s="1215">
        <f t="shared" si="76"/>
        <v>14</v>
      </c>
      <c r="G301" s="1215">
        <f t="shared" si="73"/>
        <v>15</v>
      </c>
      <c r="H301" s="1215">
        <f t="shared" si="74"/>
        <v>16</v>
      </c>
      <c r="I301" s="1215">
        <f t="shared" si="75"/>
        <v>29</v>
      </c>
      <c r="J301" s="1215">
        <f t="shared" si="75"/>
        <v>31</v>
      </c>
      <c r="K301" s="1196"/>
      <c r="L301" s="1151">
        <f t="shared" si="66"/>
        <v>45428</v>
      </c>
    </row>
    <row r="302" spans="1:12" s="146" customFormat="1" ht="20.25" hidden="1" customHeight="1">
      <c r="A302" s="1014"/>
      <c r="B302" s="1210"/>
      <c r="C302" s="1210"/>
      <c r="D302" s="1586"/>
      <c r="E302" s="1215">
        <f>D302+12</f>
        <v>12</v>
      </c>
      <c r="F302" s="1215">
        <f t="shared" si="76"/>
        <v>14</v>
      </c>
      <c r="G302" s="1215">
        <f t="shared" si="73"/>
        <v>15</v>
      </c>
      <c r="H302" s="1215">
        <f t="shared" si="74"/>
        <v>16</v>
      </c>
      <c r="I302" s="1215">
        <f t="shared" si="75"/>
        <v>29</v>
      </c>
      <c r="J302" s="1215">
        <f t="shared" si="75"/>
        <v>31</v>
      </c>
      <c r="K302" s="1196"/>
      <c r="L302" s="1151">
        <f t="shared" si="66"/>
        <v>45435</v>
      </c>
    </row>
    <row r="303" spans="1:12" s="146" customFormat="1" ht="20.25" hidden="1" customHeight="1">
      <c r="A303" s="1014" t="s">
        <v>2384</v>
      </c>
      <c r="B303" s="1210"/>
      <c r="C303" s="1210"/>
      <c r="D303" s="1586"/>
      <c r="E303" s="1215">
        <f>D303+12</f>
        <v>12</v>
      </c>
      <c r="F303" s="1215">
        <f t="shared" si="76"/>
        <v>14</v>
      </c>
      <c r="G303" s="1215">
        <f t="shared" si="73"/>
        <v>15</v>
      </c>
      <c r="H303" s="1215">
        <f t="shared" si="74"/>
        <v>16</v>
      </c>
      <c r="I303" s="1215">
        <f t="shared" si="75"/>
        <v>29</v>
      </c>
      <c r="J303" s="1215">
        <f t="shared" si="75"/>
        <v>31</v>
      </c>
      <c r="K303" s="1196"/>
      <c r="L303" s="1151">
        <f t="shared" si="66"/>
        <v>45442</v>
      </c>
    </row>
    <row r="304" spans="1:12" s="146" customFormat="1" ht="20.25" hidden="1" customHeight="1">
      <c r="A304" s="1014" t="s">
        <v>2488</v>
      </c>
      <c r="B304" s="1210"/>
      <c r="C304" s="1210"/>
      <c r="D304" s="1586"/>
      <c r="E304" s="1230" t="s">
        <v>286</v>
      </c>
      <c r="F304" s="1215">
        <f t="shared" si="76"/>
        <v>14</v>
      </c>
      <c r="G304" s="1215">
        <f t="shared" si="73"/>
        <v>15</v>
      </c>
      <c r="H304" s="1215">
        <f t="shared" si="74"/>
        <v>16</v>
      </c>
      <c r="I304" s="1215" t="e">
        <f t="shared" si="75"/>
        <v>#VALUE!</v>
      </c>
      <c r="J304" s="1215">
        <f t="shared" si="75"/>
        <v>31</v>
      </c>
      <c r="K304" s="1196"/>
      <c r="L304" s="1151">
        <f t="shared" si="66"/>
        <v>45449</v>
      </c>
    </row>
    <row r="305" spans="1:12" s="146" customFormat="1" ht="20.25" hidden="1" customHeight="1">
      <c r="A305" s="1014" t="s">
        <v>2341</v>
      </c>
      <c r="B305" s="1210"/>
      <c r="C305" s="1210"/>
      <c r="D305" s="1586"/>
      <c r="E305" s="1215">
        <f>D305+12</f>
        <v>12</v>
      </c>
      <c r="F305" s="1215">
        <f t="shared" si="76"/>
        <v>14</v>
      </c>
      <c r="G305" s="1215">
        <f t="shared" si="73"/>
        <v>15</v>
      </c>
      <c r="H305" s="1215">
        <f t="shared" si="74"/>
        <v>16</v>
      </c>
      <c r="I305" s="1215">
        <f t="shared" si="75"/>
        <v>29</v>
      </c>
      <c r="J305" s="1215">
        <f t="shared" si="75"/>
        <v>31</v>
      </c>
      <c r="K305" s="1196"/>
      <c r="L305" s="1151">
        <f>L304+7</f>
        <v>45456</v>
      </c>
    </row>
    <row r="306" spans="1:12" s="146" customFormat="1" ht="20.25" hidden="1" customHeight="1">
      <c r="A306" s="1014" t="s">
        <v>2489</v>
      </c>
      <c r="B306" s="1210"/>
      <c r="C306" s="1210"/>
      <c r="D306" s="1586"/>
      <c r="E306" s="1231" t="s">
        <v>286</v>
      </c>
      <c r="F306" s="1232">
        <f t="shared" si="76"/>
        <v>14</v>
      </c>
      <c r="G306" s="1232">
        <f t="shared" si="73"/>
        <v>15</v>
      </c>
      <c r="H306" s="1232">
        <f t="shared" si="74"/>
        <v>16</v>
      </c>
      <c r="I306" s="1232" t="e">
        <f t="shared" si="75"/>
        <v>#VALUE!</v>
      </c>
      <c r="J306" s="1232">
        <f t="shared" si="75"/>
        <v>31</v>
      </c>
      <c r="K306" s="1196"/>
      <c r="L306" s="1151">
        <f t="shared" si="66"/>
        <v>45463</v>
      </c>
    </row>
    <row r="307" spans="1:12" s="146" customFormat="1" ht="20.25" hidden="1" customHeight="1">
      <c r="A307" s="1014" t="s">
        <v>2321</v>
      </c>
      <c r="B307" s="1210"/>
      <c r="C307" s="1210"/>
      <c r="D307" s="1586"/>
      <c r="E307" s="1215">
        <f>D307+12</f>
        <v>12</v>
      </c>
      <c r="F307" s="1155" t="s">
        <v>286</v>
      </c>
      <c r="G307" s="1155" t="s">
        <v>286</v>
      </c>
      <c r="H307" s="1155" t="s">
        <v>286</v>
      </c>
      <c r="I307" s="1155" t="s">
        <v>286</v>
      </c>
      <c r="J307" s="1155" t="s">
        <v>286</v>
      </c>
      <c r="K307" s="1196"/>
      <c r="L307" s="1151">
        <f t="shared" si="66"/>
        <v>45470</v>
      </c>
    </row>
    <row r="308" spans="1:12" s="146" customFormat="1" ht="20.25" hidden="1" customHeight="1">
      <c r="A308" s="1014" t="s">
        <v>2348</v>
      </c>
      <c r="B308" s="1210"/>
      <c r="C308" s="1210"/>
      <c r="D308" s="1586"/>
      <c r="E308" s="1215">
        <f>D308+12</f>
        <v>12</v>
      </c>
      <c r="F308" s="1215">
        <f>D308+14</f>
        <v>14</v>
      </c>
      <c r="G308" s="1215">
        <f>D308+15</f>
        <v>15</v>
      </c>
      <c r="H308" s="1215">
        <f>D308+16</f>
        <v>16</v>
      </c>
      <c r="I308" s="1215">
        <f t="shared" ref="I308:J311" si="77">E308+17</f>
        <v>29</v>
      </c>
      <c r="J308" s="1215">
        <f t="shared" si="77"/>
        <v>31</v>
      </c>
      <c r="K308" s="1196"/>
      <c r="L308" s="1151">
        <f t="shared" si="66"/>
        <v>45477</v>
      </c>
    </row>
    <row r="309" spans="1:12" s="146" customFormat="1" ht="20.25" hidden="1" customHeight="1">
      <c r="A309" s="1014" t="s">
        <v>1777</v>
      </c>
      <c r="B309" s="1210"/>
      <c r="C309" s="1210"/>
      <c r="D309" s="1586"/>
      <c r="E309" s="1215">
        <f>D309+12</f>
        <v>12</v>
      </c>
      <c r="F309" s="1215">
        <f>D309+14</f>
        <v>14</v>
      </c>
      <c r="G309" s="1215">
        <f>D309+15</f>
        <v>15</v>
      </c>
      <c r="H309" s="1215">
        <f>D309+16</f>
        <v>16</v>
      </c>
      <c r="I309" s="1215">
        <f t="shared" si="77"/>
        <v>29</v>
      </c>
      <c r="J309" s="1215">
        <f t="shared" si="77"/>
        <v>31</v>
      </c>
      <c r="K309" s="1196"/>
      <c r="L309" s="1151">
        <f>L308+7</f>
        <v>45484</v>
      </c>
    </row>
    <row r="310" spans="1:12" s="146" customFormat="1" ht="20.25" hidden="1" customHeight="1">
      <c r="A310" s="1014"/>
      <c r="B310" s="1210"/>
      <c r="C310" s="1210"/>
      <c r="D310" s="1586"/>
      <c r="E310" s="1229">
        <f>D310+12</f>
        <v>12</v>
      </c>
      <c r="F310" s="1229">
        <f>D310+14</f>
        <v>14</v>
      </c>
      <c r="G310" s="1229">
        <f>D310+15</f>
        <v>15</v>
      </c>
      <c r="H310" s="1229">
        <f>D310+16</f>
        <v>16</v>
      </c>
      <c r="I310" s="1229">
        <f t="shared" si="77"/>
        <v>29</v>
      </c>
      <c r="J310" s="1229">
        <f t="shared" si="77"/>
        <v>31</v>
      </c>
      <c r="K310" s="1196"/>
      <c r="L310" s="1151">
        <f t="shared" si="66"/>
        <v>45491</v>
      </c>
    </row>
    <row r="311" spans="1:12" s="146" customFormat="1" ht="20.25" hidden="1" customHeight="1">
      <c r="A311" s="1014"/>
      <c r="B311" s="1210"/>
      <c r="C311" s="1210"/>
      <c r="D311" s="1586"/>
      <c r="E311" s="1229">
        <f>D311+12</f>
        <v>12</v>
      </c>
      <c r="F311" s="1229">
        <f>D311+14</f>
        <v>14</v>
      </c>
      <c r="G311" s="1229">
        <f>D311+15</f>
        <v>15</v>
      </c>
      <c r="H311" s="1229">
        <f>D311+16</f>
        <v>16</v>
      </c>
      <c r="I311" s="1229">
        <f t="shared" si="77"/>
        <v>29</v>
      </c>
      <c r="J311" s="1229">
        <f t="shared" si="77"/>
        <v>31</v>
      </c>
      <c r="K311" s="1196"/>
      <c r="L311" s="1151">
        <f t="shared" si="66"/>
        <v>45498</v>
      </c>
    </row>
    <row r="312" spans="1:12" s="146" customFormat="1" ht="20.25" hidden="1" customHeight="1">
      <c r="A312" s="1014" t="s">
        <v>2321</v>
      </c>
      <c r="B312" s="1210"/>
      <c r="C312" s="1210"/>
      <c r="D312" s="1586"/>
      <c r="E312" s="1215" t="e">
        <f>#REF!+1</f>
        <v>#REF!</v>
      </c>
      <c r="F312" s="1215" t="e">
        <f>E312+2</f>
        <v>#REF!</v>
      </c>
      <c r="G312" s="1215" t="e">
        <f t="shared" ref="G312:H313" si="78">F312+1</f>
        <v>#REF!</v>
      </c>
      <c r="H312" s="1215" t="e">
        <f t="shared" si="78"/>
        <v>#REF!</v>
      </c>
      <c r="I312" s="1215" t="e">
        <f>#REF!+1</f>
        <v>#REF!</v>
      </c>
      <c r="J312" s="1215" t="e">
        <f>#REF!+1</f>
        <v>#REF!</v>
      </c>
      <c r="K312" s="1196"/>
      <c r="L312" s="1151">
        <f t="shared" si="66"/>
        <v>45505</v>
      </c>
    </row>
    <row r="313" spans="1:12" s="146" customFormat="1" ht="20.25" hidden="1" customHeight="1">
      <c r="A313" s="1014" t="s">
        <v>2348</v>
      </c>
      <c r="B313" s="1210"/>
      <c r="C313" s="1210"/>
      <c r="D313" s="1586"/>
      <c r="E313" s="1215" t="e">
        <f>#REF!+1</f>
        <v>#REF!</v>
      </c>
      <c r="F313" s="1215" t="e">
        <f>E313+2</f>
        <v>#REF!</v>
      </c>
      <c r="G313" s="1215" t="e">
        <f t="shared" si="78"/>
        <v>#REF!</v>
      </c>
      <c r="H313" s="1215" t="e">
        <f t="shared" si="78"/>
        <v>#REF!</v>
      </c>
      <c r="I313" s="1215" t="e">
        <f>#REF!+1</f>
        <v>#REF!</v>
      </c>
      <c r="J313" s="1215" t="e">
        <f>#REF!+1</f>
        <v>#REF!</v>
      </c>
      <c r="K313" s="1196"/>
      <c r="L313" s="1151">
        <f t="shared" si="66"/>
        <v>45512</v>
      </c>
    </row>
    <row r="314" spans="1:12" s="146" customFormat="1" ht="20.25" hidden="1" customHeight="1">
      <c r="A314" s="1014" t="s">
        <v>1777</v>
      </c>
      <c r="B314" s="1210"/>
      <c r="C314" s="1210"/>
      <c r="D314" s="1586"/>
      <c r="E314" s="1215">
        <f>D314+12</f>
        <v>12</v>
      </c>
      <c r="F314" s="1215">
        <f>D314+14</f>
        <v>14</v>
      </c>
      <c r="G314" s="1215">
        <f>D314+15</f>
        <v>15</v>
      </c>
      <c r="H314" s="1215">
        <f>D314+16</f>
        <v>16</v>
      </c>
      <c r="I314" s="1215">
        <f>E314+17</f>
        <v>29</v>
      </c>
      <c r="J314" s="1215">
        <f>F314+17</f>
        <v>31</v>
      </c>
      <c r="K314" s="1196"/>
      <c r="L314" s="1151">
        <f>L313+7</f>
        <v>45519</v>
      </c>
    </row>
    <row r="315" spans="1:12" s="146" customFormat="1" ht="18.75" customHeight="1">
      <c r="A315" s="1014"/>
      <c r="B315" s="1148" t="s">
        <v>252</v>
      </c>
      <c r="C315" s="1148" t="s">
        <v>253</v>
      </c>
      <c r="D315" s="1533"/>
      <c r="E315" s="1233" t="s">
        <v>99</v>
      </c>
      <c r="F315" s="1233" t="s">
        <v>78</v>
      </c>
      <c r="G315" s="1233" t="s">
        <v>87</v>
      </c>
      <c r="H315" s="1233" t="s">
        <v>164</v>
      </c>
      <c r="I315" s="1233" t="s">
        <v>68</v>
      </c>
      <c r="J315" s="1233" t="s">
        <v>160</v>
      </c>
      <c r="K315" s="1196"/>
      <c r="L315" s="1209" t="s">
        <v>255</v>
      </c>
    </row>
    <row r="316" spans="1:12" s="146" customFormat="1" ht="20.100000000000001" hidden="1" customHeight="1">
      <c r="A316" s="1014"/>
      <c r="B316" s="1191" t="s">
        <v>2348</v>
      </c>
      <c r="C316" s="1234" t="s">
        <v>2526</v>
      </c>
      <c r="D316" s="1235">
        <v>45779</v>
      </c>
      <c r="E316" s="1215">
        <f>D316+6</f>
        <v>45785</v>
      </c>
      <c r="F316" s="1215">
        <f>E316+2</f>
        <v>45787</v>
      </c>
      <c r="G316" s="1215">
        <f>F316+4</f>
        <v>45791</v>
      </c>
      <c r="H316" s="1215">
        <f>G316+1</f>
        <v>45792</v>
      </c>
      <c r="I316" s="1215">
        <f>H316+3</f>
        <v>45795</v>
      </c>
      <c r="J316" s="1215">
        <f>I316+3</f>
        <v>45798</v>
      </c>
      <c r="K316" s="1196"/>
      <c r="L316" s="1151"/>
    </row>
    <row r="317" spans="1:12" s="146" customFormat="1" ht="20.100000000000001" hidden="1" customHeight="1">
      <c r="A317" s="1014"/>
      <c r="B317" s="1191" t="s">
        <v>2436</v>
      </c>
      <c r="C317" s="1234" t="s">
        <v>2527</v>
      </c>
      <c r="D317" s="1235">
        <v>45789</v>
      </c>
      <c r="E317" s="1215">
        <f t="shared" ref="E317:E325" si="79">D317+6</f>
        <v>45795</v>
      </c>
      <c r="F317" s="1215">
        <f t="shared" ref="F317:F325" si="80">E317+2</f>
        <v>45797</v>
      </c>
      <c r="G317" s="1215">
        <f t="shared" ref="G317:G325" si="81">F317+4</f>
        <v>45801</v>
      </c>
      <c r="H317" s="1215">
        <f t="shared" ref="H317:H325" si="82">G317+1</f>
        <v>45802</v>
      </c>
      <c r="I317" s="1215">
        <f t="shared" ref="I317:I324" si="83">H317+3</f>
        <v>45805</v>
      </c>
      <c r="J317" s="1215">
        <f>I317+1</f>
        <v>45806</v>
      </c>
      <c r="K317" s="1196"/>
      <c r="L317" s="1151"/>
    </row>
    <row r="318" spans="1:12" s="146" customFormat="1" ht="20.100000000000001" hidden="1" customHeight="1">
      <c r="A318" s="1014" t="s">
        <v>1777</v>
      </c>
      <c r="B318" s="1191" t="s">
        <v>2450</v>
      </c>
      <c r="C318" s="1234" t="s">
        <v>2528</v>
      </c>
      <c r="D318" s="1235">
        <v>45796</v>
      </c>
      <c r="E318" s="1215">
        <f t="shared" si="79"/>
        <v>45802</v>
      </c>
      <c r="F318" s="1215">
        <f t="shared" si="80"/>
        <v>45804</v>
      </c>
      <c r="G318" s="1215">
        <f t="shared" si="81"/>
        <v>45808</v>
      </c>
      <c r="H318" s="1215">
        <f t="shared" si="82"/>
        <v>45809</v>
      </c>
      <c r="I318" s="1215">
        <f t="shared" si="83"/>
        <v>45812</v>
      </c>
      <c r="J318" s="1215">
        <f t="shared" ref="J318:J350" si="84">I318+1</f>
        <v>45813</v>
      </c>
      <c r="K318" s="1196"/>
      <c r="L318" s="1151"/>
    </row>
    <row r="319" spans="1:12" s="146" customFormat="1" ht="20.100000000000001" hidden="1" customHeight="1">
      <c r="A319" s="1014"/>
      <c r="B319" s="1191" t="s">
        <v>2063</v>
      </c>
      <c r="C319" s="1234" t="s">
        <v>2529</v>
      </c>
      <c r="D319" s="1235">
        <v>45803</v>
      </c>
      <c r="E319" s="1215">
        <f t="shared" si="79"/>
        <v>45809</v>
      </c>
      <c r="F319" s="1215">
        <f t="shared" si="80"/>
        <v>45811</v>
      </c>
      <c r="G319" s="1215">
        <f t="shared" si="81"/>
        <v>45815</v>
      </c>
      <c r="H319" s="1215">
        <f t="shared" si="82"/>
        <v>45816</v>
      </c>
      <c r="I319" s="1215">
        <f t="shared" si="83"/>
        <v>45819</v>
      </c>
      <c r="J319" s="1215">
        <f t="shared" si="84"/>
        <v>45820</v>
      </c>
      <c r="K319" s="1196"/>
      <c r="L319" s="1151"/>
    </row>
    <row r="320" spans="1:12" s="146" customFormat="1" ht="20.100000000000001" hidden="1" customHeight="1">
      <c r="A320" s="1014"/>
      <c r="B320" s="1191" t="s">
        <v>2400</v>
      </c>
      <c r="C320" s="1234" t="s">
        <v>2530</v>
      </c>
      <c r="D320" s="1235">
        <v>45811</v>
      </c>
      <c r="E320" s="1215">
        <f t="shared" si="79"/>
        <v>45817</v>
      </c>
      <c r="F320" s="1215">
        <f t="shared" si="80"/>
        <v>45819</v>
      </c>
      <c r="G320" s="1215">
        <f t="shared" si="81"/>
        <v>45823</v>
      </c>
      <c r="H320" s="1215">
        <f t="shared" si="82"/>
        <v>45824</v>
      </c>
      <c r="I320" s="1215">
        <f t="shared" si="83"/>
        <v>45827</v>
      </c>
      <c r="J320" s="1215">
        <f t="shared" si="84"/>
        <v>45828</v>
      </c>
      <c r="K320" s="1196"/>
      <c r="L320" s="1151"/>
    </row>
    <row r="321" spans="1:12" s="146" customFormat="1" ht="20.100000000000001" hidden="1" customHeight="1">
      <c r="A321" s="1014"/>
      <c r="B321" s="1191" t="s">
        <v>2348</v>
      </c>
      <c r="C321" s="1234" t="s">
        <v>2531</v>
      </c>
      <c r="D321" s="1235">
        <v>45815</v>
      </c>
      <c r="E321" s="1215">
        <f>D321+6</f>
        <v>45821</v>
      </c>
      <c r="F321" s="1215">
        <f>E321+2</f>
        <v>45823</v>
      </c>
      <c r="G321" s="1215">
        <f>F321+4</f>
        <v>45827</v>
      </c>
      <c r="H321" s="1215">
        <f>G321+1</f>
        <v>45828</v>
      </c>
      <c r="I321" s="1215">
        <f>H321+3</f>
        <v>45831</v>
      </c>
      <c r="J321" s="1215">
        <f t="shared" si="84"/>
        <v>45832</v>
      </c>
      <c r="K321" s="1196"/>
      <c r="L321" s="1151"/>
    </row>
    <row r="322" spans="1:12" s="146" customFormat="1" ht="20.100000000000001" hidden="1" customHeight="1">
      <c r="A322" s="1014"/>
      <c r="B322" s="1191" t="s">
        <v>2436</v>
      </c>
      <c r="C322" s="1234" t="s">
        <v>2532</v>
      </c>
      <c r="D322" s="1235">
        <v>45821</v>
      </c>
      <c r="E322" s="1215">
        <f t="shared" si="79"/>
        <v>45827</v>
      </c>
      <c r="F322" s="1215">
        <f t="shared" si="80"/>
        <v>45829</v>
      </c>
      <c r="G322" s="1215">
        <f t="shared" si="81"/>
        <v>45833</v>
      </c>
      <c r="H322" s="1215">
        <f t="shared" si="82"/>
        <v>45834</v>
      </c>
      <c r="I322" s="1215">
        <f t="shared" si="83"/>
        <v>45837</v>
      </c>
      <c r="J322" s="1215">
        <f t="shared" si="84"/>
        <v>45838</v>
      </c>
      <c r="K322" s="1196"/>
      <c r="L322" s="1151"/>
    </row>
    <row r="323" spans="1:12" s="146" customFormat="1" ht="20.100000000000001" hidden="1" customHeight="1">
      <c r="A323" s="1014"/>
      <c r="B323" s="1191" t="s">
        <v>2450</v>
      </c>
      <c r="C323" s="1234" t="s">
        <v>2533</v>
      </c>
      <c r="D323" s="1235">
        <v>45828</v>
      </c>
      <c r="E323" s="1215">
        <f t="shared" si="79"/>
        <v>45834</v>
      </c>
      <c r="F323" s="1215">
        <f t="shared" si="80"/>
        <v>45836</v>
      </c>
      <c r="G323" s="1215">
        <f t="shared" si="81"/>
        <v>45840</v>
      </c>
      <c r="H323" s="1215">
        <f t="shared" si="82"/>
        <v>45841</v>
      </c>
      <c r="I323" s="1215">
        <f t="shared" si="83"/>
        <v>45844</v>
      </c>
      <c r="J323" s="1215">
        <f t="shared" si="84"/>
        <v>45845</v>
      </c>
      <c r="K323" s="1196"/>
      <c r="L323" s="1151"/>
    </row>
    <row r="324" spans="1:12" s="146" customFormat="1" ht="20.100000000000001" hidden="1" customHeight="1">
      <c r="A324" s="1014"/>
      <c r="B324" s="1191" t="s">
        <v>2063</v>
      </c>
      <c r="C324" s="1234" t="s">
        <v>2534</v>
      </c>
      <c r="D324" s="1235">
        <v>45837</v>
      </c>
      <c r="E324" s="1215">
        <f t="shared" si="79"/>
        <v>45843</v>
      </c>
      <c r="F324" s="1215">
        <f t="shared" si="80"/>
        <v>45845</v>
      </c>
      <c r="G324" s="1215">
        <f t="shared" si="81"/>
        <v>45849</v>
      </c>
      <c r="H324" s="1215">
        <f t="shared" si="82"/>
        <v>45850</v>
      </c>
      <c r="I324" s="1215">
        <f t="shared" si="83"/>
        <v>45853</v>
      </c>
      <c r="J324" s="1215">
        <f t="shared" si="84"/>
        <v>45854</v>
      </c>
      <c r="K324" s="1196"/>
      <c r="L324" s="1151"/>
    </row>
    <row r="325" spans="1:12" s="146" customFormat="1" ht="20.100000000000001" hidden="1" customHeight="1">
      <c r="A325" s="1014"/>
      <c r="B325" s="1191" t="s">
        <v>2400</v>
      </c>
      <c r="C325" s="1234" t="s">
        <v>2535</v>
      </c>
      <c r="D325" s="1235">
        <v>45845</v>
      </c>
      <c r="E325" s="1215">
        <f t="shared" si="79"/>
        <v>45851</v>
      </c>
      <c r="F325" s="1215">
        <f t="shared" si="80"/>
        <v>45853</v>
      </c>
      <c r="G325" s="1215">
        <f t="shared" si="81"/>
        <v>45857</v>
      </c>
      <c r="H325" s="1215">
        <f t="shared" si="82"/>
        <v>45858</v>
      </c>
      <c r="I325" s="1215">
        <f>H325+3</f>
        <v>45861</v>
      </c>
      <c r="J325" s="1215">
        <f t="shared" si="84"/>
        <v>45862</v>
      </c>
      <c r="K325" s="1196"/>
      <c r="L325" s="1151"/>
    </row>
    <row r="326" spans="1:12" s="146" customFormat="1" ht="20.100000000000001" hidden="1" customHeight="1">
      <c r="A326" s="1014"/>
      <c r="B326" s="1191" t="s">
        <v>2348</v>
      </c>
      <c r="C326" s="1234" t="s">
        <v>2536</v>
      </c>
      <c r="D326" s="1235">
        <v>45850</v>
      </c>
      <c r="E326" s="1215">
        <f>D326+6</f>
        <v>45856</v>
      </c>
      <c r="F326" s="1215">
        <f>E326+2</f>
        <v>45858</v>
      </c>
      <c r="G326" s="1215">
        <f>F326+4</f>
        <v>45862</v>
      </c>
      <c r="H326" s="1215">
        <f>G326+1</f>
        <v>45863</v>
      </c>
      <c r="I326" s="1215">
        <f>H326+3</f>
        <v>45866</v>
      </c>
      <c r="J326" s="1215">
        <f t="shared" si="84"/>
        <v>45867</v>
      </c>
      <c r="K326" s="1196"/>
      <c r="L326" s="1151"/>
    </row>
    <row r="327" spans="1:12" s="146" customFormat="1" ht="20.100000000000001" hidden="1" customHeight="1">
      <c r="A327" s="1014"/>
      <c r="B327" s="1191" t="s">
        <v>2436</v>
      </c>
      <c r="C327" s="1234" t="s">
        <v>2537</v>
      </c>
      <c r="D327" s="1235">
        <v>45857</v>
      </c>
      <c r="E327" s="1215">
        <f t="shared" ref="E327:E330" si="85">D327+6</f>
        <v>45863</v>
      </c>
      <c r="F327" s="1215">
        <f t="shared" ref="F327:F330" si="86">E327+2</f>
        <v>45865</v>
      </c>
      <c r="G327" s="1215">
        <f t="shared" ref="G327:G330" si="87">F327+4</f>
        <v>45869</v>
      </c>
      <c r="H327" s="1215">
        <f t="shared" ref="H327:H330" si="88">G327+1</f>
        <v>45870</v>
      </c>
      <c r="I327" s="1215">
        <f t="shared" ref="I327:I329" si="89">H327+3</f>
        <v>45873</v>
      </c>
      <c r="J327" s="1215">
        <f t="shared" si="84"/>
        <v>45874</v>
      </c>
      <c r="K327" s="1196"/>
      <c r="L327" s="1151"/>
    </row>
    <row r="328" spans="1:12" s="146" customFormat="1" ht="20.100000000000001" hidden="1" customHeight="1">
      <c r="A328" s="1014"/>
      <c r="B328" s="1191" t="s">
        <v>2450</v>
      </c>
      <c r="C328" s="1234" t="s">
        <v>2538</v>
      </c>
      <c r="D328" s="1235">
        <v>45865</v>
      </c>
      <c r="E328" s="1215">
        <f t="shared" si="85"/>
        <v>45871</v>
      </c>
      <c r="F328" s="1215">
        <f t="shared" si="86"/>
        <v>45873</v>
      </c>
      <c r="G328" s="1215">
        <f t="shared" si="87"/>
        <v>45877</v>
      </c>
      <c r="H328" s="1215">
        <f t="shared" si="88"/>
        <v>45878</v>
      </c>
      <c r="I328" s="1215">
        <f t="shared" si="89"/>
        <v>45881</v>
      </c>
      <c r="J328" s="1215">
        <f t="shared" si="84"/>
        <v>45882</v>
      </c>
      <c r="K328" s="1196"/>
      <c r="L328" s="1151"/>
    </row>
    <row r="329" spans="1:12" s="146" customFormat="1" ht="20.100000000000001" hidden="1" customHeight="1">
      <c r="A329" s="1014" t="s">
        <v>2100</v>
      </c>
      <c r="B329" s="1191" t="s">
        <v>2063</v>
      </c>
      <c r="C329" s="1234" t="s">
        <v>2539</v>
      </c>
      <c r="D329" s="1235">
        <v>45871</v>
      </c>
      <c r="E329" s="1215">
        <f t="shared" si="85"/>
        <v>45877</v>
      </c>
      <c r="F329" s="1215">
        <f t="shared" si="86"/>
        <v>45879</v>
      </c>
      <c r="G329" s="1215">
        <f t="shared" si="87"/>
        <v>45883</v>
      </c>
      <c r="H329" s="1215">
        <f t="shared" si="88"/>
        <v>45884</v>
      </c>
      <c r="I329" s="1215">
        <f t="shared" si="89"/>
        <v>45887</v>
      </c>
      <c r="J329" s="1215">
        <f t="shared" si="84"/>
        <v>45888</v>
      </c>
      <c r="K329" s="1196"/>
      <c r="L329" s="1151"/>
    </row>
    <row r="330" spans="1:12" s="146" customFormat="1" ht="20.100000000000001" hidden="1" customHeight="1">
      <c r="A330" s="1014"/>
      <c r="B330" s="1191" t="s">
        <v>2400</v>
      </c>
      <c r="C330" s="1234" t="s">
        <v>2540</v>
      </c>
      <c r="D330" s="1235">
        <v>45882</v>
      </c>
      <c r="E330" s="1215">
        <f t="shared" si="85"/>
        <v>45888</v>
      </c>
      <c r="F330" s="1215">
        <f t="shared" si="86"/>
        <v>45890</v>
      </c>
      <c r="G330" s="1215">
        <f t="shared" si="87"/>
        <v>45894</v>
      </c>
      <c r="H330" s="1215">
        <f t="shared" si="88"/>
        <v>45895</v>
      </c>
      <c r="I330" s="1215">
        <f>H330+3</f>
        <v>45898</v>
      </c>
      <c r="J330" s="1215">
        <f t="shared" si="84"/>
        <v>45899</v>
      </c>
      <c r="K330" s="1196"/>
      <c r="L330" s="1151"/>
    </row>
    <row r="331" spans="1:12" s="146" customFormat="1" ht="20.100000000000001" hidden="1" customHeight="1">
      <c r="A331" s="1014"/>
      <c r="B331" s="1191" t="s">
        <v>2348</v>
      </c>
      <c r="C331" s="1234" t="s">
        <v>2541</v>
      </c>
      <c r="D331" s="1235">
        <v>45886</v>
      </c>
      <c r="E331" s="1215">
        <f>D331+6</f>
        <v>45892</v>
      </c>
      <c r="F331" s="1215">
        <f>E331+2</f>
        <v>45894</v>
      </c>
      <c r="G331" s="1215">
        <f>F331+4</f>
        <v>45898</v>
      </c>
      <c r="H331" s="1215">
        <f>G331+1</f>
        <v>45899</v>
      </c>
      <c r="I331" s="1215">
        <f>H331+3</f>
        <v>45902</v>
      </c>
      <c r="J331" s="1215">
        <f t="shared" si="84"/>
        <v>45903</v>
      </c>
      <c r="K331" s="1196"/>
      <c r="L331" s="1151"/>
    </row>
    <row r="332" spans="1:12" s="146" customFormat="1" ht="20.100000000000001" hidden="1" customHeight="1">
      <c r="A332" s="1014"/>
      <c r="B332" s="1191" t="s">
        <v>2436</v>
      </c>
      <c r="C332" s="1234" t="s">
        <v>2542</v>
      </c>
      <c r="D332" s="1235">
        <v>45894</v>
      </c>
      <c r="E332" s="1215">
        <f t="shared" ref="E332:E334" si="90">D332+6</f>
        <v>45900</v>
      </c>
      <c r="F332" s="1215">
        <f t="shared" ref="F332:F334" si="91">E332+2</f>
        <v>45902</v>
      </c>
      <c r="G332" s="1215">
        <f t="shared" ref="G332:G334" si="92">F332+4</f>
        <v>45906</v>
      </c>
      <c r="H332" s="1215">
        <f t="shared" ref="H332:H335" si="93">G332+1</f>
        <v>45907</v>
      </c>
      <c r="I332" s="1215">
        <f t="shared" ref="I332:I334" si="94">H332+3</f>
        <v>45910</v>
      </c>
      <c r="J332" s="1215">
        <f t="shared" si="84"/>
        <v>45911</v>
      </c>
      <c r="K332" s="1196"/>
      <c r="L332" s="1151"/>
    </row>
    <row r="333" spans="1:12" s="146" customFormat="1" ht="20.100000000000001" hidden="1" customHeight="1">
      <c r="A333" s="1014"/>
      <c r="B333" s="1191" t="s">
        <v>2450</v>
      </c>
      <c r="C333" s="1234" t="s">
        <v>2543</v>
      </c>
      <c r="D333" s="1235">
        <v>45899</v>
      </c>
      <c r="E333" s="1215">
        <f t="shared" si="90"/>
        <v>45905</v>
      </c>
      <c r="F333" s="1215">
        <f t="shared" si="91"/>
        <v>45907</v>
      </c>
      <c r="G333" s="1215">
        <f t="shared" si="92"/>
        <v>45911</v>
      </c>
      <c r="H333" s="1215">
        <f t="shared" si="93"/>
        <v>45912</v>
      </c>
      <c r="I333" s="1215">
        <f t="shared" si="94"/>
        <v>45915</v>
      </c>
      <c r="J333" s="1215">
        <f t="shared" si="84"/>
        <v>45916</v>
      </c>
      <c r="K333" s="1196"/>
      <c r="L333" s="1151"/>
    </row>
    <row r="334" spans="1:12" s="146" customFormat="1" ht="20.100000000000001" hidden="1" customHeight="1">
      <c r="A334" s="1014" t="s">
        <v>2100</v>
      </c>
      <c r="B334" s="1191" t="s">
        <v>2063</v>
      </c>
      <c r="C334" s="1234" t="s">
        <v>2544</v>
      </c>
      <c r="D334" s="1235">
        <v>45908</v>
      </c>
      <c r="E334" s="1215">
        <f t="shared" si="90"/>
        <v>45914</v>
      </c>
      <c r="F334" s="1215">
        <f t="shared" si="91"/>
        <v>45916</v>
      </c>
      <c r="G334" s="1215">
        <f t="shared" si="92"/>
        <v>45920</v>
      </c>
      <c r="H334" s="1215">
        <f t="shared" si="93"/>
        <v>45921</v>
      </c>
      <c r="I334" s="1215">
        <f t="shared" si="94"/>
        <v>45924</v>
      </c>
      <c r="J334" s="1215">
        <f t="shared" si="84"/>
        <v>45925</v>
      </c>
      <c r="K334" s="1196"/>
      <c r="L334" s="1151"/>
    </row>
    <row r="335" spans="1:12" s="146" customFormat="1" ht="20.100000000000001" hidden="1" customHeight="1">
      <c r="A335" s="1014"/>
      <c r="B335" s="1191" t="s">
        <v>2400</v>
      </c>
      <c r="C335" s="1234" t="s">
        <v>2545</v>
      </c>
      <c r="D335" s="1235">
        <v>45919</v>
      </c>
      <c r="E335" s="1177" t="s">
        <v>286</v>
      </c>
      <c r="F335" s="1177" t="s">
        <v>286</v>
      </c>
      <c r="G335" s="1215">
        <v>45925</v>
      </c>
      <c r="H335" s="1215">
        <f t="shared" si="93"/>
        <v>45926</v>
      </c>
      <c r="I335" s="1215">
        <f>H335+3</f>
        <v>45929</v>
      </c>
      <c r="J335" s="1215">
        <f t="shared" si="84"/>
        <v>45930</v>
      </c>
      <c r="K335" s="1196"/>
      <c r="L335" s="1151"/>
    </row>
    <row r="336" spans="1:12" s="146" customFormat="1" ht="20.100000000000001" hidden="1" customHeight="1">
      <c r="A336" s="1014"/>
      <c r="B336" s="1191" t="s">
        <v>2348</v>
      </c>
      <c r="C336" s="1234" t="s">
        <v>2546</v>
      </c>
      <c r="D336" s="1235">
        <v>45920</v>
      </c>
      <c r="E336" s="1215">
        <f>D336+6</f>
        <v>45926</v>
      </c>
      <c r="F336" s="1215">
        <f>E336+2</f>
        <v>45928</v>
      </c>
      <c r="G336" s="1215">
        <f>F336+4</f>
        <v>45932</v>
      </c>
      <c r="H336" s="1215">
        <f>G336+1</f>
        <v>45933</v>
      </c>
      <c r="I336" s="1215">
        <f>H336+3</f>
        <v>45936</v>
      </c>
      <c r="J336" s="1215">
        <f t="shared" si="84"/>
        <v>45937</v>
      </c>
      <c r="K336" s="1196"/>
      <c r="L336" s="1151"/>
    </row>
    <row r="337" spans="1:12" s="146" customFormat="1" ht="20.100000000000001" hidden="1" customHeight="1">
      <c r="A337" s="1014"/>
      <c r="B337" s="1191" t="s">
        <v>2436</v>
      </c>
      <c r="C337" s="1234" t="s">
        <v>2547</v>
      </c>
      <c r="D337" s="1235">
        <v>45926</v>
      </c>
      <c r="E337" s="1177" t="s">
        <v>286</v>
      </c>
      <c r="F337" s="1177" t="s">
        <v>286</v>
      </c>
      <c r="G337" s="1177" t="s">
        <v>286</v>
      </c>
      <c r="H337" s="1177" t="s">
        <v>286</v>
      </c>
      <c r="I337" s="1177" t="s">
        <v>286</v>
      </c>
      <c r="J337" s="1177" t="s">
        <v>286</v>
      </c>
      <c r="K337" s="1196"/>
      <c r="L337" s="1151"/>
    </row>
    <row r="338" spans="1:12" s="146" customFormat="1" ht="20.100000000000001" hidden="1" customHeight="1">
      <c r="A338" s="1014"/>
      <c r="B338" s="1191" t="s">
        <v>2450</v>
      </c>
      <c r="C338" s="1234" t="s">
        <v>2548</v>
      </c>
      <c r="D338" s="1235">
        <v>45940</v>
      </c>
      <c r="E338" s="1215">
        <f t="shared" ref="E338:E340" si="95">D338+6</f>
        <v>45946</v>
      </c>
      <c r="F338" s="1215">
        <f t="shared" ref="F338:F340" si="96">E338+2</f>
        <v>45948</v>
      </c>
      <c r="G338" s="1215">
        <f t="shared" ref="G338:G340" si="97">F338+4</f>
        <v>45952</v>
      </c>
      <c r="H338" s="1215">
        <f t="shared" ref="H338:H340" si="98">G338+1</f>
        <v>45953</v>
      </c>
      <c r="I338" s="1215">
        <f t="shared" ref="I338:I339" si="99">H338+3</f>
        <v>45956</v>
      </c>
      <c r="J338" s="1215">
        <f t="shared" si="84"/>
        <v>45957</v>
      </c>
      <c r="K338" s="1196"/>
      <c r="L338" s="1151"/>
    </row>
    <row r="339" spans="1:12" s="146" customFormat="1" ht="20.100000000000001" hidden="1" customHeight="1">
      <c r="A339" s="1014"/>
      <c r="B339" s="1191" t="s">
        <v>2063</v>
      </c>
      <c r="C339" s="1167" t="s">
        <v>2549</v>
      </c>
      <c r="D339" s="1177" t="s">
        <v>286</v>
      </c>
      <c r="E339" s="1215">
        <v>45946</v>
      </c>
      <c r="F339" s="1215">
        <f t="shared" si="96"/>
        <v>45948</v>
      </c>
      <c r="G339" s="1177" t="s">
        <v>286</v>
      </c>
      <c r="H339" s="1215">
        <v>45953</v>
      </c>
      <c r="I339" s="1215">
        <f t="shared" si="99"/>
        <v>45956</v>
      </c>
      <c r="J339" s="1215">
        <f t="shared" si="84"/>
        <v>45957</v>
      </c>
      <c r="K339" s="1196"/>
      <c r="L339" s="1151">
        <v>41</v>
      </c>
    </row>
    <row r="340" spans="1:12" s="146" customFormat="1" ht="20.100000000000001" hidden="1" customHeight="1">
      <c r="A340" s="1014"/>
      <c r="B340" s="1191" t="s">
        <v>2400</v>
      </c>
      <c r="C340" s="1234" t="s">
        <v>2550</v>
      </c>
      <c r="D340" s="1235">
        <v>45953</v>
      </c>
      <c r="E340" s="1215">
        <f t="shared" si="95"/>
        <v>45959</v>
      </c>
      <c r="F340" s="1215">
        <f t="shared" si="96"/>
        <v>45961</v>
      </c>
      <c r="G340" s="1215">
        <f t="shared" si="97"/>
        <v>45965</v>
      </c>
      <c r="H340" s="1215">
        <f t="shared" si="98"/>
        <v>45966</v>
      </c>
      <c r="I340" s="1215">
        <f>H340+3</f>
        <v>45969</v>
      </c>
      <c r="J340" s="1215">
        <f t="shared" si="84"/>
        <v>45970</v>
      </c>
      <c r="K340" s="1196"/>
      <c r="L340" s="1151">
        <v>42</v>
      </c>
    </row>
    <row r="341" spans="1:12" s="146" customFormat="1" ht="20.100000000000001" hidden="1" customHeight="1">
      <c r="A341" s="1014" t="s">
        <v>2348</v>
      </c>
      <c r="B341" s="1191" t="s">
        <v>2436</v>
      </c>
      <c r="C341" s="1234" t="s">
        <v>2551</v>
      </c>
      <c r="D341" s="1235">
        <v>45954</v>
      </c>
      <c r="E341" s="1215">
        <f>D341+6</f>
        <v>45960</v>
      </c>
      <c r="F341" s="1215">
        <f>E341+2</f>
        <v>45962</v>
      </c>
      <c r="G341" s="1215">
        <f>F341+4</f>
        <v>45966</v>
      </c>
      <c r="H341" s="1215">
        <f>G341+1</f>
        <v>45967</v>
      </c>
      <c r="I341" s="1215">
        <f>H341+3</f>
        <v>45970</v>
      </c>
      <c r="J341" s="1215">
        <f t="shared" si="84"/>
        <v>45971</v>
      </c>
      <c r="K341" s="1196"/>
      <c r="L341" s="1151">
        <v>43</v>
      </c>
    </row>
    <row r="342" spans="1:12" s="146" customFormat="1" ht="20.100000000000001" hidden="1" customHeight="1">
      <c r="A342" s="1014" t="s">
        <v>2436</v>
      </c>
      <c r="B342" s="1191" t="s">
        <v>2348</v>
      </c>
      <c r="C342" s="1234" t="s">
        <v>2552</v>
      </c>
      <c r="D342" s="1235">
        <v>45963</v>
      </c>
      <c r="E342" s="1215">
        <f t="shared" ref="E342" si="100">D342+8</f>
        <v>45971</v>
      </c>
      <c r="F342" s="1215">
        <f t="shared" ref="F342:F350" si="101">E342+2</f>
        <v>45973</v>
      </c>
      <c r="G342" s="1215">
        <f t="shared" ref="G342:G350" si="102">F342+4</f>
        <v>45977</v>
      </c>
      <c r="H342" s="1215">
        <f t="shared" ref="H342:H350" si="103">G342+1</f>
        <v>45978</v>
      </c>
      <c r="I342" s="1215">
        <f t="shared" ref="I342:I350" si="104">H342+3</f>
        <v>45981</v>
      </c>
      <c r="J342" s="1215">
        <f t="shared" si="84"/>
        <v>45982</v>
      </c>
      <c r="K342" s="1196"/>
      <c r="L342" s="1151">
        <v>44</v>
      </c>
    </row>
    <row r="343" spans="1:12" s="146" customFormat="1" ht="20.100000000000001" hidden="1" customHeight="1">
      <c r="A343" s="1014" t="s">
        <v>2450</v>
      </c>
      <c r="B343" s="1236" t="s">
        <v>310</v>
      </c>
      <c r="C343" s="1234" t="s">
        <v>2553</v>
      </c>
      <c r="D343" s="1212">
        <v>45968</v>
      </c>
      <c r="E343" s="1212">
        <f t="shared" ref="E343" si="105">D343+6</f>
        <v>45974</v>
      </c>
      <c r="F343" s="1212">
        <f t="shared" si="101"/>
        <v>45976</v>
      </c>
      <c r="G343" s="1212">
        <f t="shared" si="102"/>
        <v>45980</v>
      </c>
      <c r="H343" s="1212">
        <f t="shared" si="103"/>
        <v>45981</v>
      </c>
      <c r="I343" s="1212">
        <f t="shared" si="104"/>
        <v>45984</v>
      </c>
      <c r="J343" s="1212">
        <f t="shared" si="84"/>
        <v>45985</v>
      </c>
      <c r="K343" s="1196"/>
      <c r="L343" s="1151">
        <v>45</v>
      </c>
    </row>
    <row r="344" spans="1:12" s="146" customFormat="1" ht="20.100000000000001" hidden="1" customHeight="1">
      <c r="A344" s="1014" t="s">
        <v>2554</v>
      </c>
      <c r="B344" s="1237" t="s">
        <v>2063</v>
      </c>
      <c r="C344" s="1234" t="s">
        <v>2555</v>
      </c>
      <c r="D344" s="1235">
        <v>45979</v>
      </c>
      <c r="E344" s="1177" t="s">
        <v>286</v>
      </c>
      <c r="F344" s="1177" t="s">
        <v>286</v>
      </c>
      <c r="G344" s="1215">
        <v>45980</v>
      </c>
      <c r="H344" s="1215">
        <f t="shared" si="103"/>
        <v>45981</v>
      </c>
      <c r="I344" s="1215">
        <f t="shared" si="104"/>
        <v>45984</v>
      </c>
      <c r="J344" s="1215">
        <f t="shared" si="84"/>
        <v>45985</v>
      </c>
      <c r="K344" s="1196"/>
      <c r="L344" s="1151">
        <v>46</v>
      </c>
    </row>
    <row r="345" spans="1:12" s="146" customFormat="1" ht="20.100000000000001" hidden="1" customHeight="1">
      <c r="A345" s="1014" t="s">
        <v>2436</v>
      </c>
      <c r="B345" s="1237" t="s">
        <v>2400</v>
      </c>
      <c r="C345" s="1234" t="s">
        <v>2556</v>
      </c>
      <c r="D345" s="1235">
        <v>45987</v>
      </c>
      <c r="E345" s="1178" t="s">
        <v>286</v>
      </c>
      <c r="F345" s="1178" t="s">
        <v>286</v>
      </c>
      <c r="G345" s="1215">
        <v>45991</v>
      </c>
      <c r="H345" s="1215">
        <f t="shared" si="103"/>
        <v>45992</v>
      </c>
      <c r="I345" s="1215">
        <f t="shared" si="104"/>
        <v>45995</v>
      </c>
      <c r="J345" s="1215">
        <f t="shared" si="84"/>
        <v>45996</v>
      </c>
      <c r="K345" s="1196"/>
      <c r="L345" s="1151">
        <v>47</v>
      </c>
    </row>
    <row r="346" spans="1:12" s="146" customFormat="1" ht="20.100000000000001" hidden="1" customHeight="1">
      <c r="A346" s="1014"/>
      <c r="B346" s="1237" t="s">
        <v>2475</v>
      </c>
      <c r="C346" s="1234" t="s">
        <v>2557</v>
      </c>
      <c r="D346" s="1235">
        <v>45988</v>
      </c>
      <c r="E346" s="1215">
        <f t="shared" ref="E346:E355" si="106">D346+8</f>
        <v>45996</v>
      </c>
      <c r="F346" s="1215">
        <f t="shared" si="101"/>
        <v>45998</v>
      </c>
      <c r="G346" s="1178" t="s">
        <v>286</v>
      </c>
      <c r="H346" s="1178" t="s">
        <v>286</v>
      </c>
      <c r="I346" s="1215">
        <v>45999</v>
      </c>
      <c r="J346" s="1215">
        <f t="shared" si="84"/>
        <v>46000</v>
      </c>
      <c r="K346" s="1196"/>
      <c r="L346" s="1151">
        <v>48</v>
      </c>
    </row>
    <row r="347" spans="1:12" s="146" customFormat="1" ht="20.100000000000001" hidden="1" customHeight="1">
      <c r="A347" s="1014" t="s">
        <v>2558</v>
      </c>
      <c r="B347" s="1236" t="s">
        <v>310</v>
      </c>
      <c r="C347" s="1234" t="s">
        <v>2559</v>
      </c>
      <c r="D347" s="1212">
        <v>45997</v>
      </c>
      <c r="E347" s="1212">
        <f t="shared" si="106"/>
        <v>46005</v>
      </c>
      <c r="F347" s="1212">
        <f t="shared" si="101"/>
        <v>46007</v>
      </c>
      <c r="G347" s="1212">
        <f t="shared" si="102"/>
        <v>46011</v>
      </c>
      <c r="H347" s="1212">
        <f t="shared" si="103"/>
        <v>46012</v>
      </c>
      <c r="I347" s="1212">
        <f t="shared" si="104"/>
        <v>46015</v>
      </c>
      <c r="J347" s="1212">
        <f t="shared" si="84"/>
        <v>46016</v>
      </c>
      <c r="K347" s="1196"/>
      <c r="L347" s="1151">
        <v>49</v>
      </c>
    </row>
    <row r="348" spans="1:12" s="146" customFormat="1" ht="20.100000000000001" hidden="1" customHeight="1">
      <c r="A348" s="1014" t="s">
        <v>2560</v>
      </c>
      <c r="B348" s="1237" t="s">
        <v>2554</v>
      </c>
      <c r="C348" s="1234" t="s">
        <v>2561</v>
      </c>
      <c r="D348" s="1235">
        <v>46006</v>
      </c>
      <c r="E348" s="1215">
        <f t="shared" si="106"/>
        <v>46014</v>
      </c>
      <c r="F348" s="1215">
        <f t="shared" si="101"/>
        <v>46016</v>
      </c>
      <c r="G348" s="1215">
        <f t="shared" si="102"/>
        <v>46020</v>
      </c>
      <c r="H348" s="1215">
        <f t="shared" si="103"/>
        <v>46021</v>
      </c>
      <c r="I348" s="1215">
        <f t="shared" si="104"/>
        <v>46024</v>
      </c>
      <c r="J348" s="1215">
        <f t="shared" si="84"/>
        <v>46025</v>
      </c>
      <c r="K348" s="1196"/>
      <c r="L348" s="1151">
        <v>50</v>
      </c>
    </row>
    <row r="349" spans="1:12" s="146" customFormat="1" ht="20.100000000000001" hidden="1" customHeight="1">
      <c r="A349" s="1014" t="s">
        <v>2562</v>
      </c>
      <c r="B349" s="1237" t="s">
        <v>2348</v>
      </c>
      <c r="C349" s="1234" t="s">
        <v>2563</v>
      </c>
      <c r="D349" s="1235">
        <v>46008</v>
      </c>
      <c r="E349" s="1215">
        <f t="shared" si="106"/>
        <v>46016</v>
      </c>
      <c r="F349" s="1215">
        <f t="shared" si="101"/>
        <v>46018</v>
      </c>
      <c r="G349" s="1215">
        <f t="shared" si="102"/>
        <v>46022</v>
      </c>
      <c r="H349" s="1215">
        <f t="shared" si="103"/>
        <v>46023</v>
      </c>
      <c r="I349" s="1215">
        <f t="shared" si="104"/>
        <v>46026</v>
      </c>
      <c r="J349" s="1215">
        <f t="shared" si="84"/>
        <v>46027</v>
      </c>
      <c r="K349" s="1196"/>
      <c r="L349" s="1151">
        <v>51</v>
      </c>
    </row>
    <row r="350" spans="1:12" s="146" customFormat="1" ht="20.100000000000001" hidden="1" customHeight="1">
      <c r="A350" s="1014" t="s">
        <v>2564</v>
      </c>
      <c r="B350" s="1236" t="s">
        <v>310</v>
      </c>
      <c r="C350" s="1234" t="s">
        <v>2565</v>
      </c>
      <c r="D350" s="1212">
        <v>46025</v>
      </c>
      <c r="E350" s="1212">
        <f t="shared" si="106"/>
        <v>46033</v>
      </c>
      <c r="F350" s="1212">
        <f t="shared" si="101"/>
        <v>46035</v>
      </c>
      <c r="G350" s="1212">
        <f t="shared" si="102"/>
        <v>46039</v>
      </c>
      <c r="H350" s="1212">
        <f t="shared" si="103"/>
        <v>46040</v>
      </c>
      <c r="I350" s="1212">
        <f t="shared" si="104"/>
        <v>46043</v>
      </c>
      <c r="J350" s="1212">
        <f t="shared" si="84"/>
        <v>46044</v>
      </c>
      <c r="K350" s="1196"/>
      <c r="L350" s="1151">
        <v>52</v>
      </c>
    </row>
    <row r="351" spans="1:12" s="146" customFormat="1" ht="20.100000000000001" hidden="1" customHeight="1">
      <c r="A351" s="1014" t="s">
        <v>2566</v>
      </c>
      <c r="B351" s="1237" t="s">
        <v>2554</v>
      </c>
      <c r="C351" s="1234" t="s">
        <v>2567</v>
      </c>
      <c r="D351" s="1235">
        <v>46029</v>
      </c>
      <c r="E351" s="1215">
        <f t="shared" si="106"/>
        <v>46037</v>
      </c>
      <c r="F351" s="1215">
        <f t="shared" ref="F351" si="107">E351+2</f>
        <v>46039</v>
      </c>
      <c r="G351" s="1215">
        <f t="shared" ref="G351" si="108">F351+4</f>
        <v>46043</v>
      </c>
      <c r="H351" s="1215">
        <f t="shared" ref="H351" si="109">G351+1</f>
        <v>46044</v>
      </c>
      <c r="I351" s="1215">
        <f t="shared" ref="I351" si="110">H351+3</f>
        <v>46047</v>
      </c>
      <c r="J351" s="1215">
        <f t="shared" ref="J351" si="111">I351+1</f>
        <v>46048</v>
      </c>
      <c r="K351" s="1196"/>
      <c r="L351" s="1151">
        <v>1</v>
      </c>
    </row>
    <row r="352" spans="1:12" s="146" customFormat="1" ht="20.100000000000001" hidden="1" customHeight="1">
      <c r="A352" s="1014" t="s">
        <v>2568</v>
      </c>
      <c r="B352" s="1237" t="s">
        <v>2569</v>
      </c>
      <c r="C352" s="1234" t="s">
        <v>2570</v>
      </c>
      <c r="D352" s="1235">
        <v>46038</v>
      </c>
      <c r="E352" s="1178" t="s">
        <v>286</v>
      </c>
      <c r="F352" s="1178" t="s">
        <v>286</v>
      </c>
      <c r="G352" s="1215">
        <f>D352+14</f>
        <v>46052</v>
      </c>
      <c r="H352" s="1215">
        <f t="shared" ref="H352:H355" si="112">G352+1</f>
        <v>46053</v>
      </c>
      <c r="I352" s="1215">
        <f t="shared" ref="I352:I354" si="113">H352+3</f>
        <v>46056</v>
      </c>
      <c r="J352" s="1215">
        <f t="shared" ref="J352:J354" si="114">I352+1</f>
        <v>46057</v>
      </c>
      <c r="K352" s="1196"/>
      <c r="L352" s="1151">
        <v>2</v>
      </c>
    </row>
    <row r="353" spans="1:12" s="146" customFormat="1" ht="20.100000000000001" hidden="1" customHeight="1">
      <c r="A353" s="1014" t="s">
        <v>2571</v>
      </c>
      <c r="B353" s="1237" t="s">
        <v>2348</v>
      </c>
      <c r="C353" s="1234" t="s">
        <v>2572</v>
      </c>
      <c r="D353" s="1235">
        <v>46036</v>
      </c>
      <c r="E353" s="1215">
        <f t="shared" si="106"/>
        <v>46044</v>
      </c>
      <c r="F353" s="1215">
        <f t="shared" ref="F353:F355" si="115">E353+2</f>
        <v>46046</v>
      </c>
      <c r="G353" s="1215">
        <f t="shared" ref="G353:G356" si="116">F353+4</f>
        <v>46050</v>
      </c>
      <c r="H353" s="1215">
        <f t="shared" si="112"/>
        <v>46051</v>
      </c>
      <c r="I353" s="1215">
        <f t="shared" si="113"/>
        <v>46054</v>
      </c>
      <c r="J353" s="1215">
        <f t="shared" si="114"/>
        <v>46055</v>
      </c>
      <c r="K353" s="1196"/>
      <c r="L353" s="1151">
        <v>3</v>
      </c>
    </row>
    <row r="354" spans="1:12" s="146" customFormat="1" ht="20.100000000000001" hidden="1" customHeight="1">
      <c r="A354" s="1014" t="s">
        <v>2573</v>
      </c>
      <c r="B354" s="1237" t="s">
        <v>2574</v>
      </c>
      <c r="C354" s="1234" t="s">
        <v>2575</v>
      </c>
      <c r="D354" s="1235">
        <v>46048</v>
      </c>
      <c r="E354" s="1215">
        <f t="shared" si="106"/>
        <v>46056</v>
      </c>
      <c r="F354" s="1215">
        <f t="shared" si="115"/>
        <v>46058</v>
      </c>
      <c r="G354" s="1215">
        <f t="shared" si="116"/>
        <v>46062</v>
      </c>
      <c r="H354" s="1215">
        <f t="shared" si="112"/>
        <v>46063</v>
      </c>
      <c r="I354" s="1215">
        <f t="shared" si="113"/>
        <v>46066</v>
      </c>
      <c r="J354" s="1215">
        <f t="shared" si="114"/>
        <v>46067</v>
      </c>
      <c r="K354" s="1196"/>
      <c r="L354" s="1151">
        <v>4</v>
      </c>
    </row>
    <row r="355" spans="1:12" s="146" customFormat="1" ht="20.100000000000001" hidden="1" customHeight="1">
      <c r="A355" s="1014" t="s">
        <v>2576</v>
      </c>
      <c r="B355" s="1237" t="s">
        <v>2554</v>
      </c>
      <c r="C355" s="1234" t="s">
        <v>2577</v>
      </c>
      <c r="D355" s="1235">
        <v>46053</v>
      </c>
      <c r="E355" s="1215">
        <f t="shared" si="106"/>
        <v>46061</v>
      </c>
      <c r="F355" s="1215">
        <f t="shared" si="115"/>
        <v>46063</v>
      </c>
      <c r="G355" s="1215">
        <f t="shared" si="116"/>
        <v>46067</v>
      </c>
      <c r="H355" s="1215">
        <f t="shared" si="112"/>
        <v>46068</v>
      </c>
      <c r="I355" s="1215">
        <f t="shared" ref="I355:I363" si="117">H355+3</f>
        <v>46071</v>
      </c>
      <c r="J355" s="1215">
        <f t="shared" ref="J355:J363" si="118">I355+1</f>
        <v>46072</v>
      </c>
      <c r="K355" s="1196"/>
      <c r="L355" s="1151">
        <v>5</v>
      </c>
    </row>
    <row r="356" spans="1:12" s="146" customFormat="1" ht="20.100000000000001" hidden="1" customHeight="1">
      <c r="A356" s="1014" t="s">
        <v>2578</v>
      </c>
      <c r="B356" s="1237" t="s">
        <v>2569</v>
      </c>
      <c r="C356" s="1234" t="s">
        <v>2579</v>
      </c>
      <c r="D356" s="1235">
        <v>46059</v>
      </c>
      <c r="E356" s="1215">
        <f t="shared" ref="E356" si="119">D356+8</f>
        <v>46067</v>
      </c>
      <c r="F356" s="1215">
        <f t="shared" ref="F356" si="120">E356+2</f>
        <v>46069</v>
      </c>
      <c r="G356" s="1215">
        <f t="shared" si="116"/>
        <v>46073</v>
      </c>
      <c r="H356" s="1178" t="s">
        <v>286</v>
      </c>
      <c r="I356" s="1215">
        <f>D356+18</f>
        <v>46077</v>
      </c>
      <c r="J356" s="1215">
        <f t="shared" ref="J356" si="121">I356+1</f>
        <v>46078</v>
      </c>
      <c r="K356" s="1196"/>
      <c r="L356" s="1151">
        <v>6</v>
      </c>
    </row>
    <row r="357" spans="1:12" s="146" customFormat="1" ht="20.100000000000001" hidden="1" customHeight="1">
      <c r="A357" s="1014" t="s">
        <v>2580</v>
      </c>
      <c r="B357" s="1236" t="s">
        <v>310</v>
      </c>
      <c r="C357" s="1234" t="s">
        <v>2581</v>
      </c>
      <c r="D357" s="1212">
        <v>46064</v>
      </c>
      <c r="E357" s="1212">
        <f t="shared" ref="E357" si="122">D357+8</f>
        <v>46072</v>
      </c>
      <c r="F357" s="1212">
        <f t="shared" ref="F357" si="123">E357+2</f>
        <v>46074</v>
      </c>
      <c r="G357" s="1212">
        <f>D357+14</f>
        <v>46078</v>
      </c>
      <c r="H357" s="1212">
        <f t="shared" ref="H357" si="124">G357+1</f>
        <v>46079</v>
      </c>
      <c r="I357" s="1212">
        <f t="shared" si="117"/>
        <v>46082</v>
      </c>
      <c r="J357" s="1212">
        <f t="shared" si="118"/>
        <v>46083</v>
      </c>
      <c r="K357" s="1196"/>
      <c r="L357" s="1151">
        <v>7</v>
      </c>
    </row>
    <row r="358" spans="1:12" s="146" customFormat="1" ht="20.100000000000001" hidden="1" customHeight="1">
      <c r="A358" s="1014" t="s">
        <v>2571</v>
      </c>
      <c r="B358" s="1237" t="s">
        <v>2348</v>
      </c>
      <c r="C358" s="1234" t="s">
        <v>2582</v>
      </c>
      <c r="D358" s="1235">
        <v>46073</v>
      </c>
      <c r="E358" s="1215">
        <f t="shared" ref="E358" si="125">D358+8</f>
        <v>46081</v>
      </c>
      <c r="F358" s="1215">
        <f t="shared" ref="F358" si="126">E358+2</f>
        <v>46083</v>
      </c>
      <c r="G358" s="1215">
        <f t="shared" ref="G358" si="127">F358+4</f>
        <v>46087</v>
      </c>
      <c r="H358" s="1215">
        <f t="shared" ref="H358" si="128">G358+1</f>
        <v>46088</v>
      </c>
      <c r="I358" s="1215">
        <f t="shared" si="117"/>
        <v>46091</v>
      </c>
      <c r="J358" s="1215">
        <f t="shared" si="118"/>
        <v>46092</v>
      </c>
      <c r="K358" s="1196"/>
      <c r="L358" s="1151">
        <v>8</v>
      </c>
    </row>
    <row r="359" spans="1:12" s="146" customFormat="1" ht="20.100000000000001" hidden="1" customHeight="1">
      <c r="A359" s="1014" t="s">
        <v>2583</v>
      </c>
      <c r="B359" s="1237" t="s">
        <v>726</v>
      </c>
      <c r="C359" s="1234" t="s">
        <v>2584</v>
      </c>
      <c r="D359" s="1235">
        <v>46084</v>
      </c>
      <c r="E359" s="1215">
        <f t="shared" ref="E359" si="129">D359+8</f>
        <v>46092</v>
      </c>
      <c r="F359" s="1215">
        <f t="shared" ref="F359" si="130">E359+2</f>
        <v>46094</v>
      </c>
      <c r="G359" s="1215">
        <f t="shared" ref="G359" si="131">F359+4</f>
        <v>46098</v>
      </c>
      <c r="H359" s="1215">
        <f t="shared" ref="H359" si="132">G359+1</f>
        <v>46099</v>
      </c>
      <c r="I359" s="1215">
        <f t="shared" si="117"/>
        <v>46102</v>
      </c>
      <c r="J359" s="1215">
        <f t="shared" si="118"/>
        <v>46103</v>
      </c>
      <c r="K359" s="1196"/>
      <c r="L359" s="1151">
        <v>9</v>
      </c>
    </row>
    <row r="360" spans="1:12" s="146" customFormat="1" ht="20.100000000000001" hidden="1" customHeight="1">
      <c r="A360" s="1014" t="s">
        <v>2585</v>
      </c>
      <c r="B360" s="1237" t="s">
        <v>2400</v>
      </c>
      <c r="C360" s="1234" t="s">
        <v>2586</v>
      </c>
      <c r="D360" s="1235">
        <v>46086</v>
      </c>
      <c r="E360" s="1215">
        <f t="shared" ref="E360:E363" si="133">D360+8</f>
        <v>46094</v>
      </c>
      <c r="F360" s="1215">
        <f t="shared" ref="F360:F363" si="134">E360+2</f>
        <v>46096</v>
      </c>
      <c r="G360" s="1215">
        <f t="shared" ref="G360:G363" si="135">F360+4</f>
        <v>46100</v>
      </c>
      <c r="H360" s="1215">
        <f t="shared" ref="H360:H363" si="136">G360+1</f>
        <v>46101</v>
      </c>
      <c r="I360" s="1215">
        <f t="shared" si="117"/>
        <v>46104</v>
      </c>
      <c r="J360" s="1215">
        <f t="shared" si="118"/>
        <v>46105</v>
      </c>
      <c r="K360" s="1196"/>
      <c r="L360" s="1151">
        <v>10</v>
      </c>
    </row>
    <row r="361" spans="1:12" s="146" customFormat="1" ht="20.100000000000001" hidden="1" customHeight="1">
      <c r="A361" s="1014" t="s">
        <v>2475</v>
      </c>
      <c r="B361" s="1237" t="s">
        <v>2585</v>
      </c>
      <c r="C361" s="1234" t="s">
        <v>2587</v>
      </c>
      <c r="D361" s="1235">
        <v>46094</v>
      </c>
      <c r="E361" s="1215">
        <f t="shared" si="133"/>
        <v>46102</v>
      </c>
      <c r="F361" s="1215">
        <f t="shared" si="134"/>
        <v>46104</v>
      </c>
      <c r="G361" s="1215">
        <f t="shared" si="135"/>
        <v>46108</v>
      </c>
      <c r="H361" s="1215">
        <f t="shared" si="136"/>
        <v>46109</v>
      </c>
      <c r="I361" s="1215">
        <f t="shared" si="117"/>
        <v>46112</v>
      </c>
      <c r="J361" s="1215">
        <f t="shared" si="118"/>
        <v>46113</v>
      </c>
      <c r="K361" s="1196"/>
      <c r="L361" s="1151">
        <v>11</v>
      </c>
    </row>
    <row r="362" spans="1:12" s="146" customFormat="1" ht="20.100000000000001" hidden="1" customHeight="1">
      <c r="A362" s="1014" t="s">
        <v>2588</v>
      </c>
      <c r="B362" s="1237" t="s">
        <v>2475</v>
      </c>
      <c r="C362" s="1234" t="s">
        <v>2589</v>
      </c>
      <c r="D362" s="1235">
        <v>46100</v>
      </c>
      <c r="E362" s="1215">
        <f t="shared" si="133"/>
        <v>46108</v>
      </c>
      <c r="F362" s="1215">
        <f t="shared" si="134"/>
        <v>46110</v>
      </c>
      <c r="G362" s="1215">
        <f t="shared" si="135"/>
        <v>46114</v>
      </c>
      <c r="H362" s="1215">
        <f t="shared" si="136"/>
        <v>46115</v>
      </c>
      <c r="I362" s="1215">
        <f t="shared" si="117"/>
        <v>46118</v>
      </c>
      <c r="J362" s="1215">
        <f t="shared" si="118"/>
        <v>46119</v>
      </c>
      <c r="K362" s="1196"/>
      <c r="L362" s="1151">
        <v>12</v>
      </c>
    </row>
    <row r="363" spans="1:12" s="146" customFormat="1" ht="20.100000000000001" hidden="1" customHeight="1">
      <c r="A363" s="1014" t="s">
        <v>2590</v>
      </c>
      <c r="B363" s="1237" t="s">
        <v>726</v>
      </c>
      <c r="C363" s="1234" t="s">
        <v>2591</v>
      </c>
      <c r="D363" s="1235">
        <v>46106</v>
      </c>
      <c r="E363" s="1215">
        <f t="shared" si="133"/>
        <v>46114</v>
      </c>
      <c r="F363" s="1215">
        <f t="shared" si="134"/>
        <v>46116</v>
      </c>
      <c r="G363" s="1215">
        <f t="shared" si="135"/>
        <v>46120</v>
      </c>
      <c r="H363" s="1215">
        <f t="shared" si="136"/>
        <v>46121</v>
      </c>
      <c r="I363" s="1215">
        <f t="shared" si="117"/>
        <v>46124</v>
      </c>
      <c r="J363" s="1215">
        <f t="shared" si="118"/>
        <v>46125</v>
      </c>
      <c r="K363" s="1196"/>
      <c r="L363" s="1151">
        <v>13</v>
      </c>
    </row>
    <row r="364" spans="1:12" s="146" customFormat="1" ht="20.100000000000001" hidden="1" customHeight="1">
      <c r="A364" s="1014" t="s">
        <v>2585</v>
      </c>
      <c r="B364" s="1237" t="s">
        <v>2554</v>
      </c>
      <c r="C364" s="1234" t="s">
        <v>2592</v>
      </c>
      <c r="D364" s="1235">
        <v>46111</v>
      </c>
      <c r="E364" s="1215">
        <f t="shared" ref="E364" si="137">D364+8</f>
        <v>46119</v>
      </c>
      <c r="F364" s="1215">
        <f t="shared" ref="F364" si="138">E364+2</f>
        <v>46121</v>
      </c>
      <c r="G364" s="1215">
        <f t="shared" ref="G364" si="139">F364+4</f>
        <v>46125</v>
      </c>
      <c r="H364" s="1215">
        <f t="shared" ref="H364" si="140">G364+1</f>
        <v>46126</v>
      </c>
      <c r="I364" s="1215">
        <f t="shared" ref="I364" si="141">H364+3</f>
        <v>46129</v>
      </c>
      <c r="J364" s="1215">
        <f t="shared" ref="J364" si="142">I364+1</f>
        <v>46130</v>
      </c>
      <c r="K364" s="1196"/>
      <c r="L364" s="1151">
        <v>14</v>
      </c>
    </row>
    <row r="365" spans="1:12" s="146" customFormat="1" ht="20.100000000000001" hidden="1" customHeight="1">
      <c r="A365" s="1014"/>
      <c r="B365" s="1237" t="s">
        <v>2585</v>
      </c>
      <c r="C365" s="1234" t="s">
        <v>2593</v>
      </c>
      <c r="D365" s="1235">
        <v>46121</v>
      </c>
      <c r="E365" s="1215">
        <f t="shared" ref="E365" si="143">D365+8</f>
        <v>46129</v>
      </c>
      <c r="F365" s="1215">
        <f t="shared" ref="F365" si="144">E365+2</f>
        <v>46131</v>
      </c>
      <c r="G365" s="1215">
        <f t="shared" ref="G365" si="145">F365+4</f>
        <v>46135</v>
      </c>
      <c r="H365" s="1215">
        <f t="shared" ref="H365" si="146">G365+1</f>
        <v>46136</v>
      </c>
      <c r="I365" s="1215">
        <f t="shared" ref="I365" si="147">H365+3</f>
        <v>46139</v>
      </c>
      <c r="J365" s="1215">
        <f t="shared" ref="J365" si="148">I365+1</f>
        <v>46140</v>
      </c>
      <c r="K365" s="1196"/>
      <c r="L365" s="1151">
        <v>15</v>
      </c>
    </row>
    <row r="366" spans="1:12" s="146" customFormat="1" ht="20.100000000000001" hidden="1" customHeight="1">
      <c r="A366" s="1014"/>
      <c r="B366" s="1237" t="s">
        <v>2475</v>
      </c>
      <c r="C366" s="1234" t="s">
        <v>2594</v>
      </c>
      <c r="D366" s="1235">
        <v>46127</v>
      </c>
      <c r="E366" s="1215">
        <f t="shared" ref="E366" si="149">D366+8</f>
        <v>46135</v>
      </c>
      <c r="F366" s="1215">
        <f t="shared" ref="F366" si="150">E366+2</f>
        <v>46137</v>
      </c>
      <c r="G366" s="1215">
        <f t="shared" ref="G366" si="151">F366+4</f>
        <v>46141</v>
      </c>
      <c r="H366" s="1215">
        <f t="shared" ref="H366" si="152">G366+1</f>
        <v>46142</v>
      </c>
      <c r="I366" s="1215">
        <f t="shared" ref="I366" si="153">H366+3</f>
        <v>46145</v>
      </c>
      <c r="J366" s="1215">
        <f t="shared" ref="J366" si="154">I366+1</f>
        <v>46146</v>
      </c>
      <c r="K366" s="1196"/>
      <c r="L366" s="1151">
        <v>16</v>
      </c>
    </row>
    <row r="367" spans="1:12" s="146" customFormat="1" ht="20.100000000000001" hidden="1" customHeight="1">
      <c r="A367" s="1014" t="s">
        <v>2595</v>
      </c>
      <c r="B367" s="1237" t="s">
        <v>726</v>
      </c>
      <c r="C367" s="1234" t="s">
        <v>2596</v>
      </c>
      <c r="D367" s="1235">
        <v>46134</v>
      </c>
      <c r="E367" s="1178" t="s">
        <v>286</v>
      </c>
      <c r="F367" s="1178" t="s">
        <v>286</v>
      </c>
      <c r="G367" s="1178" t="s">
        <v>286</v>
      </c>
      <c r="H367" s="1178" t="s">
        <v>286</v>
      </c>
      <c r="I367" s="1178" t="s">
        <v>286</v>
      </c>
      <c r="J367" s="1178" t="s">
        <v>286</v>
      </c>
      <c r="K367" s="1196"/>
      <c r="L367" s="1151">
        <v>17</v>
      </c>
    </row>
    <row r="368" spans="1:12" s="146" customFormat="1" ht="20.100000000000001" hidden="1" customHeight="1">
      <c r="A368" s="1014"/>
      <c r="B368" s="1237" t="s">
        <v>2554</v>
      </c>
      <c r="C368" s="1234" t="s">
        <v>2597</v>
      </c>
      <c r="D368" s="1235">
        <v>46142</v>
      </c>
      <c r="E368" s="1215">
        <f t="shared" ref="E368:E369" si="155">D368+8</f>
        <v>46150</v>
      </c>
      <c r="F368" s="1215">
        <f t="shared" ref="F368:F369" si="156">E368+2</f>
        <v>46152</v>
      </c>
      <c r="G368" s="1178" t="s">
        <v>286</v>
      </c>
      <c r="H368" s="1178" t="s">
        <v>286</v>
      </c>
      <c r="I368" s="1178" t="s">
        <v>286</v>
      </c>
      <c r="J368" s="1178" t="s">
        <v>286</v>
      </c>
      <c r="K368" s="1196"/>
      <c r="L368" s="1151">
        <v>18</v>
      </c>
    </row>
    <row r="369" spans="1:12" s="146" customFormat="1" ht="20.100000000000001" hidden="1" customHeight="1">
      <c r="A369" s="1014"/>
      <c r="B369" s="1237" t="s">
        <v>2585</v>
      </c>
      <c r="C369" s="1234" t="s">
        <v>2598</v>
      </c>
      <c r="D369" s="1235">
        <v>46150</v>
      </c>
      <c r="E369" s="1215">
        <f t="shared" si="155"/>
        <v>46158</v>
      </c>
      <c r="F369" s="1215">
        <f t="shared" si="156"/>
        <v>46160</v>
      </c>
      <c r="G369" s="1215">
        <f t="shared" ref="G369" si="157">F369+4</f>
        <v>46164</v>
      </c>
      <c r="H369" s="1215">
        <f t="shared" ref="H369" si="158">G369+1</f>
        <v>46165</v>
      </c>
      <c r="I369" s="1215">
        <f t="shared" ref="I369" si="159">H369+3</f>
        <v>46168</v>
      </c>
      <c r="J369" s="1215">
        <f t="shared" ref="J369" si="160">I369+1</f>
        <v>46169</v>
      </c>
      <c r="K369" s="1196"/>
      <c r="L369" s="1263">
        <v>19</v>
      </c>
    </row>
    <row r="370" spans="1:12" s="146" customFormat="1" ht="20.100000000000001" hidden="1" customHeight="1">
      <c r="A370" s="1014"/>
      <c r="B370" s="1237" t="s">
        <v>2475</v>
      </c>
      <c r="C370" s="1234" t="s">
        <v>2599</v>
      </c>
      <c r="D370" s="1235">
        <v>46156</v>
      </c>
      <c r="E370" s="1215">
        <f t="shared" ref="E370" si="161">D370+8</f>
        <v>46164</v>
      </c>
      <c r="F370" s="1215">
        <f t="shared" ref="F370" si="162">E370+2</f>
        <v>46166</v>
      </c>
      <c r="G370" s="1215">
        <f t="shared" ref="G370" si="163">F370+4</f>
        <v>46170</v>
      </c>
      <c r="H370" s="1215">
        <f t="shared" ref="H370" si="164">G370+1</f>
        <v>46171</v>
      </c>
      <c r="I370" s="1215">
        <f t="shared" ref="I370" si="165">H370+3</f>
        <v>46174</v>
      </c>
      <c r="J370" s="1215">
        <f t="shared" ref="J370" si="166">I370+1</f>
        <v>46175</v>
      </c>
      <c r="K370" s="1196"/>
      <c r="L370" s="1263">
        <v>20</v>
      </c>
    </row>
    <row r="371" spans="1:12" s="146" customFormat="1" ht="20.100000000000001" hidden="1" customHeight="1">
      <c r="A371" s="1014"/>
      <c r="B371" s="1237" t="s">
        <v>2600</v>
      </c>
      <c r="C371" s="1234" t="s">
        <v>2601</v>
      </c>
      <c r="D371" s="1235">
        <v>46165</v>
      </c>
      <c r="E371" s="1215">
        <f t="shared" ref="E371" si="167">D371+8</f>
        <v>46173</v>
      </c>
      <c r="F371" s="1215">
        <f t="shared" ref="F371" si="168">E371+2</f>
        <v>46175</v>
      </c>
      <c r="G371" s="1215">
        <f t="shared" ref="G371" si="169">F371+4</f>
        <v>46179</v>
      </c>
      <c r="H371" s="1215">
        <f t="shared" ref="H371" si="170">G371+1</f>
        <v>46180</v>
      </c>
      <c r="I371" s="1215">
        <f t="shared" ref="I371" si="171">H371+3</f>
        <v>46183</v>
      </c>
      <c r="J371" s="1215">
        <f t="shared" ref="J371" si="172">I371+1</f>
        <v>46184</v>
      </c>
      <c r="K371" s="1196"/>
      <c r="L371" s="1263">
        <v>21</v>
      </c>
    </row>
    <row r="372" spans="1:12" s="146" customFormat="1" ht="20.100000000000001" hidden="1" customHeight="1">
      <c r="A372" s="1014" t="s">
        <v>2554</v>
      </c>
      <c r="B372" s="1237" t="s">
        <v>2602</v>
      </c>
      <c r="C372" s="1234" t="s">
        <v>2603</v>
      </c>
      <c r="D372" s="1235">
        <v>46170</v>
      </c>
      <c r="E372" s="1215">
        <f t="shared" ref="E372" si="173">D372+8</f>
        <v>46178</v>
      </c>
      <c r="F372" s="1215">
        <f t="shared" ref="F372" si="174">E372+2</f>
        <v>46180</v>
      </c>
      <c r="G372" s="1215">
        <f t="shared" ref="G372" si="175">F372+4</f>
        <v>46184</v>
      </c>
      <c r="H372" s="1215">
        <f t="shared" ref="H372" si="176">G372+1</f>
        <v>46185</v>
      </c>
      <c r="I372" s="1215">
        <f t="shared" ref="I372" si="177">H372+3</f>
        <v>46188</v>
      </c>
      <c r="J372" s="1215">
        <f t="shared" ref="J372" si="178">I372+1</f>
        <v>46189</v>
      </c>
      <c r="K372" s="1196"/>
      <c r="L372" s="1263">
        <v>22</v>
      </c>
    </row>
    <row r="373" spans="1:12" s="146" customFormat="1" ht="20.100000000000001" customHeight="1">
      <c r="A373" s="1014"/>
      <c r="B373" s="1237" t="s">
        <v>2585</v>
      </c>
      <c r="C373" s="1234" t="s">
        <v>2604</v>
      </c>
      <c r="D373" s="1235">
        <v>46178</v>
      </c>
      <c r="E373" s="1215">
        <f t="shared" ref="E373" si="179">D373+8</f>
        <v>46186</v>
      </c>
      <c r="F373" s="1215">
        <f t="shared" ref="F373" si="180">E373+2</f>
        <v>46188</v>
      </c>
      <c r="G373" s="1215">
        <f t="shared" ref="G373" si="181">F373+4</f>
        <v>46192</v>
      </c>
      <c r="H373" s="1215">
        <f t="shared" ref="H373" si="182">G373+1</f>
        <v>46193</v>
      </c>
      <c r="I373" s="1215">
        <f t="shared" ref="I373" si="183">H373+3</f>
        <v>46196</v>
      </c>
      <c r="J373" s="1215">
        <f t="shared" ref="J373" si="184">I373+1</f>
        <v>46197</v>
      </c>
      <c r="K373" s="1196"/>
      <c r="L373" s="1263">
        <v>23</v>
      </c>
    </row>
    <row r="374" spans="1:12" s="146" customFormat="1" ht="20.100000000000001" customHeight="1">
      <c r="A374" s="1014"/>
      <c r="B374" s="1237" t="s">
        <v>2475</v>
      </c>
      <c r="C374" s="1234" t="s">
        <v>2605</v>
      </c>
      <c r="D374" s="1235">
        <v>46182</v>
      </c>
      <c r="E374" s="1215">
        <f t="shared" ref="E374" si="185">D374+8</f>
        <v>46190</v>
      </c>
      <c r="F374" s="1215">
        <f t="shared" ref="F374" si="186">E374+2</f>
        <v>46192</v>
      </c>
      <c r="G374" s="1215">
        <f t="shared" ref="G374" si="187">F374+4</f>
        <v>46196</v>
      </c>
      <c r="H374" s="1215">
        <f t="shared" ref="H374" si="188">G374+1</f>
        <v>46197</v>
      </c>
      <c r="I374" s="1215">
        <f t="shared" ref="I374" si="189">H374+3</f>
        <v>46200</v>
      </c>
      <c r="J374" s="1215">
        <f t="shared" ref="J374" si="190">I374+1</f>
        <v>46201</v>
      </c>
      <c r="K374" s="1196"/>
      <c r="L374" s="1263">
        <v>24</v>
      </c>
    </row>
    <row r="375" spans="1:12" s="146" customFormat="1" ht="20.100000000000001" customHeight="1">
      <c r="A375" s="1014"/>
      <c r="B375" s="1237" t="s">
        <v>2600</v>
      </c>
      <c r="C375" s="1234" t="s">
        <v>2606</v>
      </c>
      <c r="D375" s="1235">
        <v>46190</v>
      </c>
      <c r="E375" s="1215">
        <f t="shared" ref="E375" si="191">D375+8</f>
        <v>46198</v>
      </c>
      <c r="F375" s="1215">
        <f t="shared" ref="F375" si="192">E375+2</f>
        <v>46200</v>
      </c>
      <c r="G375" s="1215">
        <f t="shared" ref="G375" si="193">F375+4</f>
        <v>46204</v>
      </c>
      <c r="H375" s="1215">
        <f t="shared" ref="H375" si="194">G375+1</f>
        <v>46205</v>
      </c>
      <c r="I375" s="1215">
        <f t="shared" ref="I375" si="195">H375+3</f>
        <v>46208</v>
      </c>
      <c r="J375" s="1215">
        <f t="shared" ref="J375" si="196">I375+1</f>
        <v>46209</v>
      </c>
      <c r="K375" s="1196"/>
      <c r="L375" s="1263">
        <v>25</v>
      </c>
    </row>
    <row r="376" spans="1:12" s="146" customFormat="1" ht="20.100000000000001" customHeight="1">
      <c r="A376" s="1014" t="s">
        <v>2554</v>
      </c>
      <c r="B376" s="1237" t="s">
        <v>2602</v>
      </c>
      <c r="C376" s="1234" t="s">
        <v>2607</v>
      </c>
      <c r="D376" s="1235">
        <v>46197</v>
      </c>
      <c r="E376" s="1215">
        <f t="shared" ref="E376" si="197">D376+8</f>
        <v>46205</v>
      </c>
      <c r="F376" s="1215">
        <f t="shared" ref="F376" si="198">E376+2</f>
        <v>46207</v>
      </c>
      <c r="G376" s="1215">
        <f t="shared" ref="G376" si="199">F376+4</f>
        <v>46211</v>
      </c>
      <c r="H376" s="1215">
        <f t="shared" ref="H376" si="200">G376+1</f>
        <v>46212</v>
      </c>
      <c r="I376" s="1215">
        <f t="shared" ref="I376" si="201">H376+3</f>
        <v>46215</v>
      </c>
      <c r="J376" s="1215">
        <f t="shared" ref="J376" si="202">I376+1</f>
        <v>46216</v>
      </c>
      <c r="K376" s="1196"/>
      <c r="L376" s="1263">
        <v>26</v>
      </c>
    </row>
    <row r="377" spans="1:12" s="146" customFormat="1" ht="20.100000000000001" customHeight="1">
      <c r="A377" s="1014"/>
      <c r="B377" s="1237" t="s">
        <v>2585</v>
      </c>
      <c r="C377" s="1234" t="s">
        <v>2608</v>
      </c>
      <c r="D377" s="1235">
        <v>46204</v>
      </c>
      <c r="E377" s="1215">
        <f t="shared" ref="E377" si="203">D377+8</f>
        <v>46212</v>
      </c>
      <c r="F377" s="1215">
        <f t="shared" ref="F377" si="204">E377+2</f>
        <v>46214</v>
      </c>
      <c r="G377" s="1215">
        <f t="shared" ref="G377" si="205">F377+4</f>
        <v>46218</v>
      </c>
      <c r="H377" s="1215">
        <f t="shared" ref="H377" si="206">G377+1</f>
        <v>46219</v>
      </c>
      <c r="I377" s="1215">
        <f t="shared" ref="I377" si="207">H377+3</f>
        <v>46222</v>
      </c>
      <c r="J377" s="1215">
        <f t="shared" ref="J377" si="208">I377+1</f>
        <v>46223</v>
      </c>
      <c r="K377" s="1196"/>
      <c r="L377" s="1263">
        <v>27</v>
      </c>
    </row>
    <row r="378" spans="1:12" s="146" customFormat="1" ht="20.100000000000001" customHeight="1">
      <c r="A378" s="1014"/>
      <c r="B378" s="1237" t="s">
        <v>2475</v>
      </c>
      <c r="C378" s="1234" t="s">
        <v>2609</v>
      </c>
      <c r="D378" s="1235">
        <v>46211</v>
      </c>
      <c r="E378" s="1215">
        <f t="shared" ref="E378" si="209">D378+8</f>
        <v>46219</v>
      </c>
      <c r="F378" s="1215">
        <f t="shared" ref="F378" si="210">E378+2</f>
        <v>46221</v>
      </c>
      <c r="G378" s="1215">
        <f t="shared" ref="G378" si="211">F378+4</f>
        <v>46225</v>
      </c>
      <c r="H378" s="1215">
        <f t="shared" ref="H378" si="212">G378+1</f>
        <v>46226</v>
      </c>
      <c r="I378" s="1215">
        <f t="shared" ref="I378" si="213">H378+3</f>
        <v>46229</v>
      </c>
      <c r="J378" s="1215">
        <f t="shared" ref="J378" si="214">I378+1</f>
        <v>46230</v>
      </c>
      <c r="K378" s="1196"/>
      <c r="L378" s="1263">
        <v>28</v>
      </c>
    </row>
    <row r="379" spans="1:12" s="146" customFormat="1" ht="20.100000000000001" customHeight="1">
      <c r="A379" s="1014"/>
      <c r="B379" s="1237" t="s">
        <v>2600</v>
      </c>
      <c r="C379" s="1234" t="s">
        <v>2610</v>
      </c>
      <c r="D379" s="1235">
        <v>46218</v>
      </c>
      <c r="E379" s="1215">
        <f t="shared" ref="E379" si="215">D379+8</f>
        <v>46226</v>
      </c>
      <c r="F379" s="1215">
        <f t="shared" ref="F379" si="216">E379+2</f>
        <v>46228</v>
      </c>
      <c r="G379" s="1215">
        <f t="shared" ref="G379" si="217">F379+4</f>
        <v>46232</v>
      </c>
      <c r="H379" s="1215">
        <f t="shared" ref="H379" si="218">G379+1</f>
        <v>46233</v>
      </c>
      <c r="I379" s="1215">
        <f t="shared" ref="I379" si="219">H379+3</f>
        <v>46236</v>
      </c>
      <c r="J379" s="1215">
        <f t="shared" ref="J379" si="220">I379+1</f>
        <v>46237</v>
      </c>
      <c r="K379" s="1196"/>
      <c r="L379" s="1263">
        <v>29</v>
      </c>
    </row>
    <row r="380" spans="1:12" s="146" customFormat="1" ht="20.100000000000001" customHeight="1">
      <c r="A380" s="1014"/>
      <c r="B380" s="1237" t="s">
        <v>2611</v>
      </c>
      <c r="C380" s="1234" t="s">
        <v>2612</v>
      </c>
      <c r="D380" s="1235">
        <v>46225</v>
      </c>
      <c r="E380" s="1215">
        <f t="shared" ref="E380" si="221">D380+8</f>
        <v>46233</v>
      </c>
      <c r="F380" s="1215">
        <f t="shared" ref="F380" si="222">E380+2</f>
        <v>46235</v>
      </c>
      <c r="G380" s="1215">
        <f t="shared" ref="G380" si="223">F380+4</f>
        <v>46239</v>
      </c>
      <c r="H380" s="1215">
        <f t="shared" ref="H380" si="224">G380+1</f>
        <v>46240</v>
      </c>
      <c r="I380" s="1215">
        <f t="shared" ref="I380" si="225">H380+3</f>
        <v>46243</v>
      </c>
      <c r="J380" s="1215">
        <f t="shared" ref="J380" si="226">I380+1</f>
        <v>46244</v>
      </c>
      <c r="K380" s="1196"/>
      <c r="L380" s="1263">
        <v>30</v>
      </c>
    </row>
    <row r="381" spans="1:12" s="146" customFormat="1" ht="20.100000000000001" customHeight="1">
      <c r="A381" s="1014"/>
      <c r="B381" s="1237" t="s">
        <v>2585</v>
      </c>
      <c r="C381" s="1234" t="s">
        <v>2613</v>
      </c>
      <c r="D381" s="1235">
        <v>46232</v>
      </c>
      <c r="E381" s="1215">
        <f t="shared" ref="E381" si="227">D381+8</f>
        <v>46240</v>
      </c>
      <c r="F381" s="1215">
        <f t="shared" ref="F381" si="228">E381+2</f>
        <v>46242</v>
      </c>
      <c r="G381" s="1215">
        <f t="shared" ref="G381" si="229">F381+4</f>
        <v>46246</v>
      </c>
      <c r="H381" s="1215">
        <f t="shared" ref="H381" si="230">G381+1</f>
        <v>46247</v>
      </c>
      <c r="I381" s="1215">
        <f t="shared" ref="I381" si="231">H381+3</f>
        <v>46250</v>
      </c>
      <c r="J381" s="1215">
        <f t="shared" ref="J381" si="232">I381+1</f>
        <v>46251</v>
      </c>
      <c r="K381" s="1196"/>
      <c r="L381" s="1263">
        <v>31</v>
      </c>
    </row>
    <row r="382" spans="1:12" s="146" customFormat="1" ht="20.100000000000001" customHeight="1">
      <c r="A382" s="1014"/>
      <c r="B382" s="1237" t="s">
        <v>2475</v>
      </c>
      <c r="C382" s="1234" t="s">
        <v>2614</v>
      </c>
      <c r="D382" s="1235">
        <v>46239</v>
      </c>
      <c r="E382" s="1215">
        <f t="shared" ref="E382" si="233">D382+8</f>
        <v>46247</v>
      </c>
      <c r="F382" s="1215">
        <f t="shared" ref="F382" si="234">E382+2</f>
        <v>46249</v>
      </c>
      <c r="G382" s="1215">
        <f t="shared" ref="G382" si="235">F382+4</f>
        <v>46253</v>
      </c>
      <c r="H382" s="1215">
        <f t="shared" ref="H382" si="236">G382+1</f>
        <v>46254</v>
      </c>
      <c r="I382" s="1215">
        <f t="shared" ref="I382" si="237">H382+3</f>
        <v>46257</v>
      </c>
      <c r="J382" s="1215">
        <f t="shared" ref="J382" si="238">I382+1</f>
        <v>46258</v>
      </c>
      <c r="K382" s="1196"/>
      <c r="L382" s="1263">
        <v>32</v>
      </c>
    </row>
    <row r="383" spans="1:12" s="146" customFormat="1" ht="20.100000000000001" customHeight="1">
      <c r="A383" s="1014"/>
      <c r="B383" s="1237" t="s">
        <v>2600</v>
      </c>
      <c r="C383" s="1234" t="s">
        <v>2615</v>
      </c>
      <c r="D383" s="1235">
        <v>46246</v>
      </c>
      <c r="E383" s="1215">
        <f t="shared" ref="E383:E384" si="239">D383+8</f>
        <v>46254</v>
      </c>
      <c r="F383" s="1215">
        <f t="shared" ref="F383:F384" si="240">E383+2</f>
        <v>46256</v>
      </c>
      <c r="G383" s="1215">
        <f t="shared" ref="G383:G384" si="241">F383+4</f>
        <v>46260</v>
      </c>
      <c r="H383" s="1215">
        <f t="shared" ref="H383:H384" si="242">G383+1</f>
        <v>46261</v>
      </c>
      <c r="I383" s="1215">
        <f t="shared" ref="I383:I384" si="243">H383+3</f>
        <v>46264</v>
      </c>
      <c r="J383" s="1215">
        <f t="shared" ref="J383:J384" si="244">I383+1</f>
        <v>46265</v>
      </c>
      <c r="K383" s="1196"/>
      <c r="L383" s="1263">
        <v>33</v>
      </c>
    </row>
    <row r="384" spans="1:12" s="146" customFormat="1" ht="20.100000000000001" customHeight="1">
      <c r="A384" s="1014"/>
      <c r="B384" s="1237" t="s">
        <v>2611</v>
      </c>
      <c r="C384" s="1234" t="s">
        <v>2616</v>
      </c>
      <c r="D384" s="1235">
        <v>46253</v>
      </c>
      <c r="E384" s="1215">
        <f t="shared" si="239"/>
        <v>46261</v>
      </c>
      <c r="F384" s="1215">
        <f t="shared" si="240"/>
        <v>46263</v>
      </c>
      <c r="G384" s="1215">
        <f t="shared" si="241"/>
        <v>46267</v>
      </c>
      <c r="H384" s="1215">
        <f t="shared" si="242"/>
        <v>46268</v>
      </c>
      <c r="I384" s="1215">
        <f t="shared" si="243"/>
        <v>46271</v>
      </c>
      <c r="J384" s="1215">
        <f t="shared" si="244"/>
        <v>46272</v>
      </c>
      <c r="K384" s="1196"/>
      <c r="L384" s="1263">
        <v>34</v>
      </c>
    </row>
    <row r="385" spans="1:13" s="146" customFormat="1" ht="20.100000000000001" customHeight="1">
      <c r="A385" s="1014"/>
      <c r="B385" s="1237" t="s">
        <v>2585</v>
      </c>
      <c r="C385" s="1234" t="s">
        <v>2617</v>
      </c>
      <c r="D385" s="1235">
        <v>46260</v>
      </c>
      <c r="E385" s="1215">
        <f t="shared" ref="E385" si="245">D385+8</f>
        <v>46268</v>
      </c>
      <c r="F385" s="1215">
        <f t="shared" ref="F385" si="246">E385+2</f>
        <v>46270</v>
      </c>
      <c r="G385" s="1215">
        <f t="shared" ref="G385" si="247">F385+4</f>
        <v>46274</v>
      </c>
      <c r="H385" s="1215">
        <f t="shared" ref="H385" si="248">G385+1</f>
        <v>46275</v>
      </c>
      <c r="I385" s="1215">
        <f t="shared" ref="I385" si="249">H385+3</f>
        <v>46278</v>
      </c>
      <c r="J385" s="1215">
        <f t="shared" ref="J385" si="250">I385+1</f>
        <v>46279</v>
      </c>
      <c r="K385" s="1196"/>
      <c r="L385" s="1263">
        <v>35</v>
      </c>
    </row>
    <row r="386" spans="1:13" s="146" customFormat="1" ht="20.100000000000001" customHeight="1">
      <c r="A386" s="1014"/>
      <c r="B386" s="147" t="s">
        <v>467</v>
      </c>
      <c r="C386" s="763"/>
      <c r="D386" s="800"/>
      <c r="E386" s="1077"/>
      <c r="F386" s="1077"/>
      <c r="G386" s="800"/>
      <c r="H386" s="800"/>
      <c r="I386" s="800"/>
      <c r="J386" s="800"/>
      <c r="K386" s="800"/>
      <c r="L386" s="195"/>
    </row>
    <row r="387" spans="1:13" s="159" customFormat="1" ht="18" customHeight="1">
      <c r="A387" s="1014"/>
      <c r="B387" s="192"/>
      <c r="C387" s="193"/>
      <c r="D387" s="193"/>
      <c r="E387" s="194"/>
      <c r="F387" s="195"/>
      <c r="G387" s="195"/>
      <c r="H387" s="193"/>
      <c r="I387" s="193"/>
      <c r="J387" s="195"/>
      <c r="K387" s="195"/>
      <c r="L387" s="195"/>
    </row>
    <row r="388" spans="1:13" s="159" customFormat="1" ht="18" customHeight="1">
      <c r="A388" s="1014"/>
      <c r="B388" s="197"/>
      <c r="C388" s="193"/>
      <c r="D388" s="198"/>
      <c r="E388" s="199"/>
      <c r="F388" s="197"/>
      <c r="G388" s="193"/>
      <c r="H388" s="198"/>
      <c r="I388" s="193"/>
      <c r="J388" s="197"/>
      <c r="K388" s="193"/>
      <c r="L388" s="198"/>
    </row>
    <row r="389" spans="1:13" s="147" customFormat="1" ht="18.75" customHeight="1">
      <c r="B389" s="887"/>
      <c r="C389" s="888"/>
      <c r="D389" s="889"/>
      <c r="E389" s="890"/>
      <c r="F389" s="891"/>
      <c r="G389" s="892"/>
      <c r="H389" s="893"/>
    </row>
    <row r="390" spans="1:13" s="147" customFormat="1" ht="18.75" customHeight="1">
      <c r="B390" s="777" t="s">
        <v>468</v>
      </c>
      <c r="C390" s="145"/>
      <c r="D390" s="147" t="s">
        <v>469</v>
      </c>
      <c r="G390" s="147" t="s">
        <v>470</v>
      </c>
      <c r="H390" s="778"/>
    </row>
    <row r="391" spans="1:13" s="147" customFormat="1" ht="18.75" customHeight="1">
      <c r="B391" s="779" t="s">
        <v>471</v>
      </c>
      <c r="C391" s="1080" t="s">
        <v>472</v>
      </c>
      <c r="D391" s="133" t="s">
        <v>473</v>
      </c>
      <c r="F391" s="1080" t="s">
        <v>474</v>
      </c>
      <c r="G391" s="145" t="s">
        <v>475</v>
      </c>
      <c r="H391" s="1081" t="s">
        <v>476</v>
      </c>
    </row>
    <row r="392" spans="1:13" s="147" customFormat="1" ht="18.75" customHeight="1">
      <c r="B392" s="779" t="s">
        <v>477</v>
      </c>
      <c r="C392" s="1080" t="s">
        <v>478</v>
      </c>
      <c r="D392" s="133" t="s">
        <v>479</v>
      </c>
      <c r="E392" s="148" t="s">
        <v>480</v>
      </c>
      <c r="F392" s="1082" t="s">
        <v>481</v>
      </c>
      <c r="G392" s="145" t="s">
        <v>482</v>
      </c>
      <c r="H392" s="1081" t="s">
        <v>483</v>
      </c>
    </row>
    <row r="393" spans="1:13" s="147" customFormat="1" ht="18.75" customHeight="1">
      <c r="B393" s="782" t="s">
        <v>484</v>
      </c>
      <c r="C393" s="1083" t="s">
        <v>485</v>
      </c>
      <c r="D393" s="133" t="s">
        <v>486</v>
      </c>
      <c r="E393" s="148" t="s">
        <v>487</v>
      </c>
      <c r="F393" s="1082" t="s">
        <v>488</v>
      </c>
      <c r="G393" s="587" t="s">
        <v>489</v>
      </c>
      <c r="H393" s="1084" t="s">
        <v>490</v>
      </c>
    </row>
    <row r="394" spans="1:13" s="147" customFormat="1" ht="18.75" customHeight="1">
      <c r="B394" s="782" t="s">
        <v>491</v>
      </c>
      <c r="C394" s="1083" t="s">
        <v>492</v>
      </c>
      <c r="D394" s="133" t="s">
        <v>493</v>
      </c>
      <c r="E394" s="148" t="s">
        <v>494</v>
      </c>
      <c r="F394" s="1082" t="s">
        <v>495</v>
      </c>
      <c r="G394" s="587" t="s">
        <v>496</v>
      </c>
      <c r="H394" s="1084" t="s">
        <v>497</v>
      </c>
      <c r="M394" s="149"/>
    </row>
    <row r="395" spans="1:13" s="147" customFormat="1" ht="18.75" customHeight="1">
      <c r="B395" s="782" t="s">
        <v>909</v>
      </c>
      <c r="C395" s="1083" t="s">
        <v>499</v>
      </c>
      <c r="D395" s="133" t="s">
        <v>500</v>
      </c>
      <c r="E395" s="148" t="s">
        <v>501</v>
      </c>
      <c r="F395" s="1082" t="s">
        <v>502</v>
      </c>
      <c r="G395" s="587" t="s">
        <v>503</v>
      </c>
      <c r="H395" s="1084" t="s">
        <v>504</v>
      </c>
      <c r="M395" s="149"/>
    </row>
    <row r="396" spans="1:13" s="147" customFormat="1" ht="18.75" customHeight="1">
      <c r="B396" s="782" t="s">
        <v>505</v>
      </c>
      <c r="C396" s="1083" t="s">
        <v>506</v>
      </c>
      <c r="D396" s="133" t="s">
        <v>507</v>
      </c>
      <c r="E396" s="148" t="s">
        <v>508</v>
      </c>
      <c r="F396" s="1082" t="s">
        <v>509</v>
      </c>
      <c r="G396" s="587" t="s">
        <v>510</v>
      </c>
      <c r="H396" s="1084" t="s">
        <v>511</v>
      </c>
      <c r="M396" s="149"/>
    </row>
    <row r="397" spans="1:13" s="147" customFormat="1" ht="18.75" customHeight="1">
      <c r="B397" s="782" t="s">
        <v>512</v>
      </c>
      <c r="C397" s="1083" t="s">
        <v>513</v>
      </c>
      <c r="D397" s="133" t="s">
        <v>514</v>
      </c>
      <c r="E397" s="148" t="s">
        <v>515</v>
      </c>
      <c r="F397" s="1080" t="s">
        <v>516</v>
      </c>
      <c r="G397" s="587" t="s">
        <v>517</v>
      </c>
      <c r="H397" s="786" t="s">
        <v>518</v>
      </c>
      <c r="M397" s="149"/>
    </row>
    <row r="398" spans="1:13" ht="18.75" customHeight="1">
      <c r="A398" s="1018"/>
      <c r="B398" s="782" t="s">
        <v>519</v>
      </c>
      <c r="C398" s="1083" t="s">
        <v>520</v>
      </c>
      <c r="D398" s="133" t="s">
        <v>521</v>
      </c>
      <c r="E398" s="148" t="s">
        <v>522</v>
      </c>
      <c r="F398" s="738" t="s">
        <v>523</v>
      </c>
      <c r="G398" s="147"/>
      <c r="H398" s="787"/>
      <c r="L398" s="149"/>
    </row>
    <row r="399" spans="1:13" ht="18" customHeight="1">
      <c r="A399" s="1018"/>
      <c r="B399" s="1085"/>
      <c r="C399" s="790"/>
      <c r="D399" s="790"/>
      <c r="E399" s="790"/>
      <c r="F399" s="790"/>
      <c r="G399" s="790"/>
      <c r="H399" s="1086"/>
      <c r="L399" s="149"/>
    </row>
  </sheetData>
  <mergeCells count="12">
    <mergeCell ref="B142:I142"/>
    <mergeCell ref="B2:G2"/>
    <mergeCell ref="B4:G4"/>
    <mergeCell ref="B6:F6"/>
    <mergeCell ref="B8:C8"/>
    <mergeCell ref="D8:D9"/>
    <mergeCell ref="B143:C209"/>
    <mergeCell ref="D143:D209"/>
    <mergeCell ref="E214:G214"/>
    <mergeCell ref="D249:D315"/>
    <mergeCell ref="B249:C249"/>
    <mergeCell ref="B247:G247"/>
  </mergeCells>
  <phoneticPr fontId="81" type="noConversion"/>
  <hyperlinks>
    <hyperlink ref="I2" location="HOME!Print_Area" display="HOME" xr:uid="{5519DD82-F8FB-49CE-8F98-77F6EC7F22B6}"/>
    <hyperlink ref="H391" r:id="rId1" xr:uid="{7C5D52B2-D0A4-4B33-AA0A-437C8119E90C}"/>
    <hyperlink ref="C391" r:id="rId2" xr:uid="{DA7791B7-A3D3-4958-BC53-1C7AF3436EF4}"/>
    <hyperlink ref="H396" r:id="rId3" xr:uid="{7926A36D-BACF-4B21-836E-0D19DF2269E1}"/>
    <hyperlink ref="H395" r:id="rId4" xr:uid="{F6B2DA88-F549-4A48-88C6-E0BA9FDE42C7}"/>
    <hyperlink ref="C394" r:id="rId5" xr:uid="{9AA533EC-9D72-40C5-9F80-0C332E73E299}"/>
    <hyperlink ref="C392" r:id="rId6" xr:uid="{25FE33F1-7042-4F4D-B912-C3F800A19A9B}"/>
    <hyperlink ref="C398" r:id="rId7" xr:uid="{140D853C-0648-477B-9404-FDC585C168E0}"/>
    <hyperlink ref="H394" r:id="rId8" xr:uid="{525E65B3-45E8-40A5-9ED4-F9495A3EFA6A}"/>
    <hyperlink ref="H397" r:id="rId9" xr:uid="{81505327-2F93-48D9-B879-F6A4FB9B93F8}"/>
    <hyperlink ref="F391" r:id="rId10" xr:uid="{15183594-9661-4D20-8164-80A5B86F9BE6}"/>
    <hyperlink ref="F396" r:id="rId11" xr:uid="{E2622EFF-E554-4ACF-B78B-2DAE3DC58B86}"/>
    <hyperlink ref="F392" r:id="rId12" xr:uid="{56945F7D-DDCF-47D3-AF20-B5C592CA5B92}"/>
    <hyperlink ref="F393" r:id="rId13" xr:uid="{D5977FCA-146C-4BA6-9EEF-FF2DC9D38A7D}"/>
    <hyperlink ref="F394" r:id="rId14" xr:uid="{2927B5BA-3DB4-4E97-9225-513DCE2DE5E3}"/>
    <hyperlink ref="F395" r:id="rId15" xr:uid="{FB9E2600-873D-4B5D-A736-673F92074512}"/>
    <hyperlink ref="H392" r:id="rId16" xr:uid="{40D05224-292A-4645-BFCD-95FCC5311993}"/>
    <hyperlink ref="H393" r:id="rId17" xr:uid="{8BDB82AB-06F7-4045-9E6E-45C2FF6EED09}"/>
    <hyperlink ref="F397" r:id="rId18" xr:uid="{B9C21DD5-C3AA-43F0-9764-D0F96B366245}"/>
    <hyperlink ref="C393" r:id="rId19" xr:uid="{E964FEE8-E0AB-47AA-B0DA-72CEF81E9A4B}"/>
    <hyperlink ref="C395" r:id="rId20" xr:uid="{8B9FAA90-9975-45BE-A52C-DB432E2C7E27}"/>
    <hyperlink ref="C396" r:id="rId21" xr:uid="{0F1F9B38-34B3-45E2-9A65-0EE554C1708B}"/>
    <hyperlink ref="C397" r:id="rId22" xr:uid="{0AED5F4E-FCF0-462B-8E9D-3220A8BB01CA}"/>
    <hyperlink ref="F398" r:id="rId23" xr:uid="{225CF520-DCE1-4E77-A794-AF04858D0915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O295"/>
  <sheetViews>
    <sheetView showGridLines="0" topLeftCell="A4" zoomScaleNormal="100" zoomScaleSheetLayoutView="75" workbookViewId="0">
      <selection activeCell="D169" sqref="D169"/>
    </sheetView>
  </sheetViews>
  <sheetFormatPr defaultColWidth="9.140625" defaultRowHeight="18" customHeight="1"/>
  <cols>
    <col min="1" max="1" width="16.85546875" style="1013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2" ht="18" customHeight="1">
      <c r="L1" s="149"/>
    </row>
    <row r="2" spans="1:12" ht="20.100000000000001" customHeight="1">
      <c r="B2" s="1552" t="s">
        <v>0</v>
      </c>
      <c r="C2" s="1552"/>
      <c r="D2" s="1552"/>
      <c r="E2" s="1552"/>
      <c r="F2" s="1552"/>
      <c r="G2" s="1552"/>
      <c r="I2" s="943" t="s">
        <v>244</v>
      </c>
      <c r="J2" s="1136"/>
      <c r="L2" s="149"/>
    </row>
    <row r="3" spans="1:12" ht="18" customHeight="1">
      <c r="B3" s="165"/>
      <c r="L3" s="149"/>
    </row>
    <row r="4" spans="1:12" s="146" customFormat="1" ht="24.6" customHeight="1">
      <c r="A4" s="1014"/>
      <c r="B4" s="1587" t="s">
        <v>7</v>
      </c>
      <c r="C4" s="1588"/>
      <c r="D4" s="1588"/>
      <c r="E4" s="1588"/>
      <c r="F4" s="1588"/>
      <c r="G4" s="1589"/>
    </row>
    <row r="5" spans="1:12" s="146" customFormat="1" ht="24.6" customHeight="1">
      <c r="A5" s="1014"/>
      <c r="B5" s="1070"/>
      <c r="C5" s="1070"/>
      <c r="D5" s="1070"/>
      <c r="E5" s="1070"/>
      <c r="F5" s="1070"/>
      <c r="G5" s="1070"/>
    </row>
    <row r="6" spans="1:12" ht="20.100000000000001" customHeight="1">
      <c r="A6" s="1018"/>
      <c r="B6" s="1529" t="s">
        <v>248</v>
      </c>
      <c r="C6" s="1529"/>
      <c r="D6" s="1529"/>
      <c r="E6" s="1529"/>
      <c r="F6" s="1529"/>
      <c r="G6" s="1022"/>
    </row>
    <row r="7" spans="1:12" s="146" customFormat="1" ht="18" customHeight="1">
      <c r="A7" s="1014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14"/>
      <c r="B8" s="1530" t="s">
        <v>7</v>
      </c>
      <c r="C8" s="1556"/>
      <c r="D8" s="1594" t="s">
        <v>250</v>
      </c>
      <c r="E8" s="1147" t="s">
        <v>71</v>
      </c>
      <c r="F8" s="1147" t="s">
        <v>82</v>
      </c>
      <c r="G8" s="1238"/>
      <c r="H8" s="1163"/>
      <c r="I8" s="1238"/>
      <c r="J8" s="1238"/>
      <c r="K8" s="800"/>
      <c r="L8" s="817"/>
    </row>
    <row r="9" spans="1:12" s="146" customFormat="1" ht="18" customHeight="1">
      <c r="A9" s="1014"/>
      <c r="B9" s="1148" t="s">
        <v>252</v>
      </c>
      <c r="C9" s="1148" t="s">
        <v>253</v>
      </c>
      <c r="D9" s="1595"/>
      <c r="E9" s="1239" t="s">
        <v>48</v>
      </c>
      <c r="F9" s="1239" t="s">
        <v>65</v>
      </c>
      <c r="G9" s="1238"/>
      <c r="H9" s="1209" t="s">
        <v>338</v>
      </c>
      <c r="I9" s="800"/>
      <c r="J9" s="817"/>
      <c r="K9" s="800"/>
      <c r="L9" s="817"/>
    </row>
    <row r="10" spans="1:12" s="146" customFormat="1" ht="20.25" hidden="1" customHeight="1">
      <c r="A10" s="1014"/>
      <c r="B10" s="1240" t="s">
        <v>1718</v>
      </c>
      <c r="C10" s="1241" t="s">
        <v>2318</v>
      </c>
      <c r="D10" s="1184">
        <v>45090</v>
      </c>
      <c r="E10" s="1184">
        <f t="shared" ref="E10:E55" si="0">D10+5</f>
        <v>45095</v>
      </c>
      <c r="F10" s="1184">
        <f t="shared" ref="F10:F41" si="1">D10+8</f>
        <v>45098</v>
      </c>
      <c r="G10" s="1238"/>
      <c r="H10" s="1242" t="e">
        <v>#REF!</v>
      </c>
      <c r="I10" s="800"/>
      <c r="J10" s="817"/>
      <c r="K10" s="800"/>
      <c r="L10" s="817"/>
    </row>
    <row r="11" spans="1:12" s="146" customFormat="1" ht="20.25" hidden="1" customHeight="1">
      <c r="A11" s="1014"/>
      <c r="B11" s="1240" t="s">
        <v>2029</v>
      </c>
      <c r="C11" s="1241" t="s">
        <v>2319</v>
      </c>
      <c r="D11" s="1184">
        <f>D10+7</f>
        <v>45097</v>
      </c>
      <c r="E11" s="1184">
        <f t="shared" si="0"/>
        <v>45102</v>
      </c>
      <c r="F11" s="1184">
        <f t="shared" si="1"/>
        <v>45105</v>
      </c>
      <c r="G11" s="1238"/>
      <c r="H11" s="1242" t="e">
        <v>#REF!</v>
      </c>
      <c r="I11" s="800"/>
      <c r="J11" s="817"/>
      <c r="K11" s="800"/>
      <c r="L11" s="817"/>
    </row>
    <row r="12" spans="1:12" s="146" customFormat="1" ht="20.25" hidden="1" customHeight="1">
      <c r="A12" s="1014"/>
      <c r="B12" s="1243" t="s">
        <v>323</v>
      </c>
      <c r="C12" s="1184" t="s">
        <v>2320</v>
      </c>
      <c r="D12" s="1184">
        <f t="shared" ref="D12:D13" si="2">D11+7</f>
        <v>45104</v>
      </c>
      <c r="E12" s="1187">
        <f t="shared" si="0"/>
        <v>45109</v>
      </c>
      <c r="F12" s="1187">
        <f t="shared" si="1"/>
        <v>45112</v>
      </c>
      <c r="G12" s="1186"/>
      <c r="H12" s="1242" t="e">
        <v>#REF!</v>
      </c>
      <c r="I12" s="800"/>
      <c r="J12" s="817"/>
      <c r="K12" s="800"/>
      <c r="L12" s="817"/>
    </row>
    <row r="13" spans="1:12" s="146" customFormat="1" ht="20.25" hidden="1" customHeight="1">
      <c r="A13" s="1014"/>
      <c r="B13" s="1240" t="s">
        <v>2321</v>
      </c>
      <c r="C13" s="1184" t="s">
        <v>2322</v>
      </c>
      <c r="D13" s="1184">
        <f t="shared" si="2"/>
        <v>45111</v>
      </c>
      <c r="E13" s="1244">
        <f t="shared" si="0"/>
        <v>45116</v>
      </c>
      <c r="F13" s="1184">
        <f t="shared" si="1"/>
        <v>45119</v>
      </c>
      <c r="G13" s="1238"/>
      <c r="H13" s="1242" t="e">
        <v>#REF!</v>
      </c>
      <c r="I13" s="800"/>
      <c r="J13" s="817"/>
      <c r="K13" s="800"/>
      <c r="L13" s="817"/>
    </row>
    <row r="14" spans="1:12" s="146" customFormat="1" ht="20.25" hidden="1" customHeight="1">
      <c r="A14" s="1014" t="s">
        <v>2323</v>
      </c>
      <c r="B14" s="1240" t="s">
        <v>1718</v>
      </c>
      <c r="C14" s="1184" t="s">
        <v>2324</v>
      </c>
      <c r="D14" s="1184">
        <v>45120</v>
      </c>
      <c r="E14" s="1244">
        <f t="shared" si="0"/>
        <v>45125</v>
      </c>
      <c r="F14" s="1184">
        <f t="shared" si="1"/>
        <v>45128</v>
      </c>
      <c r="G14" s="1238"/>
      <c r="H14" s="1242" t="e">
        <v>#REF!</v>
      </c>
      <c r="I14" s="800"/>
      <c r="J14" s="817"/>
      <c r="K14" s="800"/>
      <c r="L14" s="817"/>
    </row>
    <row r="15" spans="1:12" s="146" customFormat="1" ht="20.25" hidden="1" customHeight="1">
      <c r="A15" s="1014" t="s">
        <v>1724</v>
      </c>
      <c r="B15" s="1240" t="s">
        <v>2055</v>
      </c>
      <c r="C15" s="1184" t="s">
        <v>2325</v>
      </c>
      <c r="D15" s="1184">
        <v>45127</v>
      </c>
      <c r="E15" s="1244">
        <f t="shared" si="0"/>
        <v>45132</v>
      </c>
      <c r="F15" s="1184">
        <f t="shared" si="1"/>
        <v>45135</v>
      </c>
      <c r="G15" s="1238"/>
      <c r="H15" s="1242" t="e">
        <v>#REF!</v>
      </c>
      <c r="I15" s="800"/>
      <c r="J15" s="817"/>
      <c r="K15" s="800"/>
      <c r="L15" s="817"/>
    </row>
    <row r="16" spans="1:12" s="146" customFormat="1" ht="20.25" hidden="1" customHeight="1">
      <c r="A16" s="1014" t="s">
        <v>2326</v>
      </c>
      <c r="B16" s="1240" t="s">
        <v>2327</v>
      </c>
      <c r="C16" s="1184" t="s">
        <v>2328</v>
      </c>
      <c r="D16" s="1184">
        <v>45132</v>
      </c>
      <c r="E16" s="1244">
        <f t="shared" si="0"/>
        <v>45137</v>
      </c>
      <c r="F16" s="1184">
        <f t="shared" si="1"/>
        <v>45140</v>
      </c>
      <c r="G16" s="1238"/>
      <c r="H16" s="1242" t="e">
        <v>#REF!</v>
      </c>
      <c r="I16" s="800"/>
      <c r="J16" s="817"/>
      <c r="K16" s="800"/>
      <c r="L16" s="817"/>
    </row>
    <row r="17" spans="1:12" s="146" customFormat="1" ht="20.25" hidden="1" customHeight="1">
      <c r="A17" s="1014"/>
      <c r="B17" s="1245" t="s">
        <v>2029</v>
      </c>
      <c r="C17" s="1184" t="s">
        <v>2329</v>
      </c>
      <c r="D17" s="1184">
        <f t="shared" ref="D17:D27" si="3">D16+7</f>
        <v>45139</v>
      </c>
      <c r="E17" s="1244">
        <f t="shared" si="0"/>
        <v>45144</v>
      </c>
      <c r="F17" s="1184">
        <f t="shared" si="1"/>
        <v>45147</v>
      </c>
      <c r="G17" s="1238"/>
      <c r="H17" s="1242" t="e">
        <v>#REF!</v>
      </c>
      <c r="I17" s="800"/>
      <c r="J17" s="817"/>
      <c r="K17" s="800"/>
      <c r="L17" s="817"/>
    </row>
    <row r="18" spans="1:12" s="146" customFormat="1" ht="20.25" hidden="1" customHeight="1">
      <c r="A18" s="1014"/>
      <c r="B18" s="1245" t="s">
        <v>2321</v>
      </c>
      <c r="C18" s="1184" t="s">
        <v>2330</v>
      </c>
      <c r="D18" s="1184">
        <f t="shared" si="3"/>
        <v>45146</v>
      </c>
      <c r="E18" s="1244">
        <f t="shared" si="0"/>
        <v>45151</v>
      </c>
      <c r="F18" s="1184">
        <f t="shared" si="1"/>
        <v>45154</v>
      </c>
      <c r="G18" s="1238"/>
      <c r="H18" s="1242" t="e">
        <v>#REF!</v>
      </c>
    </row>
    <row r="19" spans="1:12" s="146" customFormat="1" ht="20.25" hidden="1" customHeight="1">
      <c r="A19" s="1014" t="s">
        <v>2323</v>
      </c>
      <c r="B19" s="1245" t="s">
        <v>1718</v>
      </c>
      <c r="C19" s="1184" t="s">
        <v>2331</v>
      </c>
      <c r="D19" s="1184">
        <f t="shared" si="3"/>
        <v>45153</v>
      </c>
      <c r="E19" s="1244">
        <f t="shared" si="0"/>
        <v>45158</v>
      </c>
      <c r="F19" s="1184">
        <f t="shared" si="1"/>
        <v>45161</v>
      </c>
      <c r="G19" s="1238"/>
      <c r="H19" s="1242">
        <v>45519</v>
      </c>
    </row>
    <row r="20" spans="1:12" s="146" customFormat="1" ht="20.25" hidden="1" customHeight="1">
      <c r="A20" s="1014" t="s">
        <v>2332</v>
      </c>
      <c r="B20" s="1240" t="s">
        <v>264</v>
      </c>
      <c r="C20" s="1184" t="s">
        <v>2333</v>
      </c>
      <c r="D20" s="1184">
        <v>45162</v>
      </c>
      <c r="E20" s="1244">
        <f t="shared" si="0"/>
        <v>45167</v>
      </c>
      <c r="F20" s="1184">
        <f t="shared" si="1"/>
        <v>45170</v>
      </c>
      <c r="G20" s="1238"/>
      <c r="H20" s="1242" t="e">
        <v>#REF!</v>
      </c>
    </row>
    <row r="21" spans="1:12" s="146" customFormat="1" ht="20.25" hidden="1" customHeight="1">
      <c r="A21" s="1014" t="s">
        <v>2326</v>
      </c>
      <c r="B21" s="1245" t="s">
        <v>723</v>
      </c>
      <c r="C21" s="1184" t="s">
        <v>2334</v>
      </c>
      <c r="D21" s="1184">
        <v>45167</v>
      </c>
      <c r="E21" s="1244">
        <f t="shared" si="0"/>
        <v>45172</v>
      </c>
      <c r="F21" s="1184">
        <f t="shared" si="1"/>
        <v>45175</v>
      </c>
      <c r="G21" s="1238"/>
      <c r="H21" s="1242" t="e">
        <v>#REF!</v>
      </c>
    </row>
    <row r="22" spans="1:12" s="146" customFormat="1" ht="20.25" hidden="1" customHeight="1">
      <c r="A22" s="1014"/>
      <c r="B22" s="1245" t="s">
        <v>2029</v>
      </c>
      <c r="C22" s="1184" t="s">
        <v>2335</v>
      </c>
      <c r="D22" s="1184">
        <f t="shared" si="3"/>
        <v>45174</v>
      </c>
      <c r="E22" s="1244">
        <f t="shared" si="0"/>
        <v>45179</v>
      </c>
      <c r="F22" s="1184">
        <f t="shared" si="1"/>
        <v>45182</v>
      </c>
      <c r="G22" s="1238"/>
      <c r="H22" s="1242" t="e">
        <v>#REF!</v>
      </c>
    </row>
    <row r="23" spans="1:12" s="146" customFormat="1" ht="20.25" hidden="1" customHeight="1">
      <c r="A23" s="1014"/>
      <c r="B23" s="1245" t="s">
        <v>2321</v>
      </c>
      <c r="C23" s="1184" t="s">
        <v>2336</v>
      </c>
      <c r="D23" s="1184">
        <v>45186</v>
      </c>
      <c r="E23" s="1244">
        <f t="shared" si="0"/>
        <v>45191</v>
      </c>
      <c r="F23" s="1184">
        <f t="shared" si="1"/>
        <v>45194</v>
      </c>
      <c r="G23" s="1238"/>
      <c r="H23" s="1242" t="e">
        <v>#REF!</v>
      </c>
    </row>
    <row r="24" spans="1:12" s="146" customFormat="1" ht="20.25" hidden="1" customHeight="1">
      <c r="A24" s="1014"/>
      <c r="B24" s="1245" t="s">
        <v>1718</v>
      </c>
      <c r="C24" s="1184" t="s">
        <v>2337</v>
      </c>
      <c r="D24" s="1184">
        <v>45189</v>
      </c>
      <c r="E24" s="1244">
        <f t="shared" si="0"/>
        <v>45194</v>
      </c>
      <c r="F24" s="1184">
        <f t="shared" si="1"/>
        <v>45197</v>
      </c>
      <c r="G24" s="1238"/>
      <c r="H24" s="1242" t="e">
        <v>#REF!</v>
      </c>
    </row>
    <row r="25" spans="1:12" s="146" customFormat="1" ht="20.25" hidden="1" customHeight="1">
      <c r="A25" s="1014" t="s">
        <v>2338</v>
      </c>
      <c r="B25" s="1245" t="s">
        <v>2339</v>
      </c>
      <c r="C25" s="1184" t="s">
        <v>2340</v>
      </c>
      <c r="D25" s="1184">
        <f t="shared" si="3"/>
        <v>45196</v>
      </c>
      <c r="E25" s="1244">
        <f t="shared" si="0"/>
        <v>45201</v>
      </c>
      <c r="F25" s="1184">
        <f t="shared" si="1"/>
        <v>45204</v>
      </c>
      <c r="G25" s="1238"/>
      <c r="H25" s="1242" t="e">
        <v>#REF!</v>
      </c>
    </row>
    <row r="26" spans="1:12" s="146" customFormat="1" ht="20.25" hidden="1" customHeight="1">
      <c r="A26" s="1014"/>
      <c r="B26" s="1245" t="s">
        <v>2341</v>
      </c>
      <c r="C26" s="1184" t="s">
        <v>2342</v>
      </c>
      <c r="D26" s="1184">
        <f t="shared" si="3"/>
        <v>45203</v>
      </c>
      <c r="E26" s="1244">
        <f t="shared" si="0"/>
        <v>45208</v>
      </c>
      <c r="F26" s="1184">
        <f t="shared" si="1"/>
        <v>45211</v>
      </c>
      <c r="G26" s="1238"/>
      <c r="H26" s="1242" t="e">
        <v>#REF!</v>
      </c>
    </row>
    <row r="27" spans="1:12" s="146" customFormat="1" ht="20.25" hidden="1" customHeight="1">
      <c r="A27" s="1014"/>
      <c r="B27" s="1245" t="s">
        <v>2029</v>
      </c>
      <c r="C27" s="1184" t="s">
        <v>2343</v>
      </c>
      <c r="D27" s="1184">
        <f t="shared" si="3"/>
        <v>45210</v>
      </c>
      <c r="E27" s="1244">
        <f t="shared" si="0"/>
        <v>45215</v>
      </c>
      <c r="F27" s="1184">
        <f t="shared" si="1"/>
        <v>45218</v>
      </c>
      <c r="G27" s="1238"/>
      <c r="H27" s="1242" t="e">
        <v>#REF!</v>
      </c>
    </row>
    <row r="28" spans="1:12" s="146" customFormat="1" ht="20.25" hidden="1" customHeight="1">
      <c r="A28" s="1014"/>
      <c r="B28" s="1245" t="s">
        <v>2321</v>
      </c>
      <c r="C28" s="1184" t="s">
        <v>2344</v>
      </c>
      <c r="D28" s="1184">
        <v>45216</v>
      </c>
      <c r="E28" s="1244">
        <f t="shared" si="0"/>
        <v>45221</v>
      </c>
      <c r="F28" s="1184">
        <f t="shared" si="1"/>
        <v>45224</v>
      </c>
      <c r="G28" s="1238"/>
      <c r="H28" s="1242" t="e">
        <v>#REF!</v>
      </c>
    </row>
    <row r="29" spans="1:12" s="146" customFormat="1" ht="20.25" hidden="1" customHeight="1">
      <c r="A29" s="1014" t="s">
        <v>2345</v>
      </c>
      <c r="B29" s="1245" t="s">
        <v>2339</v>
      </c>
      <c r="C29" s="1184" t="s">
        <v>2346</v>
      </c>
      <c r="D29" s="1184">
        <v>45229</v>
      </c>
      <c r="E29" s="1244">
        <f t="shared" si="0"/>
        <v>45234</v>
      </c>
      <c r="F29" s="1184">
        <f t="shared" si="1"/>
        <v>45237</v>
      </c>
      <c r="G29" s="1238"/>
      <c r="H29" s="1242" t="e">
        <v>#REF!</v>
      </c>
    </row>
    <row r="30" spans="1:12" s="146" customFormat="1" ht="20.25" hidden="1" customHeight="1">
      <c r="A30" s="1014" t="s">
        <v>2347</v>
      </c>
      <c r="B30" s="1240" t="s">
        <v>2348</v>
      </c>
      <c r="C30" s="1184" t="s">
        <v>2349</v>
      </c>
      <c r="D30" s="1184">
        <v>45233</v>
      </c>
      <c r="E30" s="1244">
        <f t="shared" si="0"/>
        <v>45238</v>
      </c>
      <c r="F30" s="1184">
        <f t="shared" si="1"/>
        <v>45241</v>
      </c>
      <c r="G30" s="1238"/>
      <c r="H30" s="1242" t="e">
        <v>#VALUE!</v>
      </c>
    </row>
    <row r="31" spans="1:12" s="146" customFormat="1" ht="20.25" hidden="1" customHeight="1">
      <c r="A31" s="1014"/>
      <c r="B31" s="1245" t="s">
        <v>2341</v>
      </c>
      <c r="C31" s="1184" t="s">
        <v>2350</v>
      </c>
      <c r="D31" s="1184">
        <v>45241</v>
      </c>
      <c r="E31" s="1244">
        <f t="shared" si="0"/>
        <v>45246</v>
      </c>
      <c r="F31" s="1184">
        <f t="shared" si="1"/>
        <v>45249</v>
      </c>
      <c r="G31" s="1238"/>
      <c r="H31" s="1242" t="e">
        <v>#REF!</v>
      </c>
    </row>
    <row r="32" spans="1:12" s="146" customFormat="1" ht="20.25" hidden="1" customHeight="1">
      <c r="A32" s="1014"/>
      <c r="B32" s="1245" t="s">
        <v>2029</v>
      </c>
      <c r="C32" s="1184" t="s">
        <v>2351</v>
      </c>
      <c r="D32" s="1184">
        <v>45247</v>
      </c>
      <c r="E32" s="1244">
        <f t="shared" si="0"/>
        <v>45252</v>
      </c>
      <c r="F32" s="1184">
        <f t="shared" si="1"/>
        <v>45255</v>
      </c>
      <c r="G32" s="1238"/>
      <c r="H32" s="1242" t="e">
        <v>#REF!</v>
      </c>
    </row>
    <row r="33" spans="1:8" s="146" customFormat="1" ht="20.25" hidden="1" customHeight="1">
      <c r="A33" s="1014"/>
      <c r="B33" s="1245" t="s">
        <v>2321</v>
      </c>
      <c r="C33" s="1184" t="s">
        <v>2352</v>
      </c>
      <c r="D33" s="1184">
        <v>45251</v>
      </c>
      <c r="E33" s="1244">
        <f t="shared" si="0"/>
        <v>45256</v>
      </c>
      <c r="F33" s="1184">
        <f t="shared" si="1"/>
        <v>45259</v>
      </c>
      <c r="G33" s="1238"/>
      <c r="H33" s="1242" t="e">
        <v>#REF!</v>
      </c>
    </row>
    <row r="34" spans="1:8" s="146" customFormat="1" ht="20.25" hidden="1" customHeight="1">
      <c r="A34" s="1014"/>
      <c r="B34" s="1245" t="s">
        <v>2339</v>
      </c>
      <c r="C34" s="1184" t="s">
        <v>2353</v>
      </c>
      <c r="D34" s="1187">
        <f>D33+7</f>
        <v>45258</v>
      </c>
      <c r="E34" s="1246">
        <f t="shared" si="0"/>
        <v>45263</v>
      </c>
      <c r="F34" s="1187">
        <f t="shared" si="1"/>
        <v>45266</v>
      </c>
      <c r="G34" s="1238"/>
      <c r="H34" s="1242" t="e">
        <v>#REF!</v>
      </c>
    </row>
    <row r="35" spans="1:8" s="146" customFormat="1" ht="20.25" hidden="1" customHeight="1">
      <c r="A35" s="1014"/>
      <c r="B35" s="1245" t="s">
        <v>2348</v>
      </c>
      <c r="C35" s="1184" t="s">
        <v>2355</v>
      </c>
      <c r="D35" s="1184">
        <v>45271</v>
      </c>
      <c r="E35" s="1244">
        <f t="shared" si="0"/>
        <v>45276</v>
      </c>
      <c r="F35" s="1184">
        <f t="shared" si="1"/>
        <v>45279</v>
      </c>
      <c r="G35" s="1238"/>
      <c r="H35" s="1242" t="e">
        <v>#REF!</v>
      </c>
    </row>
    <row r="36" spans="1:8" s="146" customFormat="1" ht="20.25" hidden="1" customHeight="1">
      <c r="A36" s="1014"/>
      <c r="B36" s="1245" t="s">
        <v>2341</v>
      </c>
      <c r="C36" s="1184" t="s">
        <v>2356</v>
      </c>
      <c r="D36" s="1184">
        <v>45276</v>
      </c>
      <c r="E36" s="1244">
        <f t="shared" si="0"/>
        <v>45281</v>
      </c>
      <c r="F36" s="1184">
        <f t="shared" si="1"/>
        <v>45284</v>
      </c>
      <c r="G36" s="1238"/>
      <c r="H36" s="1242" t="e">
        <v>#REF!</v>
      </c>
    </row>
    <row r="37" spans="1:8" s="146" customFormat="1" ht="20.25" hidden="1" customHeight="1">
      <c r="A37" s="1014"/>
      <c r="B37" s="1245" t="s">
        <v>2029</v>
      </c>
      <c r="C37" s="1184" t="s">
        <v>2357</v>
      </c>
      <c r="D37" s="1187">
        <v>45288</v>
      </c>
      <c r="E37" s="1246">
        <f t="shared" si="0"/>
        <v>45293</v>
      </c>
      <c r="F37" s="1187">
        <f t="shared" si="1"/>
        <v>45296</v>
      </c>
      <c r="G37" s="1247"/>
      <c r="H37" s="1242">
        <v>51</v>
      </c>
    </row>
    <row r="38" spans="1:8" s="146" customFormat="1" ht="20.25" hidden="1" customHeight="1">
      <c r="A38" s="1014"/>
      <c r="B38" s="1245" t="s">
        <v>2321</v>
      </c>
      <c r="C38" s="1184" t="s">
        <v>2358</v>
      </c>
      <c r="D38" s="1184">
        <v>45287</v>
      </c>
      <c r="E38" s="1244">
        <f t="shared" si="0"/>
        <v>45292</v>
      </c>
      <c r="F38" s="1184">
        <f t="shared" si="1"/>
        <v>45295</v>
      </c>
      <c r="G38" s="1238"/>
      <c r="H38" s="1242">
        <v>52</v>
      </c>
    </row>
    <row r="39" spans="1:8" s="146" customFormat="1" ht="20.25" hidden="1" customHeight="1">
      <c r="A39" s="1014"/>
      <c r="B39" s="1245" t="s">
        <v>2339</v>
      </c>
      <c r="C39" s="1184" t="s">
        <v>2359</v>
      </c>
      <c r="D39" s="1184">
        <v>44928</v>
      </c>
      <c r="E39" s="1244">
        <f t="shared" si="0"/>
        <v>44933</v>
      </c>
      <c r="F39" s="1184">
        <f t="shared" si="1"/>
        <v>44936</v>
      </c>
      <c r="G39" s="1238"/>
      <c r="H39" s="1242">
        <v>1</v>
      </c>
    </row>
    <row r="40" spans="1:8" s="146" customFormat="1" ht="20.25" hidden="1" customHeight="1">
      <c r="A40" s="1014" t="s">
        <v>2360</v>
      </c>
      <c r="B40" s="1248" t="s">
        <v>2361</v>
      </c>
      <c r="C40" s="1249" t="s">
        <v>2362</v>
      </c>
      <c r="D40" s="1184">
        <v>45306</v>
      </c>
      <c r="E40" s="1244">
        <f t="shared" si="0"/>
        <v>45311</v>
      </c>
      <c r="F40" s="1184">
        <f t="shared" si="1"/>
        <v>45314</v>
      </c>
      <c r="G40" s="1238"/>
      <c r="H40" s="1242">
        <v>2</v>
      </c>
    </row>
    <row r="41" spans="1:8" s="146" customFormat="1" ht="20.25" hidden="1" customHeight="1">
      <c r="A41" s="1014"/>
      <c r="B41" s="1245" t="s">
        <v>2341</v>
      </c>
      <c r="C41" s="1184" t="s">
        <v>2363</v>
      </c>
      <c r="D41" s="1184">
        <v>45309</v>
      </c>
      <c r="E41" s="1244">
        <f t="shared" si="0"/>
        <v>45314</v>
      </c>
      <c r="F41" s="1184">
        <f t="shared" si="1"/>
        <v>45317</v>
      </c>
      <c r="G41" s="1238"/>
      <c r="H41" s="1242">
        <v>3</v>
      </c>
    </row>
    <row r="42" spans="1:8" s="146" customFormat="1" ht="20.25" hidden="1" customHeight="1">
      <c r="A42" s="1014"/>
      <c r="B42" s="1245" t="s">
        <v>2029</v>
      </c>
      <c r="C42" s="1184" t="s">
        <v>2364</v>
      </c>
      <c r="D42" s="1184">
        <f t="shared" ref="D42" si="4">D41+7</f>
        <v>45316</v>
      </c>
      <c r="E42" s="1244">
        <f t="shared" si="0"/>
        <v>45321</v>
      </c>
      <c r="F42" s="1184">
        <f t="shared" ref="F42:F61" si="5">D42+8</f>
        <v>45324</v>
      </c>
      <c r="G42" s="1238"/>
      <c r="H42" s="1242">
        <v>4</v>
      </c>
    </row>
    <row r="43" spans="1:8" s="146" customFormat="1" ht="20.25" hidden="1" customHeight="1">
      <c r="A43" s="1014"/>
      <c r="B43" s="1245" t="s">
        <v>2321</v>
      </c>
      <c r="C43" s="1184" t="s">
        <v>2365</v>
      </c>
      <c r="D43" s="1184">
        <v>45321</v>
      </c>
      <c r="E43" s="1244">
        <f t="shared" si="0"/>
        <v>45326</v>
      </c>
      <c r="F43" s="1184">
        <f t="shared" si="5"/>
        <v>45329</v>
      </c>
      <c r="G43" s="1238"/>
      <c r="H43" s="1242">
        <v>5</v>
      </c>
    </row>
    <row r="44" spans="1:8" s="146" customFormat="1" ht="20.25" hidden="1" customHeight="1">
      <c r="A44" s="1014"/>
      <c r="B44" s="1245" t="s">
        <v>2339</v>
      </c>
      <c r="C44" s="1184" t="s">
        <v>2366</v>
      </c>
      <c r="D44" s="1184">
        <v>45328</v>
      </c>
      <c r="E44" s="1244">
        <f t="shared" si="0"/>
        <v>45333</v>
      </c>
      <c r="F44" s="1184">
        <f t="shared" si="5"/>
        <v>45336</v>
      </c>
      <c r="G44" s="1238"/>
      <c r="H44" s="1242">
        <v>6</v>
      </c>
    </row>
    <row r="45" spans="1:8" s="146" customFormat="1" ht="20.25" hidden="1" customHeight="1">
      <c r="A45" s="1014"/>
      <c r="B45" s="1245" t="s">
        <v>2348</v>
      </c>
      <c r="C45" s="1184" t="s">
        <v>2367</v>
      </c>
      <c r="D45" s="1184">
        <v>45335</v>
      </c>
      <c r="E45" s="1244">
        <f t="shared" si="0"/>
        <v>45340</v>
      </c>
      <c r="F45" s="1184">
        <f t="shared" si="5"/>
        <v>45343</v>
      </c>
      <c r="G45" s="1238"/>
      <c r="H45" s="1242">
        <v>7</v>
      </c>
    </row>
    <row r="46" spans="1:8" s="146" customFormat="1" ht="20.25" hidden="1" customHeight="1">
      <c r="A46" s="1014"/>
      <c r="B46" s="1245" t="s">
        <v>2341</v>
      </c>
      <c r="C46" s="1184" t="s">
        <v>2368</v>
      </c>
      <c r="D46" s="1184">
        <v>45346</v>
      </c>
      <c r="E46" s="1244">
        <f t="shared" si="0"/>
        <v>45351</v>
      </c>
      <c r="F46" s="1184">
        <f t="shared" si="5"/>
        <v>45354</v>
      </c>
      <c r="G46" s="1238"/>
      <c r="H46" s="1242">
        <v>8</v>
      </c>
    </row>
    <row r="47" spans="1:8" s="146" customFormat="1" ht="20.25" hidden="1" customHeight="1">
      <c r="A47" s="1014"/>
      <c r="B47" s="1245" t="s">
        <v>2029</v>
      </c>
      <c r="C47" s="1184" t="s">
        <v>2369</v>
      </c>
      <c r="D47" s="1184">
        <v>45351</v>
      </c>
      <c r="E47" s="1244">
        <f t="shared" si="0"/>
        <v>45356</v>
      </c>
      <c r="F47" s="1184">
        <f t="shared" si="5"/>
        <v>45359</v>
      </c>
      <c r="G47" s="1238"/>
      <c r="H47" s="1242">
        <v>9</v>
      </c>
    </row>
    <row r="48" spans="1:8" s="146" customFormat="1" ht="20.25" hidden="1" customHeight="1">
      <c r="A48" s="1014"/>
      <c r="B48" s="1245" t="s">
        <v>2321</v>
      </c>
      <c r="C48" s="1184" t="s">
        <v>2370</v>
      </c>
      <c r="D48" s="1184">
        <v>45356</v>
      </c>
      <c r="E48" s="1244">
        <f t="shared" si="0"/>
        <v>45361</v>
      </c>
      <c r="F48" s="1184">
        <f t="shared" si="5"/>
        <v>45364</v>
      </c>
      <c r="G48" s="1238"/>
      <c r="H48" s="1242">
        <v>10</v>
      </c>
    </row>
    <row r="49" spans="1:8" s="146" customFormat="1" ht="20.25" hidden="1" customHeight="1">
      <c r="A49" s="1014" t="s">
        <v>2371</v>
      </c>
      <c r="B49" s="1245" t="s">
        <v>2372</v>
      </c>
      <c r="C49" s="1184" t="s">
        <v>2373</v>
      </c>
      <c r="D49" s="1184">
        <v>45366</v>
      </c>
      <c r="E49" s="1244">
        <f t="shared" si="0"/>
        <v>45371</v>
      </c>
      <c r="F49" s="1184">
        <f t="shared" si="5"/>
        <v>45374</v>
      </c>
      <c r="G49" s="1238"/>
      <c r="H49" s="1242">
        <v>11</v>
      </c>
    </row>
    <row r="50" spans="1:8" s="146" customFormat="1" ht="20.25" hidden="1" customHeight="1">
      <c r="A50" s="1014"/>
      <c r="B50" s="1250" t="s">
        <v>2348</v>
      </c>
      <c r="C50" s="1200" t="s">
        <v>2374</v>
      </c>
      <c r="D50" s="1200">
        <v>45372</v>
      </c>
      <c r="E50" s="1244">
        <f t="shared" si="0"/>
        <v>45377</v>
      </c>
      <c r="F50" s="1184">
        <f t="shared" si="5"/>
        <v>45380</v>
      </c>
      <c r="G50" s="1238"/>
      <c r="H50" s="1151">
        <v>12</v>
      </c>
    </row>
    <row r="51" spans="1:8" s="146" customFormat="1" ht="20.25" hidden="1" customHeight="1">
      <c r="A51" s="1014"/>
      <c r="B51" s="1250" t="s">
        <v>2341</v>
      </c>
      <c r="C51" s="1200" t="s">
        <v>2375</v>
      </c>
      <c r="D51" s="1200">
        <v>45379</v>
      </c>
      <c r="E51" s="1244">
        <f t="shared" si="0"/>
        <v>45384</v>
      </c>
      <c r="F51" s="1184">
        <f t="shared" si="5"/>
        <v>45387</v>
      </c>
      <c r="G51" s="1238"/>
      <c r="H51" s="1151">
        <v>13</v>
      </c>
    </row>
    <row r="52" spans="1:8" s="146" customFormat="1" ht="20.25" hidden="1" customHeight="1">
      <c r="A52" s="1014"/>
      <c r="B52" s="1251" t="s">
        <v>2029</v>
      </c>
      <c r="C52" s="1154" t="s">
        <v>2376</v>
      </c>
      <c r="D52" s="1200">
        <v>45385</v>
      </c>
      <c r="E52" s="1244">
        <f t="shared" si="0"/>
        <v>45390</v>
      </c>
      <c r="F52" s="1184">
        <f t="shared" si="5"/>
        <v>45393</v>
      </c>
      <c r="G52" s="1238"/>
      <c r="H52" s="1151">
        <v>14</v>
      </c>
    </row>
    <row r="53" spans="1:8" s="146" customFormat="1" ht="20.25" hidden="1" customHeight="1">
      <c r="A53" s="1014"/>
      <c r="B53" s="1251" t="s">
        <v>2321</v>
      </c>
      <c r="C53" s="1200" t="s">
        <v>2377</v>
      </c>
      <c r="D53" s="1200">
        <v>45394</v>
      </c>
      <c r="E53" s="1244">
        <f t="shared" si="0"/>
        <v>45399</v>
      </c>
      <c r="F53" s="1184">
        <f t="shared" si="5"/>
        <v>45402</v>
      </c>
      <c r="G53" s="1238"/>
      <c r="H53" s="1151">
        <v>15</v>
      </c>
    </row>
    <row r="54" spans="1:8" s="146" customFormat="1" ht="20.25" hidden="1" customHeight="1">
      <c r="A54" s="1014"/>
      <c r="B54" s="1251" t="s">
        <v>2372</v>
      </c>
      <c r="C54" s="1200" t="s">
        <v>2378</v>
      </c>
      <c r="D54" s="1200">
        <v>45403</v>
      </c>
      <c r="E54" s="1244">
        <f t="shared" si="0"/>
        <v>45408</v>
      </c>
      <c r="F54" s="1184">
        <f t="shared" si="5"/>
        <v>45411</v>
      </c>
      <c r="G54" s="1238"/>
      <c r="H54" s="1151">
        <v>16</v>
      </c>
    </row>
    <row r="55" spans="1:8" s="146" customFormat="1" ht="20.25" hidden="1" customHeight="1">
      <c r="A55" s="1014"/>
      <c r="B55" s="1251" t="s">
        <v>2348</v>
      </c>
      <c r="C55" s="1200" t="s">
        <v>2379</v>
      </c>
      <c r="D55" s="1200">
        <v>45409</v>
      </c>
      <c r="E55" s="1244">
        <f t="shared" si="0"/>
        <v>45414</v>
      </c>
      <c r="F55" s="1184">
        <f t="shared" si="5"/>
        <v>45417</v>
      </c>
      <c r="G55" s="1238"/>
      <c r="H55" s="1151">
        <v>17</v>
      </c>
    </row>
    <row r="56" spans="1:8" s="146" customFormat="1" ht="20.25" hidden="1" customHeight="1">
      <c r="A56" s="1014"/>
      <c r="B56" s="1251" t="s">
        <v>2341</v>
      </c>
      <c r="C56" s="1154" t="s">
        <v>2380</v>
      </c>
      <c r="D56" s="1200">
        <v>45419</v>
      </c>
      <c r="E56" s="1173" t="s">
        <v>286</v>
      </c>
      <c r="F56" s="1184">
        <f t="shared" si="5"/>
        <v>45427</v>
      </c>
      <c r="G56" s="1238"/>
      <c r="H56" s="1151">
        <v>18</v>
      </c>
    </row>
    <row r="57" spans="1:8" s="146" customFormat="1" ht="20.100000000000001" hidden="1" customHeight="1">
      <c r="A57" s="1014" t="s">
        <v>2381</v>
      </c>
      <c r="B57" s="1252" t="s">
        <v>310</v>
      </c>
      <c r="C57" s="1154" t="s">
        <v>2382</v>
      </c>
      <c r="D57" s="1200">
        <v>45412</v>
      </c>
      <c r="E57" s="1253">
        <f>D57+5</f>
        <v>45417</v>
      </c>
      <c r="F57" s="1193">
        <f t="shared" si="5"/>
        <v>45420</v>
      </c>
      <c r="G57" s="1238"/>
      <c r="H57" s="1151">
        <v>19</v>
      </c>
    </row>
    <row r="58" spans="1:8" s="146" customFormat="1" ht="20.100000000000001" hidden="1" customHeight="1">
      <c r="A58" s="1014"/>
      <c r="B58" s="1191" t="s">
        <v>2321</v>
      </c>
      <c r="C58" s="1154" t="s">
        <v>2383</v>
      </c>
      <c r="D58" s="1200">
        <v>45435</v>
      </c>
      <c r="E58" s="1244">
        <f>D58+5</f>
        <v>45440</v>
      </c>
      <c r="F58" s="1184">
        <f t="shared" si="5"/>
        <v>45443</v>
      </c>
      <c r="G58" s="1238"/>
      <c r="H58" s="1151">
        <v>20</v>
      </c>
    </row>
    <row r="59" spans="1:8" s="146" customFormat="1" ht="20.100000000000001" hidden="1" customHeight="1">
      <c r="A59" s="1014" t="s">
        <v>2384</v>
      </c>
      <c r="B59" s="1192" t="s">
        <v>286</v>
      </c>
      <c r="C59" s="1154" t="s">
        <v>2385</v>
      </c>
      <c r="D59" s="1193">
        <v>45439</v>
      </c>
      <c r="E59" s="1253">
        <f>D59+5</f>
        <v>45444</v>
      </c>
      <c r="F59" s="1193">
        <f t="shared" si="5"/>
        <v>45447</v>
      </c>
      <c r="G59" s="1238"/>
      <c r="H59" s="1151">
        <v>21</v>
      </c>
    </row>
    <row r="60" spans="1:8" s="146" customFormat="1" ht="20.100000000000001" hidden="1" customHeight="1">
      <c r="A60" s="1014" t="s">
        <v>2386</v>
      </c>
      <c r="B60" s="1191" t="s">
        <v>2348</v>
      </c>
      <c r="C60" s="1154" t="s">
        <v>2387</v>
      </c>
      <c r="D60" s="1200">
        <v>45451</v>
      </c>
      <c r="E60" s="1244">
        <f>D60+5</f>
        <v>45456</v>
      </c>
      <c r="F60" s="1184">
        <f t="shared" si="5"/>
        <v>45459</v>
      </c>
      <c r="G60" s="1238"/>
      <c r="H60" s="1151">
        <v>22</v>
      </c>
    </row>
    <row r="61" spans="1:8" s="146" customFormat="1" ht="20.100000000000001" hidden="1" customHeight="1">
      <c r="A61" s="1014" t="s">
        <v>2341</v>
      </c>
      <c r="B61" s="1191" t="s">
        <v>2388</v>
      </c>
      <c r="C61" s="1154" t="s">
        <v>2389</v>
      </c>
      <c r="D61" s="1200">
        <v>45453</v>
      </c>
      <c r="E61" s="1230" t="s">
        <v>286</v>
      </c>
      <c r="F61" s="1184">
        <f t="shared" si="5"/>
        <v>45461</v>
      </c>
      <c r="G61" s="1238"/>
      <c r="H61" s="1151">
        <v>23</v>
      </c>
    </row>
    <row r="62" spans="1:8" s="146" customFormat="1" ht="20.100000000000001" hidden="1" customHeight="1">
      <c r="A62" s="1014" t="s">
        <v>2381</v>
      </c>
      <c r="B62" s="1191" t="s">
        <v>2341</v>
      </c>
      <c r="C62" s="1154" t="s">
        <v>2390</v>
      </c>
      <c r="D62" s="1200">
        <v>45463</v>
      </c>
      <c r="E62" s="1230" t="s">
        <v>286</v>
      </c>
      <c r="F62" s="1230" t="s">
        <v>286</v>
      </c>
      <c r="G62" s="1238"/>
      <c r="H62" s="1151">
        <v>24</v>
      </c>
    </row>
    <row r="63" spans="1:8" s="146" customFormat="1" ht="20.100000000000001" hidden="1" customHeight="1">
      <c r="A63" s="1014" t="s">
        <v>2321</v>
      </c>
      <c r="B63" s="1191" t="s">
        <v>1777</v>
      </c>
      <c r="C63" s="1154" t="s">
        <v>2391</v>
      </c>
      <c r="D63" s="1200">
        <v>45470</v>
      </c>
      <c r="E63" s="1244">
        <f t="shared" ref="E63:E71" si="6">D63+5</f>
        <v>45475</v>
      </c>
      <c r="F63" s="1184">
        <f t="shared" ref="F63:F71" si="7">D63+8</f>
        <v>45478</v>
      </c>
      <c r="G63" s="1238"/>
      <c r="H63" s="1151">
        <v>25</v>
      </c>
    </row>
    <row r="64" spans="1:8" s="146" customFormat="1" ht="20.100000000000001" hidden="1" customHeight="1">
      <c r="A64" s="1014" t="s">
        <v>2392</v>
      </c>
      <c r="B64" s="1191" t="s">
        <v>2321</v>
      </c>
      <c r="C64" s="1154" t="s">
        <v>2393</v>
      </c>
      <c r="D64" s="1200">
        <v>45477</v>
      </c>
      <c r="E64" s="1244">
        <f t="shared" si="6"/>
        <v>45482</v>
      </c>
      <c r="F64" s="1184">
        <f t="shared" si="7"/>
        <v>45485</v>
      </c>
      <c r="G64" s="1238"/>
      <c r="H64" s="1151">
        <v>26</v>
      </c>
    </row>
    <row r="65" spans="1:8" s="146" customFormat="1" ht="20.100000000000001" hidden="1" customHeight="1">
      <c r="A65" s="1014" t="s">
        <v>2386</v>
      </c>
      <c r="B65" s="1191" t="s">
        <v>2348</v>
      </c>
      <c r="C65" s="1154" t="s">
        <v>2394</v>
      </c>
      <c r="D65" s="1200">
        <v>45487</v>
      </c>
      <c r="E65" s="1244">
        <f t="shared" si="6"/>
        <v>45492</v>
      </c>
      <c r="F65" s="1184">
        <f t="shared" si="7"/>
        <v>45495</v>
      </c>
      <c r="G65" s="1238"/>
      <c r="H65" s="1151">
        <v>27</v>
      </c>
    </row>
    <row r="66" spans="1:8" s="146" customFormat="1" ht="20.100000000000001" hidden="1" customHeight="1">
      <c r="A66" s="1014" t="s">
        <v>2341</v>
      </c>
      <c r="B66" s="1191" t="s">
        <v>2388</v>
      </c>
      <c r="C66" s="1154" t="s">
        <v>2395</v>
      </c>
      <c r="D66" s="1200">
        <v>45490</v>
      </c>
      <c r="E66" s="1155" t="s">
        <v>286</v>
      </c>
      <c r="F66" s="1155" t="s">
        <v>286</v>
      </c>
      <c r="G66" s="1238"/>
      <c r="H66" s="1151">
        <v>28</v>
      </c>
    </row>
    <row r="67" spans="1:8" s="146" customFormat="1" ht="20.100000000000001" hidden="1" customHeight="1">
      <c r="A67" s="1014" t="s">
        <v>2381</v>
      </c>
      <c r="B67" s="1191" t="s">
        <v>2396</v>
      </c>
      <c r="C67" s="1154" t="s">
        <v>2397</v>
      </c>
      <c r="D67" s="1155" t="s">
        <v>286</v>
      </c>
      <c r="E67" s="1254" t="e">
        <f t="shared" si="6"/>
        <v>#VALUE!</v>
      </c>
      <c r="F67" s="1156" t="e">
        <f t="shared" si="7"/>
        <v>#VALUE!</v>
      </c>
      <c r="G67" s="1238"/>
      <c r="H67" s="1151">
        <v>29</v>
      </c>
    </row>
    <row r="68" spans="1:8" s="146" customFormat="1" ht="20.100000000000001" hidden="1" customHeight="1">
      <c r="A68" s="1014" t="s">
        <v>2321</v>
      </c>
      <c r="B68" s="1191" t="s">
        <v>1777</v>
      </c>
      <c r="C68" s="1154" t="s">
        <v>2398</v>
      </c>
      <c r="D68" s="1155" t="s">
        <v>286</v>
      </c>
      <c r="E68" s="1155" t="s">
        <v>286</v>
      </c>
      <c r="F68" s="1155" t="s">
        <v>286</v>
      </c>
      <c r="G68" s="1238"/>
      <c r="H68" s="1151">
        <v>30</v>
      </c>
    </row>
    <row r="69" spans="1:8" s="146" customFormat="1" ht="20.100000000000001" hidden="1" customHeight="1">
      <c r="A69" s="1014"/>
      <c r="B69" s="1191" t="s">
        <v>2321</v>
      </c>
      <c r="C69" s="1154" t="s">
        <v>2399</v>
      </c>
      <c r="D69" s="1155" t="s">
        <v>286</v>
      </c>
      <c r="E69" s="1155" t="s">
        <v>286</v>
      </c>
      <c r="F69" s="1155" t="s">
        <v>286</v>
      </c>
      <c r="G69" s="1238"/>
      <c r="H69" s="1151">
        <v>31</v>
      </c>
    </row>
    <row r="70" spans="1:8" s="146" customFormat="1" ht="20.100000000000001" hidden="1" customHeight="1">
      <c r="A70" s="1014" t="s">
        <v>2348</v>
      </c>
      <c r="B70" s="1191" t="s">
        <v>2400</v>
      </c>
      <c r="C70" s="1154" t="s">
        <v>2401</v>
      </c>
      <c r="D70" s="1200">
        <v>45519</v>
      </c>
      <c r="E70" s="1155" t="s">
        <v>286</v>
      </c>
      <c r="F70" s="1155" t="s">
        <v>286</v>
      </c>
      <c r="G70" s="1238"/>
      <c r="H70" s="1151">
        <v>32</v>
      </c>
    </row>
    <row r="71" spans="1:8" s="146" customFormat="1" ht="20.100000000000001" hidden="1" customHeight="1">
      <c r="A71" s="1014" t="s">
        <v>2402</v>
      </c>
      <c r="B71" s="1191" t="s">
        <v>2348</v>
      </c>
      <c r="C71" s="1154" t="s">
        <v>2403</v>
      </c>
      <c r="D71" s="1200">
        <v>45523</v>
      </c>
      <c r="E71" s="1244">
        <f t="shared" si="6"/>
        <v>45528</v>
      </c>
      <c r="F71" s="1184">
        <f t="shared" si="7"/>
        <v>45531</v>
      </c>
      <c r="G71" s="1238"/>
      <c r="H71" s="1151">
        <v>33</v>
      </c>
    </row>
    <row r="72" spans="1:8" s="146" customFormat="1" ht="20.100000000000001" hidden="1" customHeight="1">
      <c r="A72" s="1014" t="s">
        <v>2396</v>
      </c>
      <c r="B72" s="1191" t="s">
        <v>2404</v>
      </c>
      <c r="C72" s="1154" t="s">
        <v>2405</v>
      </c>
      <c r="D72" s="1155" t="s">
        <v>286</v>
      </c>
      <c r="E72" s="1253"/>
      <c r="F72" s="1193"/>
      <c r="G72" s="1238"/>
      <c r="H72" s="1151">
        <v>34</v>
      </c>
    </row>
    <row r="73" spans="1:8" s="146" customFormat="1" ht="20.100000000000001" hidden="1" customHeight="1">
      <c r="A73" s="1014" t="s">
        <v>2321</v>
      </c>
      <c r="B73" s="1191" t="s">
        <v>1777</v>
      </c>
      <c r="C73" s="1154" t="s">
        <v>2406</v>
      </c>
      <c r="D73" s="1200">
        <v>45543</v>
      </c>
      <c r="E73" s="1244">
        <f t="shared" ref="E73" si="8">D73+5</f>
        <v>45548</v>
      </c>
      <c r="F73" s="1184">
        <f t="shared" ref="F73" si="9">D73+8</f>
        <v>45551</v>
      </c>
      <c r="G73" s="1238"/>
      <c r="H73" s="1151">
        <v>35</v>
      </c>
    </row>
    <row r="74" spans="1:8" s="146" customFormat="1" ht="20.100000000000001" hidden="1" customHeight="1">
      <c r="A74" s="1014"/>
      <c r="B74" s="1191" t="s">
        <v>2321</v>
      </c>
      <c r="C74" s="1154" t="s">
        <v>2407</v>
      </c>
      <c r="D74" s="1200">
        <v>45543</v>
      </c>
      <c r="E74" s="1244">
        <f t="shared" ref="E74:E77" si="10">D74+5</f>
        <v>45548</v>
      </c>
      <c r="F74" s="1184">
        <f t="shared" ref="F74:F78" si="11">D74+8</f>
        <v>45551</v>
      </c>
      <c r="G74" s="1238"/>
      <c r="H74" s="1151">
        <v>36</v>
      </c>
    </row>
    <row r="75" spans="1:8" s="146" customFormat="1" ht="20.100000000000001" hidden="1" customHeight="1">
      <c r="A75" s="1014" t="s">
        <v>2348</v>
      </c>
      <c r="B75" s="1191" t="s">
        <v>2400</v>
      </c>
      <c r="C75" s="1154" t="s">
        <v>2408</v>
      </c>
      <c r="D75" s="1200">
        <v>45558</v>
      </c>
      <c r="E75" s="1244">
        <f t="shared" si="10"/>
        <v>45563</v>
      </c>
      <c r="F75" s="1230" t="s">
        <v>286</v>
      </c>
      <c r="G75" s="1238"/>
      <c r="H75" s="1151">
        <v>37</v>
      </c>
    </row>
    <row r="76" spans="1:8" s="146" customFormat="1" ht="20.100000000000001" hidden="1" customHeight="1">
      <c r="A76" s="1014" t="s">
        <v>2402</v>
      </c>
      <c r="B76" s="1191" t="s">
        <v>2348</v>
      </c>
      <c r="C76" s="1154" t="s">
        <v>2409</v>
      </c>
      <c r="D76" s="1200">
        <v>45560</v>
      </c>
      <c r="E76" s="1230" t="s">
        <v>286</v>
      </c>
      <c r="F76" s="1184">
        <f t="shared" si="11"/>
        <v>45568</v>
      </c>
      <c r="G76" s="1238"/>
      <c r="H76" s="1151">
        <v>38</v>
      </c>
    </row>
    <row r="77" spans="1:8" s="146" customFormat="1" ht="20.100000000000001" hidden="1" customHeight="1">
      <c r="A77" s="1014"/>
      <c r="B77" s="1191" t="s">
        <v>2404</v>
      </c>
      <c r="C77" s="1154" t="s">
        <v>2410</v>
      </c>
      <c r="D77" s="1200">
        <v>45569</v>
      </c>
      <c r="E77" s="1244">
        <f t="shared" si="10"/>
        <v>45574</v>
      </c>
      <c r="F77" s="1230" t="s">
        <v>286</v>
      </c>
      <c r="G77" s="1238"/>
      <c r="H77" s="1151">
        <v>39</v>
      </c>
    </row>
    <row r="78" spans="1:8" s="146" customFormat="1" ht="20.100000000000001" hidden="1" customHeight="1">
      <c r="A78" s="1014"/>
      <c r="B78" s="1191" t="s">
        <v>1777</v>
      </c>
      <c r="C78" s="1154" t="s">
        <v>2411</v>
      </c>
      <c r="D78" s="1200">
        <v>45573</v>
      </c>
      <c r="E78" s="1230" t="s">
        <v>286</v>
      </c>
      <c r="F78" s="1184">
        <f t="shared" si="11"/>
        <v>45581</v>
      </c>
      <c r="G78" s="1238"/>
      <c r="H78" s="1151">
        <v>40</v>
      </c>
    </row>
    <row r="79" spans="1:8" s="146" customFormat="1" ht="20.100000000000001" hidden="1" customHeight="1">
      <c r="A79" s="1014"/>
      <c r="B79" s="1191" t="s">
        <v>2321</v>
      </c>
      <c r="C79" s="1154" t="s">
        <v>2412</v>
      </c>
      <c r="D79" s="1200">
        <v>45575</v>
      </c>
      <c r="E79" s="1244">
        <f t="shared" ref="E79:E83" si="12">D79+5</f>
        <v>45580</v>
      </c>
      <c r="F79" s="1184">
        <f t="shared" ref="F79:F83" si="13">D79+8</f>
        <v>45583</v>
      </c>
      <c r="G79" s="1238"/>
      <c r="H79" s="1151">
        <v>41</v>
      </c>
    </row>
    <row r="80" spans="1:8" s="146" customFormat="1" ht="20.100000000000001" hidden="1" customHeight="1">
      <c r="A80" s="1014"/>
      <c r="B80" s="1191" t="s">
        <v>2400</v>
      </c>
      <c r="C80" s="1154" t="s">
        <v>2413</v>
      </c>
      <c r="D80" s="1200">
        <v>45583</v>
      </c>
      <c r="E80" s="1244">
        <f t="shared" si="12"/>
        <v>45588</v>
      </c>
      <c r="F80" s="1184">
        <f t="shared" si="13"/>
        <v>45591</v>
      </c>
      <c r="G80" s="1238"/>
      <c r="H80" s="1151">
        <v>42</v>
      </c>
    </row>
    <row r="81" spans="1:8" s="146" customFormat="1" ht="20.100000000000001" hidden="1" customHeight="1">
      <c r="A81" s="1014"/>
      <c r="B81" s="1191" t="s">
        <v>2348</v>
      </c>
      <c r="C81" s="1154" t="s">
        <v>2414</v>
      </c>
      <c r="D81" s="1200">
        <v>45593</v>
      </c>
      <c r="E81" s="1244">
        <f t="shared" si="12"/>
        <v>45598</v>
      </c>
      <c r="F81" s="1184">
        <f t="shared" si="13"/>
        <v>45601</v>
      </c>
      <c r="G81" s="1238"/>
      <c r="H81" s="1151"/>
    </row>
    <row r="82" spans="1:8" s="146" customFormat="1" ht="20.100000000000001" hidden="1" customHeight="1">
      <c r="A82" s="1014" t="s">
        <v>2415</v>
      </c>
      <c r="B82" s="1191" t="s">
        <v>2404</v>
      </c>
      <c r="C82" s="1154" t="s">
        <v>2416</v>
      </c>
      <c r="D82" s="1200">
        <v>45599</v>
      </c>
      <c r="E82" s="1244">
        <f t="shared" ref="E82" si="14">D82+5</f>
        <v>45604</v>
      </c>
      <c r="F82" s="1184">
        <f t="shared" ref="F82" si="15">D82+8</f>
        <v>45607</v>
      </c>
      <c r="G82" s="1238"/>
      <c r="H82" s="1151"/>
    </row>
    <row r="83" spans="1:8" s="146" customFormat="1" ht="20.100000000000001" hidden="1" customHeight="1">
      <c r="A83" s="1014"/>
      <c r="B83" s="1191" t="s">
        <v>1777</v>
      </c>
      <c r="C83" s="1154" t="s">
        <v>2417</v>
      </c>
      <c r="D83" s="1200">
        <v>45606</v>
      </c>
      <c r="E83" s="1244">
        <f t="shared" si="12"/>
        <v>45611</v>
      </c>
      <c r="F83" s="1184">
        <f t="shared" si="13"/>
        <v>45614</v>
      </c>
      <c r="G83" s="1238"/>
      <c r="H83" s="1151"/>
    </row>
    <row r="84" spans="1:8" s="146" customFormat="1" ht="20.100000000000001" hidden="1" customHeight="1">
      <c r="A84" s="1014"/>
      <c r="B84" s="1191" t="s">
        <v>2321</v>
      </c>
      <c r="C84" s="1154" t="s">
        <v>2418</v>
      </c>
      <c r="D84" s="1200">
        <v>45616</v>
      </c>
      <c r="E84" s="1244">
        <f t="shared" ref="E84:E87" si="16">D84+5</f>
        <v>45621</v>
      </c>
      <c r="F84" s="1184">
        <f t="shared" ref="F84:F85" si="17">D84+8</f>
        <v>45624</v>
      </c>
      <c r="G84" s="1238"/>
      <c r="H84" s="1151"/>
    </row>
    <row r="85" spans="1:8" s="146" customFormat="1" ht="20.100000000000001" hidden="1" customHeight="1">
      <c r="A85" s="1014"/>
      <c r="B85" s="1191" t="s">
        <v>2400</v>
      </c>
      <c r="C85" s="1154" t="s">
        <v>2419</v>
      </c>
      <c r="D85" s="1200">
        <v>45619</v>
      </c>
      <c r="E85" s="1244">
        <f t="shared" si="16"/>
        <v>45624</v>
      </c>
      <c r="F85" s="1184">
        <f t="shared" si="17"/>
        <v>45627</v>
      </c>
      <c r="G85" s="1238"/>
      <c r="H85" s="1151"/>
    </row>
    <row r="86" spans="1:8" s="146" customFormat="1" ht="20.100000000000001" hidden="1" customHeight="1">
      <c r="A86" s="1014"/>
      <c r="B86" s="1191" t="s">
        <v>2348</v>
      </c>
      <c r="C86" s="1154" t="s">
        <v>2420</v>
      </c>
      <c r="D86" s="1155" t="s">
        <v>286</v>
      </c>
      <c r="E86" s="1157"/>
      <c r="F86" s="1157"/>
      <c r="G86" s="1238"/>
      <c r="H86" s="1151"/>
    </row>
    <row r="87" spans="1:8" s="146" customFormat="1" ht="20.100000000000001" hidden="1" customHeight="1">
      <c r="A87" s="1014"/>
      <c r="B87" s="1191" t="s">
        <v>2110</v>
      </c>
      <c r="C87" s="1154" t="s">
        <v>2421</v>
      </c>
      <c r="D87" s="1200">
        <v>45635</v>
      </c>
      <c r="E87" s="1244">
        <f t="shared" si="16"/>
        <v>45640</v>
      </c>
      <c r="F87" s="1155" t="s">
        <v>286</v>
      </c>
      <c r="G87" s="1238"/>
      <c r="H87" s="1151"/>
    </row>
    <row r="88" spans="1:8" s="146" customFormat="1" ht="20.100000000000001" hidden="1" customHeight="1">
      <c r="A88" s="1014"/>
      <c r="B88" s="1191" t="s">
        <v>1777</v>
      </c>
      <c r="C88" s="1154" t="s">
        <v>2422</v>
      </c>
      <c r="D88" s="1200">
        <v>45643</v>
      </c>
      <c r="E88" s="1155" t="s">
        <v>286</v>
      </c>
      <c r="F88" s="1184">
        <v>45645</v>
      </c>
      <c r="G88" s="1238"/>
      <c r="H88" s="1151"/>
    </row>
    <row r="89" spans="1:8" s="146" customFormat="1" ht="20.100000000000001" hidden="1" customHeight="1">
      <c r="A89" s="1014"/>
      <c r="B89" s="1191" t="s">
        <v>2321</v>
      </c>
      <c r="C89" s="1154" t="s">
        <v>2423</v>
      </c>
      <c r="D89" s="1200">
        <v>45651</v>
      </c>
      <c r="E89" s="1155" t="s">
        <v>286</v>
      </c>
      <c r="F89" s="1184">
        <v>45649</v>
      </c>
      <c r="G89" s="1238"/>
      <c r="H89" s="1151"/>
    </row>
    <row r="90" spans="1:8" s="146" customFormat="1" ht="20.100000000000001" hidden="1" customHeight="1">
      <c r="A90" s="1014"/>
      <c r="B90" s="1191" t="s">
        <v>2400</v>
      </c>
      <c r="C90" s="1154" t="s">
        <v>2424</v>
      </c>
      <c r="D90" s="1200">
        <v>45656</v>
      </c>
      <c r="E90" s="1244">
        <f t="shared" ref="E90:E93" si="18">D90+5</f>
        <v>45661</v>
      </c>
      <c r="F90" s="1184">
        <f t="shared" ref="F90:F93" si="19">D90+8</f>
        <v>45664</v>
      </c>
      <c r="G90" s="1238"/>
      <c r="H90" s="1151"/>
    </row>
    <row r="91" spans="1:8" s="146" customFormat="1" ht="20.100000000000001" hidden="1" customHeight="1">
      <c r="A91" s="1014"/>
      <c r="B91" s="1191" t="s">
        <v>2348</v>
      </c>
      <c r="C91" s="1154" t="s">
        <v>2425</v>
      </c>
      <c r="D91" s="1200">
        <v>45662</v>
      </c>
      <c r="E91" s="1244">
        <f t="shared" si="18"/>
        <v>45667</v>
      </c>
      <c r="F91" s="1184">
        <f t="shared" si="19"/>
        <v>45670</v>
      </c>
      <c r="G91" s="1238"/>
      <c r="H91" s="1151"/>
    </row>
    <row r="92" spans="1:8" s="146" customFormat="1" ht="20.100000000000001" hidden="1" customHeight="1">
      <c r="A92" s="1014"/>
      <c r="B92" s="1191" t="s">
        <v>2110</v>
      </c>
      <c r="C92" s="1154" t="s">
        <v>2426</v>
      </c>
      <c r="D92" s="1200">
        <v>45672</v>
      </c>
      <c r="E92" s="1244">
        <f t="shared" si="18"/>
        <v>45677</v>
      </c>
      <c r="F92" s="1184">
        <f t="shared" si="19"/>
        <v>45680</v>
      </c>
      <c r="G92" s="1238"/>
      <c r="H92" s="1151"/>
    </row>
    <row r="93" spans="1:8" s="146" customFormat="1" ht="20.100000000000001" hidden="1" customHeight="1">
      <c r="A93" s="1014"/>
      <c r="B93" s="1191" t="s">
        <v>1777</v>
      </c>
      <c r="C93" s="1154" t="s">
        <v>2427</v>
      </c>
      <c r="D93" s="1200">
        <v>45675</v>
      </c>
      <c r="E93" s="1244">
        <f t="shared" si="18"/>
        <v>45680</v>
      </c>
      <c r="F93" s="1184">
        <f t="shared" si="19"/>
        <v>45683</v>
      </c>
      <c r="G93" s="1238"/>
      <c r="H93" s="1151"/>
    </row>
    <row r="94" spans="1:8" s="146" customFormat="1" ht="20.100000000000001" hidden="1" customHeight="1">
      <c r="A94" s="1014"/>
      <c r="B94" s="1191" t="s">
        <v>2321</v>
      </c>
      <c r="C94" s="1154" t="s">
        <v>2428</v>
      </c>
      <c r="D94" s="1200">
        <v>45681</v>
      </c>
      <c r="E94" s="1244">
        <f t="shared" ref="E94:E98" si="20">D94+5</f>
        <v>45686</v>
      </c>
      <c r="F94" s="1184">
        <f t="shared" ref="F94:F98" si="21">D94+8</f>
        <v>45689</v>
      </c>
      <c r="G94" s="1238"/>
      <c r="H94" s="1151"/>
    </row>
    <row r="95" spans="1:8" s="146" customFormat="1" ht="20.100000000000001" hidden="1" customHeight="1">
      <c r="A95" s="1014"/>
      <c r="B95" s="1191" t="s">
        <v>2400</v>
      </c>
      <c r="C95" s="1154" t="s">
        <v>2429</v>
      </c>
      <c r="D95" s="1200">
        <v>45697</v>
      </c>
      <c r="E95" s="1155" t="s">
        <v>286</v>
      </c>
      <c r="F95" s="1155" t="s">
        <v>286</v>
      </c>
      <c r="G95" s="1238"/>
      <c r="H95" s="1151"/>
    </row>
    <row r="96" spans="1:8" s="146" customFormat="1" ht="20.100000000000001" hidden="1" customHeight="1">
      <c r="A96" s="1014"/>
      <c r="B96" s="1191" t="s">
        <v>2348</v>
      </c>
      <c r="C96" s="1154" t="s">
        <v>2430</v>
      </c>
      <c r="D96" s="1200">
        <v>45711</v>
      </c>
      <c r="E96" s="1155" t="s">
        <v>286</v>
      </c>
      <c r="F96" s="1155" t="s">
        <v>286</v>
      </c>
      <c r="G96" s="1238"/>
      <c r="H96" s="1151"/>
    </row>
    <row r="97" spans="1:8" s="146" customFormat="1" ht="20.100000000000001" hidden="1" customHeight="1">
      <c r="A97" s="1014"/>
      <c r="B97" s="1191" t="s">
        <v>2110</v>
      </c>
      <c r="C97" s="1154" t="s">
        <v>2431</v>
      </c>
      <c r="D97" s="1200">
        <v>45707</v>
      </c>
      <c r="E97" s="1244">
        <f t="shared" si="20"/>
        <v>45712</v>
      </c>
      <c r="F97" s="1184">
        <f t="shared" si="21"/>
        <v>45715</v>
      </c>
      <c r="G97" s="1238"/>
      <c r="H97" s="1151"/>
    </row>
    <row r="98" spans="1:8" s="146" customFormat="1" ht="20.100000000000001" hidden="1" customHeight="1">
      <c r="A98" s="1014"/>
      <c r="B98" s="1191" t="s">
        <v>1777</v>
      </c>
      <c r="C98" s="1154" t="s">
        <v>2432</v>
      </c>
      <c r="D98" s="1200">
        <v>45710</v>
      </c>
      <c r="E98" s="1244">
        <f t="shared" si="20"/>
        <v>45715</v>
      </c>
      <c r="F98" s="1184">
        <f t="shared" si="21"/>
        <v>45718</v>
      </c>
      <c r="G98" s="1238"/>
      <c r="H98" s="1151"/>
    </row>
    <row r="99" spans="1:8" s="146" customFormat="1" ht="20.100000000000001" hidden="1" customHeight="1">
      <c r="A99" s="1014" t="s">
        <v>2321</v>
      </c>
      <c r="B99" s="1191" t="s">
        <v>2063</v>
      </c>
      <c r="C99" s="1154" t="s">
        <v>2433</v>
      </c>
      <c r="D99" s="1200">
        <v>45714</v>
      </c>
      <c r="E99" s="1244">
        <f t="shared" ref="E99:E104" si="22">D99+5</f>
        <v>45719</v>
      </c>
      <c r="F99" s="1184">
        <f t="shared" ref="F99:F104" si="23">D99+8</f>
        <v>45722</v>
      </c>
      <c r="G99" s="1238"/>
      <c r="H99" s="1151"/>
    </row>
    <row r="100" spans="1:8" s="146" customFormat="1" ht="20.100000000000001" hidden="1" customHeight="1">
      <c r="A100" s="1014"/>
      <c r="B100" s="1191" t="s">
        <v>2400</v>
      </c>
      <c r="C100" s="1154" t="s">
        <v>2434</v>
      </c>
      <c r="D100" s="1200">
        <v>45725</v>
      </c>
      <c r="E100" s="1244">
        <f t="shared" si="22"/>
        <v>45730</v>
      </c>
      <c r="F100" s="1184">
        <f t="shared" si="23"/>
        <v>45733</v>
      </c>
      <c r="G100" s="1238"/>
      <c r="H100" s="1151"/>
    </row>
    <row r="101" spans="1:8" s="146" customFormat="1" ht="20.100000000000001" hidden="1" customHeight="1">
      <c r="A101" s="1014"/>
      <c r="B101" s="1191" t="s">
        <v>2348</v>
      </c>
      <c r="C101" s="1154" t="s">
        <v>2435</v>
      </c>
      <c r="D101" s="1200">
        <v>45734</v>
      </c>
      <c r="E101" s="1244">
        <f t="shared" si="22"/>
        <v>45739</v>
      </c>
      <c r="F101" s="1184">
        <f t="shared" si="23"/>
        <v>45742</v>
      </c>
      <c r="G101" s="1238"/>
      <c r="H101" s="1151"/>
    </row>
    <row r="102" spans="1:8" s="146" customFormat="1" ht="20.100000000000001" hidden="1" customHeight="1">
      <c r="A102" s="1014"/>
      <c r="B102" s="1191" t="s">
        <v>2436</v>
      </c>
      <c r="C102" s="1154" t="s">
        <v>2437</v>
      </c>
      <c r="D102" s="1200">
        <v>45737</v>
      </c>
      <c r="E102" s="1244">
        <f t="shared" si="22"/>
        <v>45742</v>
      </c>
      <c r="F102" s="1184">
        <f t="shared" si="23"/>
        <v>45745</v>
      </c>
      <c r="G102" s="1238"/>
      <c r="H102" s="1151"/>
    </row>
    <row r="103" spans="1:8" s="146" customFormat="1" ht="20.100000000000001" hidden="1" customHeight="1">
      <c r="A103" s="1014" t="s">
        <v>2438</v>
      </c>
      <c r="B103" s="1191" t="s">
        <v>2110</v>
      </c>
      <c r="C103" s="1154" t="s">
        <v>2439</v>
      </c>
      <c r="D103" s="1200">
        <v>45742</v>
      </c>
      <c r="E103" s="1177" t="s">
        <v>286</v>
      </c>
      <c r="F103" s="1177" t="s">
        <v>286</v>
      </c>
      <c r="G103" s="1238"/>
      <c r="H103" s="1151"/>
    </row>
    <row r="104" spans="1:8" s="146" customFormat="1" ht="20.100000000000001" hidden="1" customHeight="1">
      <c r="A104" s="1014"/>
      <c r="B104" s="1191" t="s">
        <v>1777</v>
      </c>
      <c r="C104" s="1154" t="s">
        <v>2440</v>
      </c>
      <c r="D104" s="1200">
        <v>45751</v>
      </c>
      <c r="E104" s="1244">
        <f t="shared" si="22"/>
        <v>45756</v>
      </c>
      <c r="F104" s="1184">
        <f t="shared" si="23"/>
        <v>45759</v>
      </c>
      <c r="G104" s="1238"/>
      <c r="H104" s="1151"/>
    </row>
    <row r="105" spans="1:8" s="146" customFormat="1" ht="20.100000000000001" hidden="1" customHeight="1">
      <c r="A105" s="1014"/>
      <c r="B105" s="1191" t="s">
        <v>2063</v>
      </c>
      <c r="C105" s="1154" t="s">
        <v>2441</v>
      </c>
      <c r="D105" s="1200">
        <v>45757</v>
      </c>
      <c r="E105" s="1244">
        <f t="shared" ref="E105:E107" si="24">D105+5</f>
        <v>45762</v>
      </c>
      <c r="F105" s="1184">
        <f t="shared" ref="F105:F107" si="25">D105+8</f>
        <v>45765</v>
      </c>
      <c r="G105" s="1238"/>
      <c r="H105" s="1151"/>
    </row>
    <row r="106" spans="1:8" s="146" customFormat="1" ht="20.100000000000001" hidden="1" customHeight="1">
      <c r="A106" s="1014"/>
      <c r="B106" s="1191" t="s">
        <v>2400</v>
      </c>
      <c r="C106" s="1154" t="s">
        <v>2442</v>
      </c>
      <c r="D106" s="1200">
        <v>45764</v>
      </c>
      <c r="E106" s="1244">
        <f t="shared" si="24"/>
        <v>45769</v>
      </c>
      <c r="F106" s="1184">
        <f t="shared" si="25"/>
        <v>45772</v>
      </c>
      <c r="G106" s="1238"/>
      <c r="H106" s="1151"/>
    </row>
    <row r="107" spans="1:8" s="146" customFormat="1" ht="20.100000000000001" hidden="1" customHeight="1">
      <c r="A107" s="1014"/>
      <c r="B107" s="1191" t="s">
        <v>2348</v>
      </c>
      <c r="C107" s="1154" t="s">
        <v>2443</v>
      </c>
      <c r="D107" s="1200">
        <v>45768</v>
      </c>
      <c r="E107" s="1244">
        <f t="shared" si="24"/>
        <v>45773</v>
      </c>
      <c r="F107" s="1184">
        <f t="shared" si="25"/>
        <v>45776</v>
      </c>
      <c r="G107" s="1238"/>
      <c r="H107" s="1151"/>
    </row>
    <row r="108" spans="1:8" s="146" customFormat="1" ht="20.100000000000001" hidden="1" customHeight="1">
      <c r="A108" s="1014"/>
      <c r="B108" s="1191" t="s">
        <v>2436</v>
      </c>
      <c r="C108" s="1154" t="s">
        <v>2444</v>
      </c>
      <c r="D108" s="1154">
        <v>45778</v>
      </c>
      <c r="E108" s="1255">
        <f>D108+5</f>
        <v>45783</v>
      </c>
      <c r="F108" s="1151">
        <f>D108+8</f>
        <v>45786</v>
      </c>
      <c r="G108" s="1202"/>
      <c r="H108" s="1151"/>
    </row>
    <row r="109" spans="1:8" s="146" customFormat="1" ht="20.100000000000001" hidden="1" customHeight="1">
      <c r="A109" s="1014"/>
      <c r="B109" s="1191" t="s">
        <v>1777</v>
      </c>
      <c r="C109" s="1154" t="s">
        <v>2445</v>
      </c>
      <c r="D109" s="1200">
        <v>45786</v>
      </c>
      <c r="E109" s="1244">
        <f t="shared" ref="E109:E112" si="26">D109+5</f>
        <v>45791</v>
      </c>
      <c r="F109" s="1184">
        <f t="shared" ref="F109:F112" si="27">D109+8</f>
        <v>45794</v>
      </c>
      <c r="G109" s="1238"/>
      <c r="H109" s="1151"/>
    </row>
    <row r="110" spans="1:8" s="146" customFormat="1" ht="20.100000000000001" hidden="1" customHeight="1">
      <c r="A110" s="1014"/>
      <c r="B110" s="1191" t="s">
        <v>2063</v>
      </c>
      <c r="C110" s="1154" t="s">
        <v>2446</v>
      </c>
      <c r="D110" s="1200">
        <v>45793</v>
      </c>
      <c r="E110" s="1244">
        <f t="shared" si="26"/>
        <v>45798</v>
      </c>
      <c r="F110" s="1184">
        <f t="shared" si="27"/>
        <v>45801</v>
      </c>
      <c r="G110" s="1238"/>
      <c r="H110" s="1151"/>
    </row>
    <row r="111" spans="1:8" s="146" customFormat="1" ht="20.100000000000001" hidden="1" customHeight="1">
      <c r="A111" s="1014"/>
      <c r="B111" s="1191" t="s">
        <v>2400</v>
      </c>
      <c r="C111" s="1154" t="s">
        <v>2447</v>
      </c>
      <c r="D111" s="1200">
        <v>45802</v>
      </c>
      <c r="E111" s="1244">
        <f t="shared" si="26"/>
        <v>45807</v>
      </c>
      <c r="F111" s="1184">
        <f t="shared" si="27"/>
        <v>45810</v>
      </c>
      <c r="G111" s="1238"/>
      <c r="H111" s="1151"/>
    </row>
    <row r="112" spans="1:8" s="146" customFormat="1" ht="20.100000000000001" hidden="1" customHeight="1">
      <c r="A112" s="1014"/>
      <c r="B112" s="1191" t="s">
        <v>2348</v>
      </c>
      <c r="C112" s="1154" t="s">
        <v>2448</v>
      </c>
      <c r="D112" s="1200">
        <v>45805</v>
      </c>
      <c r="E112" s="1244">
        <f t="shared" si="26"/>
        <v>45810</v>
      </c>
      <c r="F112" s="1184">
        <f t="shared" si="27"/>
        <v>45813</v>
      </c>
      <c r="G112" s="1238"/>
      <c r="H112" s="1151"/>
    </row>
    <row r="113" spans="1:8" s="146" customFormat="1" ht="20.100000000000001" hidden="1" customHeight="1">
      <c r="A113" s="1014"/>
      <c r="B113" s="1191" t="s">
        <v>2436</v>
      </c>
      <c r="C113" s="1154" t="s">
        <v>2449</v>
      </c>
      <c r="D113" s="1154">
        <v>45812</v>
      </c>
      <c r="E113" s="1255">
        <f>D113+5</f>
        <v>45817</v>
      </c>
      <c r="F113" s="1151">
        <f>D113+8</f>
        <v>45820</v>
      </c>
      <c r="G113" s="1202"/>
      <c r="H113" s="1151"/>
    </row>
    <row r="114" spans="1:8" s="146" customFormat="1" ht="20.100000000000001" hidden="1" customHeight="1">
      <c r="A114" s="1014"/>
      <c r="B114" s="1191" t="s">
        <v>2450</v>
      </c>
      <c r="C114" s="1154" t="s">
        <v>2451</v>
      </c>
      <c r="D114" s="1200">
        <v>45820</v>
      </c>
      <c r="E114" s="1244">
        <f t="shared" ref="E114:E117" si="28">D114+5</f>
        <v>45825</v>
      </c>
      <c r="F114" s="1184">
        <f t="shared" ref="F114:F117" si="29">D114+8</f>
        <v>45828</v>
      </c>
      <c r="G114" s="1238"/>
      <c r="H114" s="1151"/>
    </row>
    <row r="115" spans="1:8" s="146" customFormat="1" ht="20.100000000000001" hidden="1" customHeight="1">
      <c r="A115" s="1014"/>
      <c r="B115" s="1191" t="s">
        <v>2063</v>
      </c>
      <c r="C115" s="1154" t="s">
        <v>2452</v>
      </c>
      <c r="D115" s="1200">
        <v>45827</v>
      </c>
      <c r="E115" s="1244">
        <f t="shared" si="28"/>
        <v>45832</v>
      </c>
      <c r="F115" s="1184">
        <f t="shared" si="29"/>
        <v>45835</v>
      </c>
      <c r="G115" s="1238"/>
      <c r="H115" s="1151"/>
    </row>
    <row r="116" spans="1:8" s="146" customFormat="1" ht="20.100000000000001" hidden="1" customHeight="1">
      <c r="A116" s="1014"/>
      <c r="B116" s="1191" t="s">
        <v>2400</v>
      </c>
      <c r="C116" s="1154" t="s">
        <v>2453</v>
      </c>
      <c r="D116" s="1200">
        <v>45837</v>
      </c>
      <c r="E116" s="1244">
        <f t="shared" si="28"/>
        <v>45842</v>
      </c>
      <c r="F116" s="1184">
        <f t="shared" si="29"/>
        <v>45845</v>
      </c>
      <c r="G116" s="1238"/>
      <c r="H116" s="1151"/>
    </row>
    <row r="117" spans="1:8" s="146" customFormat="1" ht="20.100000000000001" hidden="1" customHeight="1">
      <c r="A117" s="1014"/>
      <c r="B117" s="1191" t="s">
        <v>2348</v>
      </c>
      <c r="C117" s="1154" t="s">
        <v>2454</v>
      </c>
      <c r="D117" s="1200">
        <v>45842</v>
      </c>
      <c r="E117" s="1244">
        <f t="shared" si="28"/>
        <v>45847</v>
      </c>
      <c r="F117" s="1184">
        <f t="shared" si="29"/>
        <v>45850</v>
      </c>
      <c r="G117" s="1238"/>
      <c r="H117" s="1151"/>
    </row>
    <row r="118" spans="1:8" s="146" customFormat="1" ht="20.100000000000001" hidden="1" customHeight="1">
      <c r="A118" s="1014"/>
      <c r="B118" s="1191" t="s">
        <v>2436</v>
      </c>
      <c r="C118" s="1154" t="s">
        <v>2455</v>
      </c>
      <c r="D118" s="1154">
        <v>45845</v>
      </c>
      <c r="E118" s="1255">
        <f>D118+5</f>
        <v>45850</v>
      </c>
      <c r="F118" s="1151">
        <f>D118+8</f>
        <v>45853</v>
      </c>
      <c r="G118" s="1202"/>
      <c r="H118" s="1151"/>
    </row>
    <row r="119" spans="1:8" s="146" customFormat="1" ht="20.100000000000001" hidden="1" customHeight="1">
      <c r="A119" s="1014"/>
      <c r="B119" s="1191" t="s">
        <v>2450</v>
      </c>
      <c r="C119" s="1154" t="s">
        <v>2456</v>
      </c>
      <c r="D119" s="1200">
        <v>45853</v>
      </c>
      <c r="E119" s="1244">
        <f t="shared" ref="E119:E122" si="30">D119+5</f>
        <v>45858</v>
      </c>
      <c r="F119" s="1184">
        <f t="shared" ref="F119:F122" si="31">D119+8</f>
        <v>45861</v>
      </c>
      <c r="G119" s="1238"/>
      <c r="H119" s="1151"/>
    </row>
    <row r="120" spans="1:8" s="146" customFormat="1" ht="20.100000000000001" hidden="1" customHeight="1">
      <c r="A120" s="1014"/>
      <c r="B120" s="1191" t="s">
        <v>2063</v>
      </c>
      <c r="C120" s="1154" t="s">
        <v>2457</v>
      </c>
      <c r="D120" s="1200">
        <v>45862</v>
      </c>
      <c r="E120" s="1244">
        <f t="shared" si="30"/>
        <v>45867</v>
      </c>
      <c r="F120" s="1184">
        <f t="shared" si="31"/>
        <v>45870</v>
      </c>
      <c r="G120" s="1238"/>
      <c r="H120" s="1151"/>
    </row>
    <row r="121" spans="1:8" s="146" customFormat="1" ht="20.100000000000001" hidden="1" customHeight="1">
      <c r="A121" s="1014"/>
      <c r="B121" s="1191" t="s">
        <v>2400</v>
      </c>
      <c r="C121" s="1154" t="s">
        <v>2458</v>
      </c>
      <c r="D121" s="1200">
        <v>45874</v>
      </c>
      <c r="E121" s="1244">
        <f t="shared" si="30"/>
        <v>45879</v>
      </c>
      <c r="F121" s="1184">
        <f t="shared" si="31"/>
        <v>45882</v>
      </c>
      <c r="G121" s="1238"/>
      <c r="H121" s="1151"/>
    </row>
    <row r="122" spans="1:8" s="146" customFormat="1" ht="20.100000000000001" hidden="1" customHeight="1">
      <c r="A122" s="1014"/>
      <c r="B122" s="1191" t="s">
        <v>2348</v>
      </c>
      <c r="C122" s="1154" t="s">
        <v>2459</v>
      </c>
      <c r="D122" s="1200">
        <v>45877</v>
      </c>
      <c r="E122" s="1244">
        <f t="shared" si="30"/>
        <v>45882</v>
      </c>
      <c r="F122" s="1184">
        <f t="shared" si="31"/>
        <v>45885</v>
      </c>
      <c r="G122" s="1238"/>
      <c r="H122" s="1151"/>
    </row>
    <row r="123" spans="1:8" s="146" customFormat="1" ht="20.100000000000001" hidden="1" customHeight="1">
      <c r="A123" s="1014"/>
      <c r="B123" s="1191" t="s">
        <v>2436</v>
      </c>
      <c r="C123" s="1154" t="s">
        <v>2460</v>
      </c>
      <c r="D123" s="1154">
        <v>45882</v>
      </c>
      <c r="E123" s="1255">
        <f>D123+5</f>
        <v>45887</v>
      </c>
      <c r="F123" s="1151">
        <f>D123+8</f>
        <v>45890</v>
      </c>
      <c r="G123" s="1202"/>
      <c r="H123" s="1151"/>
    </row>
    <row r="124" spans="1:8" s="146" customFormat="1" ht="20.100000000000001" hidden="1" customHeight="1">
      <c r="A124" s="1014"/>
      <c r="B124" s="1191" t="s">
        <v>2450</v>
      </c>
      <c r="C124" s="1154" t="s">
        <v>2461</v>
      </c>
      <c r="D124" s="1200">
        <v>45889</v>
      </c>
      <c r="E124" s="1244">
        <f t="shared" ref="E124:E127" si="32">D124+5</f>
        <v>45894</v>
      </c>
      <c r="F124" s="1184">
        <f t="shared" ref="F124:F127" si="33">D124+8</f>
        <v>45897</v>
      </c>
      <c r="G124" s="1238"/>
      <c r="H124" s="1151"/>
    </row>
    <row r="125" spans="1:8" s="146" customFormat="1" ht="20.100000000000001" hidden="1" customHeight="1">
      <c r="A125" s="1014" t="s">
        <v>2100</v>
      </c>
      <c r="B125" s="1191" t="s">
        <v>2063</v>
      </c>
      <c r="C125" s="1154" t="s">
        <v>2462</v>
      </c>
      <c r="D125" s="1200">
        <v>45895</v>
      </c>
      <c r="E125" s="1244">
        <f t="shared" si="32"/>
        <v>45900</v>
      </c>
      <c r="F125" s="1184">
        <f t="shared" si="33"/>
        <v>45903</v>
      </c>
      <c r="G125" s="1238"/>
      <c r="H125" s="1151"/>
    </row>
    <row r="126" spans="1:8" s="146" customFormat="1" ht="20.100000000000001" hidden="1" customHeight="1">
      <c r="A126" s="1014"/>
      <c r="B126" s="1191" t="s">
        <v>2400</v>
      </c>
      <c r="C126" s="1154" t="s">
        <v>2463</v>
      </c>
      <c r="D126" s="1200">
        <v>45909</v>
      </c>
      <c r="E126" s="1244">
        <f t="shared" si="32"/>
        <v>45914</v>
      </c>
      <c r="F126" s="1184">
        <f t="shared" si="33"/>
        <v>45917</v>
      </c>
      <c r="G126" s="1238"/>
      <c r="H126" s="1151"/>
    </row>
    <row r="127" spans="1:8" s="146" customFormat="1" ht="20.100000000000001" hidden="1" customHeight="1">
      <c r="A127" s="1014"/>
      <c r="B127" s="1191" t="s">
        <v>2348</v>
      </c>
      <c r="C127" s="1154" t="s">
        <v>2464</v>
      </c>
      <c r="D127" s="1200">
        <v>45912</v>
      </c>
      <c r="E127" s="1244">
        <f t="shared" si="32"/>
        <v>45917</v>
      </c>
      <c r="F127" s="1184">
        <f t="shared" si="33"/>
        <v>45920</v>
      </c>
      <c r="G127" s="1238"/>
      <c r="H127" s="1151"/>
    </row>
    <row r="128" spans="1:8" s="146" customFormat="1" ht="20.100000000000001" hidden="1" customHeight="1">
      <c r="A128" s="1014"/>
      <c r="B128" s="1191" t="s">
        <v>2436</v>
      </c>
      <c r="C128" s="1154" t="s">
        <v>2465</v>
      </c>
      <c r="D128" s="1154">
        <v>45921</v>
      </c>
      <c r="E128" s="1255">
        <f>D128+5</f>
        <v>45926</v>
      </c>
      <c r="F128" s="1151">
        <f>D128+8</f>
        <v>45929</v>
      </c>
      <c r="G128" s="1202"/>
      <c r="H128" s="1151"/>
    </row>
    <row r="129" spans="1:8" s="146" customFormat="1" ht="20.100000000000001" hidden="1" customHeight="1">
      <c r="A129" s="1014"/>
      <c r="B129" s="1191" t="s">
        <v>2450</v>
      </c>
      <c r="C129" s="1154" t="s">
        <v>2466</v>
      </c>
      <c r="D129" s="1200">
        <v>45923</v>
      </c>
      <c r="E129" s="1244">
        <f t="shared" ref="E129:E132" si="34">D129+5</f>
        <v>45928</v>
      </c>
      <c r="F129" s="1184">
        <f t="shared" ref="F129" si="35">D129+8</f>
        <v>45931</v>
      </c>
      <c r="G129" s="1238"/>
      <c r="H129" s="1151"/>
    </row>
    <row r="130" spans="1:8" s="146" customFormat="1" ht="20.100000000000001" hidden="1" customHeight="1">
      <c r="A130" s="1014"/>
      <c r="B130" s="1191" t="s">
        <v>2063</v>
      </c>
      <c r="C130" s="1154" t="s">
        <v>2467</v>
      </c>
      <c r="D130" s="1200">
        <v>45943</v>
      </c>
      <c r="E130" s="1177" t="s">
        <v>286</v>
      </c>
      <c r="F130" s="1177" t="s">
        <v>286</v>
      </c>
      <c r="G130" s="1238"/>
      <c r="H130" s="1151"/>
    </row>
    <row r="131" spans="1:8" s="146" customFormat="1" ht="20.100000000000001" hidden="1" customHeight="1">
      <c r="A131" s="1014"/>
      <c r="B131" s="1191" t="s">
        <v>2400</v>
      </c>
      <c r="C131" s="1154" t="s">
        <v>2468</v>
      </c>
      <c r="D131" s="1200">
        <v>45943</v>
      </c>
      <c r="E131" s="1177" t="s">
        <v>286</v>
      </c>
      <c r="F131" s="1184">
        <v>45946</v>
      </c>
      <c r="G131" s="1238"/>
      <c r="H131" s="1151"/>
    </row>
    <row r="132" spans="1:8" s="146" customFormat="1" ht="20.100000000000001" hidden="1" customHeight="1">
      <c r="A132" s="1014" t="s">
        <v>2436</v>
      </c>
      <c r="B132" s="1191" t="s">
        <v>2348</v>
      </c>
      <c r="C132" s="1154" t="s">
        <v>2469</v>
      </c>
      <c r="D132" s="1200">
        <v>45949</v>
      </c>
      <c r="E132" s="1244">
        <f t="shared" si="34"/>
        <v>45954</v>
      </c>
      <c r="F132" s="1184">
        <f t="shared" ref="F132:F136" si="36">D132+8</f>
        <v>45957</v>
      </c>
      <c r="G132" s="1238"/>
      <c r="H132" s="1151"/>
    </row>
    <row r="133" spans="1:8" s="146" customFormat="1" ht="20.100000000000001" hidden="1" customHeight="1">
      <c r="A133" s="1014" t="s">
        <v>2436</v>
      </c>
      <c r="B133" s="1236" t="s">
        <v>310</v>
      </c>
      <c r="C133" s="1154" t="s">
        <v>2470</v>
      </c>
      <c r="D133" s="1160">
        <v>45952</v>
      </c>
      <c r="E133" s="1254"/>
      <c r="F133" s="1195"/>
      <c r="G133" s="1202"/>
      <c r="H133" s="1151"/>
    </row>
    <row r="134" spans="1:8" s="146" customFormat="1" ht="20.100000000000001" hidden="1" customHeight="1">
      <c r="A134" s="1014" t="s">
        <v>2450</v>
      </c>
      <c r="B134" s="1236" t="s">
        <v>310</v>
      </c>
      <c r="C134" s="1154" t="s">
        <v>2471</v>
      </c>
      <c r="D134" s="1187">
        <v>45959</v>
      </c>
      <c r="E134" s="1246">
        <f t="shared" ref="E134:E136" si="37">D134+5</f>
        <v>45964</v>
      </c>
      <c r="F134" s="1187">
        <f t="shared" si="36"/>
        <v>45967</v>
      </c>
      <c r="G134" s="1238"/>
      <c r="H134" s="1151"/>
    </row>
    <row r="135" spans="1:8" s="146" customFormat="1" ht="20.100000000000001" hidden="1" customHeight="1">
      <c r="A135" s="1014"/>
      <c r="B135" s="1191" t="s">
        <v>2063</v>
      </c>
      <c r="C135" s="1154" t="s">
        <v>2472</v>
      </c>
      <c r="D135" s="1200">
        <v>45966</v>
      </c>
      <c r="E135" s="1244">
        <f t="shared" si="37"/>
        <v>45971</v>
      </c>
      <c r="F135" s="1184">
        <f t="shared" si="36"/>
        <v>45974</v>
      </c>
      <c r="G135" s="1238"/>
      <c r="H135" s="1151"/>
    </row>
    <row r="136" spans="1:8" s="146" customFormat="1" ht="20.100000000000001" hidden="1" customHeight="1">
      <c r="A136" s="1014"/>
      <c r="B136" s="1191" t="s">
        <v>2400</v>
      </c>
      <c r="C136" s="1154" t="s">
        <v>2473</v>
      </c>
      <c r="D136" s="1200">
        <v>45973</v>
      </c>
      <c r="E136" s="1244">
        <f t="shared" si="37"/>
        <v>45978</v>
      </c>
      <c r="F136" s="1184">
        <f t="shared" si="36"/>
        <v>45981</v>
      </c>
      <c r="G136" s="1238"/>
      <c r="H136" s="1151"/>
    </row>
    <row r="137" spans="1:8" s="146" customFormat="1" ht="20.100000000000001" hidden="1" customHeight="1">
      <c r="A137" s="1014" t="s">
        <v>2436</v>
      </c>
      <c r="B137" s="1236" t="s">
        <v>310</v>
      </c>
      <c r="C137" s="1154" t="s">
        <v>2474</v>
      </c>
      <c r="D137" s="1187">
        <v>45980</v>
      </c>
      <c r="E137" s="1246">
        <f t="shared" ref="E137" si="38">D137+5</f>
        <v>45985</v>
      </c>
      <c r="F137" s="1187">
        <f t="shared" ref="F137" si="39">D137+8</f>
        <v>45988</v>
      </c>
      <c r="G137" s="1238"/>
      <c r="H137" s="1151"/>
    </row>
    <row r="138" spans="1:8" s="146" customFormat="1" ht="20.100000000000001" hidden="1" customHeight="1">
      <c r="A138" s="1014" t="s">
        <v>2475</v>
      </c>
      <c r="B138" s="1236" t="s">
        <v>310</v>
      </c>
      <c r="C138" s="1154" t="s">
        <v>2476</v>
      </c>
      <c r="D138" s="1187">
        <v>45987</v>
      </c>
      <c r="E138" s="1246">
        <f t="shared" ref="E138" si="40">D138+5</f>
        <v>45992</v>
      </c>
      <c r="F138" s="1187">
        <f t="shared" ref="F138" si="41">D138+8</f>
        <v>45995</v>
      </c>
      <c r="G138" s="1238"/>
      <c r="H138" s="1151"/>
    </row>
    <row r="139" spans="1:8" s="146" customFormat="1" ht="20.100000000000001" hidden="1" customHeight="1">
      <c r="A139" s="1014"/>
      <c r="B139" s="1191" t="s">
        <v>2618</v>
      </c>
      <c r="C139" s="1154" t="s">
        <v>2619</v>
      </c>
      <c r="D139" s="1200">
        <v>45985</v>
      </c>
      <c r="E139" s="1256">
        <f>D139+4</f>
        <v>45989</v>
      </c>
      <c r="F139" s="1257">
        <f>D139+7</f>
        <v>45992</v>
      </c>
      <c r="G139" s="1238"/>
      <c r="H139" s="1151">
        <v>47</v>
      </c>
    </row>
    <row r="140" spans="1:8" s="146" customFormat="1" ht="20.100000000000001" hidden="1" customHeight="1">
      <c r="A140" s="1014"/>
      <c r="B140" s="1191" t="s">
        <v>2620</v>
      </c>
      <c r="C140" s="1154" t="s">
        <v>2621</v>
      </c>
      <c r="D140" s="1258" t="s">
        <v>286</v>
      </c>
      <c r="E140" s="1178" t="s">
        <v>286</v>
      </c>
      <c r="F140" s="1178" t="s">
        <v>286</v>
      </c>
      <c r="G140" s="1238"/>
      <c r="H140" s="1151">
        <v>48</v>
      </c>
    </row>
    <row r="141" spans="1:8" s="146" customFormat="1" ht="20.100000000000001" hidden="1" customHeight="1">
      <c r="A141" s="1014" t="s">
        <v>2622</v>
      </c>
      <c r="B141" s="1191" t="s">
        <v>2623</v>
      </c>
      <c r="C141" s="1154" t="s">
        <v>2624</v>
      </c>
      <c r="D141" s="1200">
        <v>45999</v>
      </c>
      <c r="E141" s="1244">
        <f t="shared" ref="E141:E144" si="42">D141+4</f>
        <v>46003</v>
      </c>
      <c r="F141" s="1244">
        <f t="shared" ref="F141:F144" si="43">D141+7</f>
        <v>46006</v>
      </c>
      <c r="G141" s="1238"/>
      <c r="H141" s="1151">
        <v>49</v>
      </c>
    </row>
    <row r="142" spans="1:8" s="146" customFormat="1" ht="20.100000000000001" hidden="1" customHeight="1">
      <c r="A142" s="1014" t="s">
        <v>2625</v>
      </c>
      <c r="B142" s="1191" t="s">
        <v>2626</v>
      </c>
      <c r="C142" s="1154" t="s">
        <v>2627</v>
      </c>
      <c r="D142" s="1200">
        <v>46010</v>
      </c>
      <c r="E142" s="1244">
        <f t="shared" si="42"/>
        <v>46014</v>
      </c>
      <c r="F142" s="1177" t="s">
        <v>286</v>
      </c>
      <c r="G142" s="1238"/>
      <c r="H142" s="1151">
        <v>50</v>
      </c>
    </row>
    <row r="143" spans="1:8" s="146" customFormat="1" ht="20.100000000000001" hidden="1" customHeight="1">
      <c r="A143" s="1014" t="s">
        <v>2628</v>
      </c>
      <c r="B143" s="1191" t="s">
        <v>2629</v>
      </c>
      <c r="C143" s="1154" t="s">
        <v>2630</v>
      </c>
      <c r="D143" s="1200">
        <v>46012</v>
      </c>
      <c r="E143" s="1177" t="s">
        <v>286</v>
      </c>
      <c r="F143" s="1184">
        <f t="shared" si="43"/>
        <v>46019</v>
      </c>
      <c r="G143" s="1238"/>
      <c r="H143" s="1151">
        <v>51</v>
      </c>
    </row>
    <row r="144" spans="1:8" s="146" customFormat="1" ht="20.100000000000001" hidden="1" customHeight="1">
      <c r="A144" s="1014" t="s">
        <v>2631</v>
      </c>
      <c r="B144" s="1191" t="s">
        <v>2632</v>
      </c>
      <c r="C144" s="1154" t="s">
        <v>2633</v>
      </c>
      <c r="D144" s="1200">
        <v>46022</v>
      </c>
      <c r="E144" s="1244">
        <f t="shared" si="42"/>
        <v>46026</v>
      </c>
      <c r="F144" s="1184">
        <f t="shared" si="43"/>
        <v>46029</v>
      </c>
      <c r="G144" s="1238"/>
      <c r="H144" s="1151">
        <v>52</v>
      </c>
    </row>
    <row r="145" spans="1:8" s="146" customFormat="1" ht="20.100000000000001" hidden="1" customHeight="1">
      <c r="A145" s="1014" t="s">
        <v>2450</v>
      </c>
      <c r="B145" s="1191" t="s">
        <v>2620</v>
      </c>
      <c r="C145" s="1154" t="s">
        <v>2634</v>
      </c>
      <c r="D145" s="1200">
        <v>46028</v>
      </c>
      <c r="E145" s="1244">
        <f t="shared" ref="E145:E147" si="44">D145+4</f>
        <v>46032</v>
      </c>
      <c r="F145" s="1184">
        <f t="shared" ref="F145:F147" si="45">D145+7</f>
        <v>46035</v>
      </c>
      <c r="G145" s="1238"/>
      <c r="H145" s="1151">
        <v>1</v>
      </c>
    </row>
    <row r="146" spans="1:8" s="146" customFormat="1" ht="20.100000000000001" hidden="1" customHeight="1">
      <c r="A146" s="1014" t="s">
        <v>2635</v>
      </c>
      <c r="B146" s="1191" t="s">
        <v>2636</v>
      </c>
      <c r="C146" s="1154" t="s">
        <v>2637</v>
      </c>
      <c r="D146" s="1200">
        <v>45669</v>
      </c>
      <c r="E146" s="1244">
        <f t="shared" si="44"/>
        <v>45673</v>
      </c>
      <c r="F146" s="1184">
        <f t="shared" si="45"/>
        <v>45676</v>
      </c>
      <c r="G146" s="1238"/>
      <c r="H146" s="1151">
        <v>2</v>
      </c>
    </row>
    <row r="147" spans="1:8" s="146" customFormat="1" ht="20.100000000000001" hidden="1" customHeight="1">
      <c r="A147" s="1014" t="s">
        <v>2623</v>
      </c>
      <c r="B147" s="1236" t="s">
        <v>310</v>
      </c>
      <c r="C147" s="1154" t="s">
        <v>2638</v>
      </c>
      <c r="D147" s="1187">
        <v>46037</v>
      </c>
      <c r="E147" s="1246">
        <f t="shared" si="44"/>
        <v>46041</v>
      </c>
      <c r="F147" s="1187">
        <f t="shared" si="45"/>
        <v>46044</v>
      </c>
      <c r="G147" s="1238"/>
      <c r="H147" s="1151">
        <v>3</v>
      </c>
    </row>
    <row r="148" spans="1:8" s="146" customFormat="1" ht="20.100000000000001" hidden="1" customHeight="1">
      <c r="A148" s="1014" t="s">
        <v>2626</v>
      </c>
      <c r="B148" s="1191" t="s">
        <v>2623</v>
      </c>
      <c r="C148" s="1154" t="s">
        <v>2639</v>
      </c>
      <c r="D148" s="1200">
        <v>46044</v>
      </c>
      <c r="E148" s="1178" t="s">
        <v>286</v>
      </c>
      <c r="F148" s="1184">
        <f>D148+7</f>
        <v>46051</v>
      </c>
      <c r="G148" s="1238"/>
      <c r="H148" s="1151">
        <v>4</v>
      </c>
    </row>
    <row r="149" spans="1:8" s="146" customFormat="1" ht="20.100000000000001" hidden="1" customHeight="1">
      <c r="A149" s="1014" t="s">
        <v>2640</v>
      </c>
      <c r="B149" s="1159" t="s">
        <v>462</v>
      </c>
      <c r="C149" s="1154" t="s">
        <v>2641</v>
      </c>
      <c r="D149" s="1200">
        <v>46051</v>
      </c>
      <c r="E149" s="1244">
        <f t="shared" ref="E149" si="46">D149+4</f>
        <v>46055</v>
      </c>
      <c r="F149" s="1184">
        <f t="shared" ref="F149" si="47">D149+7</f>
        <v>46058</v>
      </c>
      <c r="G149" s="1238"/>
      <c r="H149" s="1151">
        <v>5</v>
      </c>
    </row>
    <row r="150" spans="1:8" s="146" customFormat="1" ht="20.100000000000001" hidden="1" customHeight="1">
      <c r="A150" s="1014"/>
      <c r="B150" s="1191" t="s">
        <v>2629</v>
      </c>
      <c r="C150" s="1154" t="s">
        <v>2642</v>
      </c>
      <c r="D150" s="1200">
        <v>46060</v>
      </c>
      <c r="E150" s="1244">
        <f t="shared" ref="E150:E153" si="48">D150+4</f>
        <v>46064</v>
      </c>
      <c r="F150" s="1184">
        <f t="shared" ref="F150:F152" si="49">D150+7</f>
        <v>46067</v>
      </c>
      <c r="G150" s="1238"/>
      <c r="H150" s="1151">
        <v>6</v>
      </c>
    </row>
    <row r="151" spans="1:8" s="146" customFormat="1" ht="20.100000000000001" hidden="1" customHeight="1">
      <c r="A151" s="1014" t="s">
        <v>2632</v>
      </c>
      <c r="B151" s="1159" t="s">
        <v>462</v>
      </c>
      <c r="C151" s="1154" t="s">
        <v>2643</v>
      </c>
      <c r="D151" s="1200">
        <v>46065</v>
      </c>
      <c r="E151" s="1244">
        <f t="shared" si="48"/>
        <v>46069</v>
      </c>
      <c r="F151" s="1184">
        <f t="shared" si="49"/>
        <v>46072</v>
      </c>
      <c r="G151" s="1238"/>
      <c r="H151" s="1151">
        <v>7</v>
      </c>
    </row>
    <row r="152" spans="1:8" s="146" customFormat="1" ht="20.100000000000001" hidden="1" customHeight="1">
      <c r="A152" s="1014"/>
      <c r="B152" s="1191" t="s">
        <v>2620</v>
      </c>
      <c r="C152" s="1154" t="s">
        <v>2644</v>
      </c>
      <c r="D152" s="1200">
        <v>46078</v>
      </c>
      <c r="E152" s="1244">
        <f t="shared" si="48"/>
        <v>46082</v>
      </c>
      <c r="F152" s="1184">
        <f t="shared" si="49"/>
        <v>46085</v>
      </c>
      <c r="G152" s="1238"/>
      <c r="H152" s="1151">
        <v>8</v>
      </c>
    </row>
    <row r="153" spans="1:8" s="146" customFormat="1" ht="20.100000000000001" hidden="1" customHeight="1">
      <c r="A153" s="1014" t="s">
        <v>2618</v>
      </c>
      <c r="B153" s="1191" t="s">
        <v>2636</v>
      </c>
      <c r="C153" s="1154" t="s">
        <v>2645</v>
      </c>
      <c r="D153" s="1200">
        <v>46084</v>
      </c>
      <c r="E153" s="1244">
        <f t="shared" si="48"/>
        <v>46088</v>
      </c>
      <c r="F153" s="1178" t="s">
        <v>286</v>
      </c>
      <c r="G153" s="1238"/>
      <c r="H153" s="1151">
        <v>9</v>
      </c>
    </row>
    <row r="154" spans="1:8" s="146" customFormat="1" ht="20.100000000000001" hidden="1" customHeight="1">
      <c r="A154" s="1014"/>
      <c r="B154" s="1191" t="s">
        <v>2623</v>
      </c>
      <c r="C154" s="1154" t="s">
        <v>2646</v>
      </c>
      <c r="D154" s="1200">
        <v>46093</v>
      </c>
      <c r="E154" s="1244">
        <f t="shared" ref="E154" si="50">D154+4</f>
        <v>46097</v>
      </c>
      <c r="F154" s="1184">
        <f t="shared" ref="F154" si="51">D154+7</f>
        <v>46100</v>
      </c>
      <c r="G154" s="1238"/>
      <c r="H154" s="1151">
        <v>10</v>
      </c>
    </row>
    <row r="155" spans="1:8" s="146" customFormat="1" ht="20.100000000000001" hidden="1" customHeight="1">
      <c r="A155" s="1014" t="s">
        <v>2647</v>
      </c>
      <c r="B155" s="1236" t="s">
        <v>310</v>
      </c>
      <c r="C155" s="1154" t="s">
        <v>2648</v>
      </c>
      <c r="D155" s="1187">
        <v>46093</v>
      </c>
      <c r="E155" s="1246">
        <f t="shared" ref="E155" si="52">D155+4</f>
        <v>46097</v>
      </c>
      <c r="F155" s="1187">
        <f t="shared" ref="F155" si="53">D155+7</f>
        <v>46100</v>
      </c>
      <c r="G155" s="1238"/>
      <c r="H155" s="1151">
        <v>11</v>
      </c>
    </row>
    <row r="156" spans="1:8" s="146" customFormat="1" ht="20.100000000000001" hidden="1" customHeight="1">
      <c r="A156" s="1014" t="s">
        <v>2649</v>
      </c>
      <c r="B156" s="1167" t="s">
        <v>2650</v>
      </c>
      <c r="C156" s="1154" t="s">
        <v>2651</v>
      </c>
      <c r="D156" s="1200">
        <v>46102</v>
      </c>
      <c r="E156" s="1244">
        <f t="shared" ref="E156:E157" si="54">D156+4</f>
        <v>46106</v>
      </c>
      <c r="F156" s="1184">
        <f t="shared" ref="F156:F157" si="55">D156+7</f>
        <v>46109</v>
      </c>
      <c r="G156" s="1238"/>
      <c r="H156" s="1151">
        <v>12</v>
      </c>
    </row>
    <row r="157" spans="1:8" s="146" customFormat="1" ht="20.100000000000001" hidden="1" customHeight="1">
      <c r="A157" s="1014" t="s">
        <v>2652</v>
      </c>
      <c r="B157" s="1191" t="s">
        <v>2629</v>
      </c>
      <c r="C157" s="1154" t="s">
        <v>2653</v>
      </c>
      <c r="D157" s="1200">
        <v>46107</v>
      </c>
      <c r="E157" s="1244">
        <f t="shared" si="54"/>
        <v>46111</v>
      </c>
      <c r="F157" s="1184">
        <f t="shared" si="55"/>
        <v>46114</v>
      </c>
      <c r="G157" s="1238"/>
      <c r="H157" s="1151">
        <v>13</v>
      </c>
    </row>
    <row r="158" spans="1:8" s="146" customFormat="1" ht="20.100000000000001" hidden="1" customHeight="1">
      <c r="A158" s="1014" t="s">
        <v>2654</v>
      </c>
      <c r="B158" s="1191" t="s">
        <v>2655</v>
      </c>
      <c r="C158" s="1154" t="s">
        <v>2656</v>
      </c>
      <c r="D158" s="1200">
        <v>46115</v>
      </c>
      <c r="E158" s="1244">
        <f t="shared" ref="E158" si="56">D158+4</f>
        <v>46119</v>
      </c>
      <c r="F158" s="1184">
        <f t="shared" ref="F158" si="57">D158+7</f>
        <v>46122</v>
      </c>
      <c r="G158" s="1238"/>
      <c r="H158" s="1151">
        <v>14</v>
      </c>
    </row>
    <row r="159" spans="1:8" s="146" customFormat="1" ht="20.100000000000001" hidden="1" customHeight="1">
      <c r="A159" s="1014" t="s">
        <v>2657</v>
      </c>
      <c r="B159" s="1167" t="s">
        <v>1915</v>
      </c>
      <c r="C159" s="1154" t="s">
        <v>2658</v>
      </c>
      <c r="D159" s="1200">
        <v>46123</v>
      </c>
      <c r="E159" s="1244">
        <f t="shared" ref="E159" si="58">D159+4</f>
        <v>46127</v>
      </c>
      <c r="F159" s="1184">
        <f t="shared" ref="F159" si="59">D159+7</f>
        <v>46130</v>
      </c>
      <c r="G159" s="1238"/>
      <c r="H159" s="1151">
        <v>15</v>
      </c>
    </row>
    <row r="160" spans="1:8" s="146" customFormat="1" ht="20.100000000000001" hidden="1" customHeight="1">
      <c r="A160" s="1014" t="s">
        <v>2659</v>
      </c>
      <c r="B160" s="1167" t="s">
        <v>2636</v>
      </c>
      <c r="C160" s="1154" t="s">
        <v>2660</v>
      </c>
      <c r="D160" s="1200">
        <v>46137</v>
      </c>
      <c r="E160" s="1244">
        <f t="shared" ref="E160:E162" si="60">D160+4</f>
        <v>46141</v>
      </c>
      <c r="F160" s="1178" t="s">
        <v>286</v>
      </c>
      <c r="G160" s="1238"/>
      <c r="H160" s="1151">
        <v>16</v>
      </c>
    </row>
    <row r="161" spans="1:8" s="146" customFormat="1" ht="20.100000000000001" hidden="1" customHeight="1">
      <c r="A161" s="1014" t="s">
        <v>2623</v>
      </c>
      <c r="B161" s="1237" t="s">
        <v>2661</v>
      </c>
      <c r="C161" s="1154" t="s">
        <v>2662</v>
      </c>
      <c r="D161" s="1200">
        <v>46138</v>
      </c>
      <c r="E161" s="1178" t="s">
        <v>286</v>
      </c>
      <c r="F161" s="1184">
        <f t="shared" ref="F161:F162" si="61">D161+7</f>
        <v>46145</v>
      </c>
      <c r="G161" s="1238"/>
      <c r="H161" s="1151">
        <v>17</v>
      </c>
    </row>
    <row r="162" spans="1:8" s="146" customFormat="1" ht="20.100000000000001" hidden="1" customHeight="1">
      <c r="A162" s="1014" t="s">
        <v>2663</v>
      </c>
      <c r="B162" s="1167" t="s">
        <v>2664</v>
      </c>
      <c r="C162" s="1154" t="s">
        <v>2665</v>
      </c>
      <c r="D162" s="1200">
        <v>46146</v>
      </c>
      <c r="E162" s="1244">
        <f t="shared" si="60"/>
        <v>46150</v>
      </c>
      <c r="F162" s="1184">
        <f t="shared" si="61"/>
        <v>46153</v>
      </c>
      <c r="G162" s="1238"/>
      <c r="H162" s="1151">
        <v>18</v>
      </c>
    </row>
    <row r="163" spans="1:8" s="146" customFormat="1" ht="20.100000000000001" hidden="1" customHeight="1">
      <c r="A163" s="1014"/>
      <c r="B163" s="1167" t="s">
        <v>2629</v>
      </c>
      <c r="C163" s="1154" t="s">
        <v>2666</v>
      </c>
      <c r="D163" s="1200">
        <v>46158</v>
      </c>
      <c r="E163" s="1244">
        <f t="shared" ref="E163:E164" si="62">D163+4</f>
        <v>46162</v>
      </c>
      <c r="F163" s="1184">
        <f t="shared" ref="F163:F164" si="63">D163+7</f>
        <v>46165</v>
      </c>
      <c r="G163" s="1238"/>
      <c r="H163" s="1263">
        <v>19</v>
      </c>
    </row>
    <row r="164" spans="1:8" s="146" customFormat="1" ht="20.100000000000001" hidden="1" customHeight="1">
      <c r="A164" s="1014"/>
      <c r="B164" s="1167" t="s">
        <v>2667</v>
      </c>
      <c r="C164" s="1154" t="s">
        <v>2668</v>
      </c>
      <c r="D164" s="1200">
        <v>46164</v>
      </c>
      <c r="E164" s="1244">
        <f t="shared" si="62"/>
        <v>46168</v>
      </c>
      <c r="F164" s="1184">
        <f t="shared" si="63"/>
        <v>46171</v>
      </c>
      <c r="G164" s="1238"/>
      <c r="H164" s="1263">
        <v>20</v>
      </c>
    </row>
    <row r="165" spans="1:8" s="146" customFormat="1" ht="20.100000000000001" hidden="1" customHeight="1">
      <c r="A165" s="1014" t="s">
        <v>2620</v>
      </c>
      <c r="B165" s="1167" t="s">
        <v>1915</v>
      </c>
      <c r="C165" s="1154" t="s">
        <v>2669</v>
      </c>
      <c r="D165" s="1200">
        <v>46167</v>
      </c>
      <c r="E165" s="1244">
        <f t="shared" ref="E165" si="64">D165+4</f>
        <v>46171</v>
      </c>
      <c r="F165" s="1184">
        <f t="shared" ref="F165" si="65">D165+7</f>
        <v>46174</v>
      </c>
      <c r="G165" s="1238"/>
      <c r="H165" s="1263">
        <v>21</v>
      </c>
    </row>
    <row r="166" spans="1:8" s="146" customFormat="1" ht="20.100000000000001" hidden="1" customHeight="1">
      <c r="A166" s="1014" t="s">
        <v>2670</v>
      </c>
      <c r="B166" s="1159" t="s">
        <v>1311</v>
      </c>
      <c r="C166" s="1154" t="s">
        <v>2671</v>
      </c>
      <c r="D166" s="1187">
        <v>46170</v>
      </c>
      <c r="E166" s="1246">
        <f t="shared" ref="E166" si="66">D166+4</f>
        <v>46174</v>
      </c>
      <c r="F166" s="1187">
        <f t="shared" ref="F166" si="67">D166+7</f>
        <v>46177</v>
      </c>
      <c r="G166" s="1238"/>
      <c r="H166" s="1263">
        <v>22</v>
      </c>
    </row>
    <row r="167" spans="1:8" s="146" customFormat="1" ht="20.100000000000001" customHeight="1">
      <c r="A167" s="1014" t="s">
        <v>2672</v>
      </c>
      <c r="B167" s="1159" t="s">
        <v>1311</v>
      </c>
      <c r="C167" s="1154" t="s">
        <v>2673</v>
      </c>
      <c r="D167" s="1187">
        <v>46177</v>
      </c>
      <c r="E167" s="1246">
        <f t="shared" ref="E167" si="68">D167+4</f>
        <v>46181</v>
      </c>
      <c r="F167" s="1187">
        <f t="shared" ref="F167" si="69">D167+7</f>
        <v>46184</v>
      </c>
      <c r="G167" s="1238"/>
      <c r="H167" s="1263">
        <v>23</v>
      </c>
    </row>
    <row r="168" spans="1:8" s="146" customFormat="1" ht="20.100000000000001" customHeight="1">
      <c r="A168" s="1014" t="s">
        <v>2674</v>
      </c>
      <c r="B168" s="1167" t="s">
        <v>2675</v>
      </c>
      <c r="C168" s="1154" t="s">
        <v>2676</v>
      </c>
      <c r="D168" s="1200">
        <v>46194</v>
      </c>
      <c r="E168" s="1178" t="s">
        <v>286</v>
      </c>
      <c r="F168" s="1184">
        <f t="shared" ref="F168" si="70">D168+7</f>
        <v>46201</v>
      </c>
      <c r="G168" s="1238"/>
      <c r="H168" s="1263">
        <v>24</v>
      </c>
    </row>
    <row r="169" spans="1:8" s="146" customFormat="1" ht="20.100000000000001" customHeight="1">
      <c r="A169" s="1014" t="s">
        <v>2677</v>
      </c>
      <c r="B169" s="1237" t="s">
        <v>2678</v>
      </c>
      <c r="C169" s="1154" t="s">
        <v>2679</v>
      </c>
      <c r="D169" s="1200">
        <v>46196</v>
      </c>
      <c r="E169" s="1244">
        <f t="shared" ref="E169" si="71">D169+4</f>
        <v>46200</v>
      </c>
      <c r="F169" s="1184">
        <f t="shared" ref="F169" si="72">D169+7</f>
        <v>46203</v>
      </c>
      <c r="G169" s="1238"/>
      <c r="H169" s="1263">
        <v>25</v>
      </c>
    </row>
    <row r="170" spans="1:8" s="146" customFormat="1" ht="20.100000000000001" customHeight="1">
      <c r="A170" s="1014" t="s">
        <v>2680</v>
      </c>
      <c r="B170" s="1167" t="s">
        <v>2681</v>
      </c>
      <c r="C170" s="1154" t="s">
        <v>2682</v>
      </c>
      <c r="D170" s="1200">
        <v>46200</v>
      </c>
      <c r="E170" s="1244">
        <f t="shared" ref="E170" si="73">D170+4</f>
        <v>46204</v>
      </c>
      <c r="F170" s="1184">
        <f t="shared" ref="F170" si="74">D170+7</f>
        <v>46207</v>
      </c>
      <c r="G170" s="1238"/>
      <c r="H170" s="1263">
        <v>26</v>
      </c>
    </row>
    <row r="171" spans="1:8" s="146" customFormat="1" ht="20.100000000000001" customHeight="1">
      <c r="A171" s="1014" t="s">
        <v>2683</v>
      </c>
      <c r="B171" s="1167" t="s">
        <v>2684</v>
      </c>
      <c r="C171" s="1154" t="s">
        <v>2685</v>
      </c>
      <c r="D171" s="1200">
        <v>46205</v>
      </c>
      <c r="E171" s="1244">
        <f t="shared" ref="E171" si="75">D171+4</f>
        <v>46209</v>
      </c>
      <c r="F171" s="1184">
        <f t="shared" ref="F171" si="76">D171+7</f>
        <v>46212</v>
      </c>
      <c r="G171" s="1238"/>
      <c r="H171" s="1263">
        <v>27</v>
      </c>
    </row>
    <row r="172" spans="1:8" s="146" customFormat="1" ht="20.100000000000001" customHeight="1">
      <c r="A172" s="1014" t="s">
        <v>2686</v>
      </c>
      <c r="B172" s="1236" t="s">
        <v>1311</v>
      </c>
      <c r="C172" s="1154" t="s">
        <v>2687</v>
      </c>
      <c r="D172" s="1187">
        <v>46212</v>
      </c>
      <c r="E172" s="1246">
        <f t="shared" ref="E172:E173" si="77">D172+4</f>
        <v>46216</v>
      </c>
      <c r="F172" s="1187">
        <f t="shared" ref="F172:F173" si="78">D172+7</f>
        <v>46219</v>
      </c>
      <c r="G172" s="1238"/>
      <c r="H172" s="1263">
        <v>28</v>
      </c>
    </row>
    <row r="173" spans="1:8" s="146" customFormat="1" ht="20.100000000000001" customHeight="1">
      <c r="A173" s="1014" t="s">
        <v>2688</v>
      </c>
      <c r="B173" s="1237" t="s">
        <v>2689</v>
      </c>
      <c r="C173" s="1154" t="s">
        <v>2690</v>
      </c>
      <c r="D173" s="1200">
        <v>46219</v>
      </c>
      <c r="E173" s="1244">
        <f t="shared" si="77"/>
        <v>46223</v>
      </c>
      <c r="F173" s="1184">
        <f t="shared" si="78"/>
        <v>46226</v>
      </c>
      <c r="G173" s="1238"/>
      <c r="H173" s="1263">
        <v>29</v>
      </c>
    </row>
    <row r="174" spans="1:8" s="146" customFormat="1" ht="20.100000000000001" customHeight="1">
      <c r="A174" s="1014" t="s">
        <v>2691</v>
      </c>
      <c r="B174" s="1167" t="s">
        <v>2636</v>
      </c>
      <c r="C174" s="1154" t="s">
        <v>2692</v>
      </c>
      <c r="D174" s="1200">
        <v>46226</v>
      </c>
      <c r="E174" s="1244">
        <f t="shared" ref="E174" si="79">D174+4</f>
        <v>46230</v>
      </c>
      <c r="F174" s="1184">
        <f t="shared" ref="F174" si="80">D174+7</f>
        <v>46233</v>
      </c>
      <c r="G174" s="1238"/>
      <c r="H174" s="1263">
        <v>30</v>
      </c>
    </row>
    <row r="175" spans="1:8" s="146" customFormat="1" ht="20.100000000000001" customHeight="1">
      <c r="A175" s="1014" t="s">
        <v>2693</v>
      </c>
      <c r="B175" s="1167" t="s">
        <v>2675</v>
      </c>
      <c r="C175" s="1154" t="s">
        <v>2694</v>
      </c>
      <c r="D175" s="1200">
        <v>46233</v>
      </c>
      <c r="E175" s="1244">
        <f t="shared" ref="E175" si="81">D175+4</f>
        <v>46237</v>
      </c>
      <c r="F175" s="1184">
        <f t="shared" ref="F175" si="82">D175+7</f>
        <v>46240</v>
      </c>
      <c r="G175" s="1238"/>
      <c r="H175" s="1263">
        <v>31</v>
      </c>
    </row>
    <row r="176" spans="1:8" s="146" customFormat="1" ht="20.100000000000001" customHeight="1">
      <c r="A176" s="1014" t="s">
        <v>2695</v>
      </c>
      <c r="B176" s="1167" t="s">
        <v>2693</v>
      </c>
      <c r="C176" s="1154" t="s">
        <v>2696</v>
      </c>
      <c r="D176" s="1200">
        <v>46240</v>
      </c>
      <c r="E176" s="1244">
        <f t="shared" ref="E176" si="83">D176+4</f>
        <v>46244</v>
      </c>
      <c r="F176" s="1184">
        <f t="shared" ref="F176" si="84">D176+7</f>
        <v>46247</v>
      </c>
      <c r="G176" s="1238"/>
      <c r="H176" s="1263">
        <v>32</v>
      </c>
    </row>
    <row r="177" spans="1:14" s="146" customFormat="1" ht="20.100000000000001" customHeight="1">
      <c r="A177" s="1014" t="s">
        <v>2667</v>
      </c>
      <c r="B177" s="1167" t="s">
        <v>2695</v>
      </c>
      <c r="C177" s="1154" t="s">
        <v>2697</v>
      </c>
      <c r="D177" s="1200">
        <v>46247</v>
      </c>
      <c r="E177" s="1244">
        <f t="shared" ref="E177" si="85">D177+4</f>
        <v>46251</v>
      </c>
      <c r="F177" s="1184">
        <f t="shared" ref="F177" si="86">D177+7</f>
        <v>46254</v>
      </c>
      <c r="G177" s="1238"/>
      <c r="H177" s="1263">
        <v>33</v>
      </c>
    </row>
    <row r="178" spans="1:14" s="146" customFormat="1" ht="20.100000000000001" customHeight="1">
      <c r="A178" s="1014"/>
      <c r="B178" s="1167" t="s">
        <v>2629</v>
      </c>
      <c r="C178" s="1154" t="s">
        <v>2698</v>
      </c>
      <c r="D178" s="1200">
        <v>46254</v>
      </c>
      <c r="E178" s="1244">
        <f t="shared" ref="E178:E179" si="87">D178+4</f>
        <v>46258</v>
      </c>
      <c r="F178" s="1184">
        <f t="shared" ref="F178:F179" si="88">D178+7</f>
        <v>46261</v>
      </c>
      <c r="G178" s="1238"/>
      <c r="H178" s="1263">
        <v>34</v>
      </c>
    </row>
    <row r="179" spans="1:14" s="146" customFormat="1" ht="20.100000000000001" customHeight="1">
      <c r="A179" s="1014" t="s">
        <v>2699</v>
      </c>
      <c r="B179" s="1237" t="s">
        <v>2689</v>
      </c>
      <c r="C179" s="1154" t="s">
        <v>2700</v>
      </c>
      <c r="D179" s="1200">
        <v>46261</v>
      </c>
      <c r="E179" s="1244">
        <f t="shared" si="87"/>
        <v>46265</v>
      </c>
      <c r="F179" s="1184">
        <f t="shared" si="88"/>
        <v>46268</v>
      </c>
      <c r="G179" s="1238"/>
      <c r="H179" s="1263">
        <v>35</v>
      </c>
    </row>
    <row r="180" spans="1:14" s="146" customFormat="1" ht="20.100000000000001" customHeight="1">
      <c r="A180" s="1014"/>
      <c r="B180" s="1237" t="s">
        <v>2701</v>
      </c>
      <c r="C180" s="1154" t="s">
        <v>2702</v>
      </c>
      <c r="D180" s="1200">
        <v>46268</v>
      </c>
      <c r="E180" s="1244">
        <f t="shared" ref="E180" si="89">D180+4</f>
        <v>46272</v>
      </c>
      <c r="F180" s="1184">
        <f t="shared" ref="F180" si="90">D180+7</f>
        <v>46275</v>
      </c>
      <c r="G180" s="1238"/>
      <c r="H180" s="1263">
        <v>36</v>
      </c>
    </row>
    <row r="181" spans="1:14" s="146" customFormat="1" ht="18" customHeight="1">
      <c r="A181" s="1014"/>
      <c r="B181" s="147" t="s">
        <v>467</v>
      </c>
      <c r="C181" s="11"/>
      <c r="D181" s="11"/>
      <c r="E181" s="11"/>
      <c r="F181" s="11"/>
      <c r="G181" s="11"/>
      <c r="H181" s="2"/>
      <c r="I181" s="391"/>
      <c r="J181" s="391"/>
      <c r="K181" s="391"/>
      <c r="L181" s="391"/>
      <c r="M181" s="2"/>
      <c r="N181" s="159"/>
    </row>
    <row r="182" spans="1:14" s="146" customFormat="1" ht="18" customHeight="1">
      <c r="A182" s="1014"/>
      <c r="B182" s="147"/>
      <c r="C182" s="11"/>
      <c r="D182" s="11"/>
      <c r="E182" s="11"/>
      <c r="F182" s="11"/>
      <c r="G182" s="11"/>
      <c r="H182" s="2"/>
      <c r="I182" s="391"/>
      <c r="J182" s="391"/>
      <c r="K182" s="391"/>
      <c r="L182" s="391"/>
      <c r="M182" s="2"/>
      <c r="N182" s="159"/>
    </row>
    <row r="183" spans="1:14" s="146" customFormat="1" ht="18" customHeight="1">
      <c r="A183" s="1014"/>
      <c r="B183" s="147"/>
      <c r="C183" s="11"/>
      <c r="D183" s="11"/>
      <c r="E183" s="11"/>
      <c r="F183" s="11"/>
      <c r="G183" s="11"/>
      <c r="H183" s="2"/>
      <c r="I183" s="391"/>
      <c r="J183" s="391"/>
      <c r="K183" s="391"/>
      <c r="L183" s="391"/>
      <c r="M183" s="2"/>
      <c r="N183" s="159"/>
    </row>
    <row r="184" spans="1:14" s="146" customFormat="1" ht="18" customHeight="1">
      <c r="A184" s="1014"/>
      <c r="B184" s="1529" t="s">
        <v>1187</v>
      </c>
      <c r="C184" s="1529"/>
      <c r="D184" s="1529"/>
      <c r="E184" s="1529"/>
      <c r="F184" s="1529"/>
      <c r="G184" s="1529"/>
      <c r="H184" s="1529"/>
      <c r="I184" s="1529"/>
      <c r="J184" s="1019"/>
      <c r="K184" s="391"/>
      <c r="L184" s="391"/>
      <c r="M184" s="2"/>
      <c r="N184" s="159"/>
    </row>
    <row r="185" spans="1:14" s="146" customFormat="1" ht="18" customHeight="1">
      <c r="A185" s="1014"/>
      <c r="B185" s="147"/>
      <c r="C185" s="11"/>
      <c r="D185" s="11"/>
      <c r="E185" s="11"/>
      <c r="F185" s="11"/>
      <c r="G185" s="11"/>
      <c r="H185" s="2"/>
      <c r="I185" s="391"/>
      <c r="J185" s="391"/>
      <c r="K185" s="391"/>
      <c r="L185" s="391"/>
      <c r="M185" s="2"/>
      <c r="N185" s="159"/>
    </row>
    <row r="186" spans="1:14" s="146" customFormat="1" ht="30.75" hidden="1" customHeight="1">
      <c r="A186" s="1014"/>
      <c r="B186" s="1530" t="s">
        <v>7</v>
      </c>
      <c r="C186" s="1531"/>
      <c r="D186" s="1592" t="s">
        <v>250</v>
      </c>
      <c r="E186" s="1205" t="s">
        <v>2703</v>
      </c>
      <c r="F186" s="1205" t="s">
        <v>52</v>
      </c>
      <c r="G186" s="1205" t="s">
        <v>66</v>
      </c>
      <c r="H186" s="1205" t="s">
        <v>206</v>
      </c>
      <c r="I186" s="1205" t="s">
        <v>177</v>
      </c>
      <c r="J186" s="1205" t="s">
        <v>148</v>
      </c>
      <c r="K186" s="1205" t="s">
        <v>2704</v>
      </c>
      <c r="L186" s="1196"/>
      <c r="M186" s="1163"/>
      <c r="N186" s="1206"/>
    </row>
    <row r="187" spans="1:14" s="146" customFormat="1" ht="21.75" hidden="1" customHeight="1">
      <c r="A187" s="1014"/>
      <c r="B187" s="1148" t="s">
        <v>252</v>
      </c>
      <c r="C187" s="1148" t="s">
        <v>253</v>
      </c>
      <c r="D187" s="1593"/>
      <c r="E187" s="1233" t="s">
        <v>203</v>
      </c>
      <c r="F187" s="1233" t="s">
        <v>205</v>
      </c>
      <c r="G187" s="1233" t="s">
        <v>54</v>
      </c>
      <c r="H187" s="1233" t="s">
        <v>57</v>
      </c>
      <c r="I187" s="1233" t="s">
        <v>59</v>
      </c>
      <c r="J187" s="1233" t="s">
        <v>160</v>
      </c>
      <c r="K187" s="1233" t="s">
        <v>151</v>
      </c>
      <c r="L187" s="1196"/>
      <c r="M187" s="1209" t="s">
        <v>391</v>
      </c>
      <c r="N187" s="1166" t="s">
        <v>338</v>
      </c>
    </row>
    <row r="188" spans="1:14" s="146" customFormat="1" ht="21.75" hidden="1" customHeight="1">
      <c r="A188" s="1014" t="s">
        <v>2618</v>
      </c>
      <c r="B188" s="1236" t="s">
        <v>310</v>
      </c>
      <c r="C188" s="1234" t="s">
        <v>2705</v>
      </c>
      <c r="D188" s="1212">
        <v>45995</v>
      </c>
      <c r="E188" s="1212">
        <f>D188+3</f>
        <v>45998</v>
      </c>
      <c r="F188" s="1212">
        <f>E188+6</f>
        <v>46004</v>
      </c>
      <c r="G188" s="1212">
        <f>F188+2</f>
        <v>46006</v>
      </c>
      <c r="H188" s="1212">
        <f>G188+2</f>
        <v>46008</v>
      </c>
      <c r="I188" s="1212">
        <f>H188+3</f>
        <v>46011</v>
      </c>
      <c r="J188" s="1212">
        <f>I188+3</f>
        <v>46014</v>
      </c>
      <c r="K188" s="1212">
        <f>J188+4</f>
        <v>46018</v>
      </c>
      <c r="L188" s="1196"/>
      <c r="M188" s="1151">
        <v>45990</v>
      </c>
      <c r="N188" s="1175" t="e">
        <f>WEEKNUM(#REF!)</f>
        <v>#REF!</v>
      </c>
    </row>
    <row r="189" spans="1:14" s="146" customFormat="1" ht="21.75" hidden="1" customHeight="1">
      <c r="A189" s="1014"/>
      <c r="B189" s="1191" t="s">
        <v>2620</v>
      </c>
      <c r="C189" s="1234" t="s">
        <v>2706</v>
      </c>
      <c r="D189" s="1235">
        <v>45993</v>
      </c>
      <c r="E189" s="1178" t="s">
        <v>286</v>
      </c>
      <c r="F189" s="1178" t="s">
        <v>286</v>
      </c>
      <c r="G189" s="1215">
        <v>46008</v>
      </c>
      <c r="H189" s="1215">
        <f t="shared" ref="H189" si="91">G189+2</f>
        <v>46010</v>
      </c>
      <c r="I189" s="1215">
        <f t="shared" ref="I189:J189" si="92">H189+3</f>
        <v>46013</v>
      </c>
      <c r="J189" s="1215">
        <f t="shared" si="92"/>
        <v>46016</v>
      </c>
      <c r="K189" s="1215">
        <f t="shared" ref="K189:K192" si="93">J189+4</f>
        <v>46020</v>
      </c>
      <c r="L189" s="1196"/>
      <c r="M189" s="1151">
        <f t="shared" ref="M189:M202" si="94">M188+7</f>
        <v>45997</v>
      </c>
      <c r="N189" s="1175" t="e">
        <f>WEEKNUM(#REF!)</f>
        <v>#REF!</v>
      </c>
    </row>
    <row r="190" spans="1:14" s="146" customFormat="1" ht="21.75" hidden="1" customHeight="1">
      <c r="A190" s="1014" t="s">
        <v>2622</v>
      </c>
      <c r="B190" s="1191" t="s">
        <v>1919</v>
      </c>
      <c r="C190" s="1234" t="s">
        <v>2707</v>
      </c>
      <c r="D190" s="1235">
        <v>46012</v>
      </c>
      <c r="E190" s="1215">
        <f t="shared" ref="E190" si="95">D190+3</f>
        <v>46015</v>
      </c>
      <c r="F190" s="1215">
        <f t="shared" ref="F190:F192" si="96">E190+6</f>
        <v>46021</v>
      </c>
      <c r="G190" s="1215">
        <f t="shared" ref="G190:H190" si="97">F190+2</f>
        <v>46023</v>
      </c>
      <c r="H190" s="1215">
        <f t="shared" si="97"/>
        <v>46025</v>
      </c>
      <c r="I190" s="1215">
        <f t="shared" ref="I190:J190" si="98">H190+3</f>
        <v>46028</v>
      </c>
      <c r="J190" s="1215">
        <f t="shared" si="98"/>
        <v>46031</v>
      </c>
      <c r="K190" s="1215">
        <f t="shared" si="93"/>
        <v>46035</v>
      </c>
      <c r="L190" s="1196"/>
      <c r="M190" s="1151">
        <f t="shared" si="94"/>
        <v>46004</v>
      </c>
      <c r="N190" s="1175" t="e">
        <f>WEEKNUM(#REF!)</f>
        <v>#REF!</v>
      </c>
    </row>
    <row r="191" spans="1:14" s="146" customFormat="1" ht="21.75" hidden="1" customHeight="1">
      <c r="A191" s="1014" t="s">
        <v>1919</v>
      </c>
      <c r="B191" s="1191" t="s">
        <v>2626</v>
      </c>
      <c r="C191" s="1234" t="s">
        <v>2708</v>
      </c>
      <c r="D191" s="1235">
        <v>46017</v>
      </c>
      <c r="E191" s="1178" t="s">
        <v>286</v>
      </c>
      <c r="F191" s="1215">
        <f>D191+9</f>
        <v>46026</v>
      </c>
      <c r="G191" s="1215">
        <f t="shared" ref="G191" si="99">F191+2</f>
        <v>46028</v>
      </c>
      <c r="H191" s="1178" t="s">
        <v>286</v>
      </c>
      <c r="I191" s="1215">
        <f>D191+16</f>
        <v>46033</v>
      </c>
      <c r="J191" s="1215">
        <f t="shared" ref="J191" si="100">I191+3</f>
        <v>46036</v>
      </c>
      <c r="K191" s="1215">
        <f>J191+4</f>
        <v>46040</v>
      </c>
      <c r="L191" s="1196"/>
      <c r="M191" s="1151">
        <f t="shared" si="94"/>
        <v>46011</v>
      </c>
      <c r="N191" s="1175" t="e">
        <f>WEEKNUM(#REF!)</f>
        <v>#REF!</v>
      </c>
    </row>
    <row r="192" spans="1:14" s="146" customFormat="1" ht="21.75" hidden="1" customHeight="1">
      <c r="A192" s="1014" t="s">
        <v>2628</v>
      </c>
      <c r="B192" s="1191" t="s">
        <v>2629</v>
      </c>
      <c r="C192" s="1234" t="s">
        <v>2709</v>
      </c>
      <c r="D192" s="1235">
        <v>46022</v>
      </c>
      <c r="E192" s="1215">
        <f t="shared" ref="E192:E197" si="101">D192+3</f>
        <v>46025</v>
      </c>
      <c r="F192" s="1215">
        <f t="shared" si="96"/>
        <v>46031</v>
      </c>
      <c r="G192" s="1215">
        <f t="shared" ref="G192:H192" si="102">F192+2</f>
        <v>46033</v>
      </c>
      <c r="H192" s="1215">
        <f t="shared" si="102"/>
        <v>46035</v>
      </c>
      <c r="I192" s="1215">
        <f t="shared" ref="I192:J192" si="103">H192+3</f>
        <v>46038</v>
      </c>
      <c r="J192" s="1215">
        <f t="shared" si="103"/>
        <v>46041</v>
      </c>
      <c r="K192" s="1215">
        <f t="shared" si="93"/>
        <v>46045</v>
      </c>
      <c r="L192" s="1196"/>
      <c r="M192" s="1151">
        <f t="shared" si="94"/>
        <v>46018</v>
      </c>
      <c r="N192" s="1175">
        <v>1</v>
      </c>
    </row>
    <row r="193" spans="1:14" s="146" customFormat="1" ht="21.75" hidden="1" customHeight="1">
      <c r="A193" s="1014"/>
      <c r="B193" s="1191" t="s">
        <v>2632</v>
      </c>
      <c r="C193" s="1234" t="s">
        <v>2710</v>
      </c>
      <c r="D193" s="1235">
        <v>46033</v>
      </c>
      <c r="E193" s="1178" t="s">
        <v>286</v>
      </c>
      <c r="F193" s="1178" t="s">
        <v>286</v>
      </c>
      <c r="G193" s="1215">
        <f>D193+11</f>
        <v>46044</v>
      </c>
      <c r="H193" s="1215">
        <f t="shared" ref="H193:H196" si="104">G193+2</f>
        <v>46046</v>
      </c>
      <c r="I193" s="1215">
        <f t="shared" ref="I193:I196" si="105">H193+3</f>
        <v>46049</v>
      </c>
      <c r="J193" s="1215">
        <f t="shared" ref="J193:J196" si="106">I193+3</f>
        <v>46052</v>
      </c>
      <c r="K193" s="1215">
        <f t="shared" ref="K193:K196" si="107">J193+4</f>
        <v>46056</v>
      </c>
      <c r="L193" s="1196"/>
      <c r="M193" s="1151">
        <v>46025</v>
      </c>
      <c r="N193" s="1175" t="e">
        <f>WEEKNUM(#REF!)</f>
        <v>#REF!</v>
      </c>
    </row>
    <row r="194" spans="1:14" s="146" customFormat="1" ht="21.75" hidden="1" customHeight="1">
      <c r="A194" s="1014" t="s">
        <v>2618</v>
      </c>
      <c r="B194" s="1191" t="s">
        <v>2620</v>
      </c>
      <c r="C194" s="1234" t="s">
        <v>2711</v>
      </c>
      <c r="D194" s="1235">
        <v>46036</v>
      </c>
      <c r="E194" s="1215">
        <f t="shared" si="101"/>
        <v>46039</v>
      </c>
      <c r="F194" s="1215">
        <f t="shared" ref="F194:F196" si="108">E194+6</f>
        <v>46045</v>
      </c>
      <c r="G194" s="1215">
        <f t="shared" ref="G194:G196" si="109">F194+2</f>
        <v>46047</v>
      </c>
      <c r="H194" s="1215">
        <f t="shared" si="104"/>
        <v>46049</v>
      </c>
      <c r="I194" s="1215">
        <f t="shared" si="105"/>
        <v>46052</v>
      </c>
      <c r="J194" s="1215">
        <f t="shared" si="106"/>
        <v>46055</v>
      </c>
      <c r="K194" s="1215">
        <f t="shared" si="107"/>
        <v>46059</v>
      </c>
      <c r="L194" s="1196"/>
      <c r="M194" s="1151">
        <f t="shared" si="94"/>
        <v>46032</v>
      </c>
      <c r="N194" s="1175" t="e">
        <f>WEEKNUM(#REF!)</f>
        <v>#REF!</v>
      </c>
    </row>
    <row r="195" spans="1:14" s="146" customFormat="1" ht="21.75" hidden="1" customHeight="1">
      <c r="A195" s="1014" t="s">
        <v>2712</v>
      </c>
      <c r="B195" s="1191" t="s">
        <v>2636</v>
      </c>
      <c r="C195" s="1234" t="s">
        <v>2713</v>
      </c>
      <c r="D195" s="1235">
        <v>46044</v>
      </c>
      <c r="E195" s="1215">
        <f t="shared" si="101"/>
        <v>46047</v>
      </c>
      <c r="F195" s="1215">
        <f t="shared" si="108"/>
        <v>46053</v>
      </c>
      <c r="G195" s="1215">
        <f t="shared" si="109"/>
        <v>46055</v>
      </c>
      <c r="H195" s="1215">
        <f t="shared" si="104"/>
        <v>46057</v>
      </c>
      <c r="I195" s="1215">
        <f t="shared" si="105"/>
        <v>46060</v>
      </c>
      <c r="J195" s="1215">
        <f t="shared" si="106"/>
        <v>46063</v>
      </c>
      <c r="K195" s="1215">
        <f t="shared" si="107"/>
        <v>46067</v>
      </c>
      <c r="L195" s="1196"/>
      <c r="M195" s="1151">
        <f t="shared" si="94"/>
        <v>46039</v>
      </c>
      <c r="N195" s="1175" t="e">
        <f>WEEKNUM(#REF!)</f>
        <v>#REF!</v>
      </c>
    </row>
    <row r="196" spans="1:14" s="146" customFormat="1" ht="21.75" hidden="1" customHeight="1">
      <c r="A196" s="1014" t="s">
        <v>2623</v>
      </c>
      <c r="B196" s="1236" t="s">
        <v>310</v>
      </c>
      <c r="C196" s="1234" t="s">
        <v>2714</v>
      </c>
      <c r="D196" s="1212">
        <v>46046</v>
      </c>
      <c r="E196" s="1212">
        <f t="shared" si="101"/>
        <v>46049</v>
      </c>
      <c r="F196" s="1212">
        <f t="shared" si="108"/>
        <v>46055</v>
      </c>
      <c r="G196" s="1212">
        <f t="shared" si="109"/>
        <v>46057</v>
      </c>
      <c r="H196" s="1212">
        <f t="shared" si="104"/>
        <v>46059</v>
      </c>
      <c r="I196" s="1212">
        <f t="shared" si="105"/>
        <v>46062</v>
      </c>
      <c r="J196" s="1212">
        <f t="shared" si="106"/>
        <v>46065</v>
      </c>
      <c r="K196" s="1212">
        <f t="shared" si="107"/>
        <v>46069</v>
      </c>
      <c r="L196" s="1196"/>
      <c r="M196" s="1151">
        <f t="shared" si="94"/>
        <v>46046</v>
      </c>
      <c r="N196" s="1175" t="e">
        <f>WEEKNUM(#REF!)</f>
        <v>#REF!</v>
      </c>
    </row>
    <row r="197" spans="1:14" s="146" customFormat="1" ht="21.75" hidden="1" customHeight="1">
      <c r="A197" s="1014" t="s">
        <v>2626</v>
      </c>
      <c r="B197" s="1191" t="s">
        <v>2623</v>
      </c>
      <c r="C197" s="1234" t="s">
        <v>2715</v>
      </c>
      <c r="D197" s="1235">
        <v>46052</v>
      </c>
      <c r="E197" s="1215">
        <f t="shared" si="101"/>
        <v>46055</v>
      </c>
      <c r="F197" s="1215">
        <f t="shared" ref="F197" si="110">E197+6</f>
        <v>46061</v>
      </c>
      <c r="G197" s="1215">
        <f t="shared" ref="G197" si="111">F197+2</f>
        <v>46063</v>
      </c>
      <c r="H197" s="1215">
        <f t="shared" ref="H197" si="112">G197+2</f>
        <v>46065</v>
      </c>
      <c r="I197" s="1215">
        <f t="shared" ref="I197" si="113">H197+3</f>
        <v>46068</v>
      </c>
      <c r="J197" s="1215">
        <f t="shared" ref="J197" si="114">I197+3</f>
        <v>46071</v>
      </c>
      <c r="K197" s="1178" t="s">
        <v>286</v>
      </c>
      <c r="L197" s="1196"/>
      <c r="M197" s="1151">
        <f t="shared" si="94"/>
        <v>46053</v>
      </c>
      <c r="N197" s="1175" t="e">
        <f>WEEKNUM(#REF!)</f>
        <v>#REF!</v>
      </c>
    </row>
    <row r="198" spans="1:14" s="146" customFormat="1" ht="21.75" hidden="1" customHeight="1">
      <c r="A198" s="1014" t="s">
        <v>2716</v>
      </c>
      <c r="B198" s="1237" t="s">
        <v>1921</v>
      </c>
      <c r="C198" s="1234" t="s">
        <v>2717</v>
      </c>
      <c r="D198" s="1235">
        <v>46066</v>
      </c>
      <c r="E198" s="1215">
        <f t="shared" ref="E198:E201" si="115">D198+3</f>
        <v>46069</v>
      </c>
      <c r="F198" s="1215">
        <f t="shared" ref="F198:F201" si="116">E198+6</f>
        <v>46075</v>
      </c>
      <c r="G198" s="1178" t="s">
        <v>286</v>
      </c>
      <c r="H198" s="1178" t="s">
        <v>286</v>
      </c>
      <c r="I198" s="1178" t="s">
        <v>286</v>
      </c>
      <c r="J198" s="1178" t="s">
        <v>286</v>
      </c>
      <c r="K198" s="1178" t="s">
        <v>286</v>
      </c>
      <c r="L198" s="1196"/>
      <c r="M198" s="1151">
        <f t="shared" si="94"/>
        <v>46060</v>
      </c>
      <c r="N198" s="1175" t="e">
        <f>WEEKNUM(#REF!)</f>
        <v>#REF!</v>
      </c>
    </row>
    <row r="199" spans="1:14" s="146" customFormat="1" ht="21.75" hidden="1" customHeight="1">
      <c r="A199" s="1014"/>
      <c r="B199" s="1191" t="s">
        <v>2629</v>
      </c>
      <c r="C199" s="1234" t="s">
        <v>2718</v>
      </c>
      <c r="D199" s="1235">
        <v>46067</v>
      </c>
      <c r="E199" s="1215">
        <f t="shared" si="115"/>
        <v>46070</v>
      </c>
      <c r="F199" s="1215">
        <f t="shared" si="116"/>
        <v>46076</v>
      </c>
      <c r="G199" s="1215">
        <f t="shared" ref="G199:G201" si="117">F199+2</f>
        <v>46078</v>
      </c>
      <c r="H199" s="1215">
        <f t="shared" ref="H199:H201" si="118">G199+2</f>
        <v>46080</v>
      </c>
      <c r="I199" s="1215">
        <f t="shared" ref="I199:I201" si="119">H199+3</f>
        <v>46083</v>
      </c>
      <c r="J199" s="1215">
        <f t="shared" ref="J199:J201" si="120">I199+3</f>
        <v>46086</v>
      </c>
      <c r="K199" s="1215">
        <f t="shared" ref="K199:K201" si="121">J199+4</f>
        <v>46090</v>
      </c>
      <c r="L199" s="1196"/>
      <c r="M199" s="1151">
        <f t="shared" si="94"/>
        <v>46067</v>
      </c>
      <c r="N199" s="1175" t="e">
        <f>WEEKNUM(#REF!)</f>
        <v>#REF!</v>
      </c>
    </row>
    <row r="200" spans="1:14" s="146" customFormat="1" ht="21.75" hidden="1" customHeight="1">
      <c r="A200" s="1014" t="s">
        <v>2652</v>
      </c>
      <c r="B200" s="1237" t="s">
        <v>1938</v>
      </c>
      <c r="C200" s="1234" t="s">
        <v>2719</v>
      </c>
      <c r="D200" s="1235">
        <v>46081</v>
      </c>
      <c r="E200" s="1178" t="s">
        <v>286</v>
      </c>
      <c r="F200" s="1215">
        <f>D200+8</f>
        <v>46089</v>
      </c>
      <c r="G200" s="1178" t="s">
        <v>286</v>
      </c>
      <c r="H200" s="1178" t="s">
        <v>286</v>
      </c>
      <c r="I200" s="1178" t="s">
        <v>286</v>
      </c>
      <c r="J200" s="1178" t="s">
        <v>286</v>
      </c>
      <c r="K200" s="1178" t="s">
        <v>286</v>
      </c>
      <c r="L200" s="1196"/>
      <c r="M200" s="1151">
        <f t="shared" si="94"/>
        <v>46074</v>
      </c>
      <c r="N200" s="1175" t="e">
        <f>WEEKNUM(#REF!)</f>
        <v>#REF!</v>
      </c>
    </row>
    <row r="201" spans="1:14" s="146" customFormat="1" ht="21.75" hidden="1" customHeight="1">
      <c r="A201" s="1014"/>
      <c r="B201" s="1451" t="s">
        <v>2620</v>
      </c>
      <c r="C201" s="1376" t="s">
        <v>2720</v>
      </c>
      <c r="D201" s="1452">
        <v>46090</v>
      </c>
      <c r="E201" s="1226">
        <f t="shared" si="115"/>
        <v>46093</v>
      </c>
      <c r="F201" s="1226">
        <f t="shared" si="116"/>
        <v>46099</v>
      </c>
      <c r="G201" s="1226">
        <f t="shared" si="117"/>
        <v>46101</v>
      </c>
      <c r="H201" s="1226">
        <f t="shared" si="118"/>
        <v>46103</v>
      </c>
      <c r="I201" s="1226">
        <f t="shared" si="119"/>
        <v>46106</v>
      </c>
      <c r="J201" s="1226">
        <f t="shared" si="120"/>
        <v>46109</v>
      </c>
      <c r="K201" s="1226">
        <f t="shared" si="121"/>
        <v>46113</v>
      </c>
      <c r="L201" s="1196"/>
      <c r="M201" s="1325">
        <f t="shared" si="94"/>
        <v>46081</v>
      </c>
      <c r="N201" s="1453" t="e">
        <f>WEEKNUM(#REF!)</f>
        <v>#REF!</v>
      </c>
    </row>
    <row r="202" spans="1:14" s="146" customFormat="1" ht="21.75" hidden="1" customHeight="1">
      <c r="A202" s="1014"/>
      <c r="B202" s="1460" t="s">
        <v>2701</v>
      </c>
      <c r="C202" s="1234" t="s">
        <v>2721</v>
      </c>
      <c r="D202" s="1235">
        <v>46092</v>
      </c>
      <c r="E202" s="1178" t="s">
        <v>286</v>
      </c>
      <c r="F202" s="1215">
        <f>D202+9</f>
        <v>46101</v>
      </c>
      <c r="G202" s="1215">
        <f t="shared" ref="G202" si="122">F202+2</f>
        <v>46103</v>
      </c>
      <c r="H202" s="1178" t="s">
        <v>286</v>
      </c>
      <c r="I202" s="1215">
        <f>D202+16</f>
        <v>46108</v>
      </c>
      <c r="J202" s="1215">
        <f t="shared" ref="J202" si="123">I202+3</f>
        <v>46111</v>
      </c>
      <c r="K202" s="1178" t="s">
        <v>286</v>
      </c>
      <c r="L202" s="1196"/>
      <c r="M202" s="1342">
        <f t="shared" si="94"/>
        <v>46088</v>
      </c>
      <c r="N202" s="1461" t="e">
        <f>WEEKNUM(#REF!)</f>
        <v>#REF!</v>
      </c>
    </row>
    <row r="203" spans="1:14" s="146" customFormat="1" ht="21.75" hidden="1" customHeight="1">
      <c r="A203" s="1014"/>
      <c r="B203" s="1399"/>
      <c r="C203" s="1202"/>
      <c r="D203" s="1238"/>
      <c r="E203" s="1238"/>
      <c r="F203" s="1238"/>
      <c r="G203" s="1238"/>
      <c r="H203" s="1286"/>
      <c r="I203" s="1238"/>
      <c r="J203" s="1238"/>
      <c r="K203" s="1286"/>
      <c r="L203" s="1196"/>
      <c r="M203" s="1202"/>
      <c r="N203" s="1459"/>
    </row>
    <row r="204" spans="1:14" s="146" customFormat="1" ht="21.75" customHeight="1">
      <c r="A204" s="1014"/>
      <c r="B204" s="1530" t="s">
        <v>7</v>
      </c>
      <c r="C204" s="1556"/>
      <c r="D204" s="1592" t="s">
        <v>250</v>
      </c>
      <c r="E204" s="1205" t="s">
        <v>77</v>
      </c>
      <c r="F204" s="1205" t="s">
        <v>52</v>
      </c>
      <c r="G204" s="1205" t="s">
        <v>66</v>
      </c>
      <c r="H204" s="1205" t="s">
        <v>206</v>
      </c>
      <c r="I204" s="1205" t="s">
        <v>177</v>
      </c>
      <c r="J204" s="1205" t="s">
        <v>148</v>
      </c>
      <c r="K204" s="1205" t="s">
        <v>2704</v>
      </c>
      <c r="L204" s="1196"/>
      <c r="M204" s="1202"/>
      <c r="N204" s="1459"/>
    </row>
    <row r="205" spans="1:14" s="146" customFormat="1" ht="21.75" customHeight="1">
      <c r="A205" s="1014"/>
      <c r="B205" s="1148" t="s">
        <v>252</v>
      </c>
      <c r="C205" s="1148" t="s">
        <v>253</v>
      </c>
      <c r="D205" s="1593"/>
      <c r="E205" s="1233" t="s">
        <v>203</v>
      </c>
      <c r="F205" s="1233" t="s">
        <v>205</v>
      </c>
      <c r="G205" s="1233" t="s">
        <v>54</v>
      </c>
      <c r="H205" s="1233" t="s">
        <v>57</v>
      </c>
      <c r="I205" s="1233" t="s">
        <v>59</v>
      </c>
      <c r="J205" s="1233" t="s">
        <v>160</v>
      </c>
      <c r="K205" s="1233" t="s">
        <v>151</v>
      </c>
      <c r="L205" s="1196"/>
      <c r="M205" s="1166" t="s">
        <v>338</v>
      </c>
    </row>
    <row r="206" spans="1:14" s="146" customFormat="1" ht="21.75" hidden="1" customHeight="1">
      <c r="A206" s="1014"/>
      <c r="B206" s="1454" t="s">
        <v>2623</v>
      </c>
      <c r="C206" s="1455" t="s">
        <v>2722</v>
      </c>
      <c r="D206" s="1456">
        <v>46103</v>
      </c>
      <c r="E206" s="1457">
        <f t="shared" ref="E206" si="124">D206+3</f>
        <v>46106</v>
      </c>
      <c r="F206" s="1457">
        <f t="shared" ref="F206" si="125">E206+6</f>
        <v>46112</v>
      </c>
      <c r="G206" s="1457">
        <f>F206+2</f>
        <v>46114</v>
      </c>
      <c r="H206" s="1457">
        <f t="shared" ref="H206" si="126">G206+2</f>
        <v>46116</v>
      </c>
      <c r="I206" s="1457">
        <f t="shared" ref="I206" si="127">H206+3</f>
        <v>46119</v>
      </c>
      <c r="J206" s="1457">
        <f>I206+3</f>
        <v>46122</v>
      </c>
      <c r="K206" s="1457">
        <f t="shared" ref="K206" si="128">J206+4</f>
        <v>46126</v>
      </c>
      <c r="L206" s="1196"/>
      <c r="M206" s="1461">
        <v>12</v>
      </c>
    </row>
    <row r="207" spans="1:14" s="146" customFormat="1" ht="21.75" hidden="1" customHeight="1">
      <c r="A207" s="1014" t="s">
        <v>2647</v>
      </c>
      <c r="B207" s="1236" t="s">
        <v>310</v>
      </c>
      <c r="C207" s="1234" t="s">
        <v>2723</v>
      </c>
      <c r="D207" s="1212">
        <v>46102</v>
      </c>
      <c r="E207" s="1212">
        <f t="shared" ref="E207" si="129">D207+3</f>
        <v>46105</v>
      </c>
      <c r="F207" s="1212">
        <f t="shared" ref="F207" si="130">E207+6</f>
        <v>46111</v>
      </c>
      <c r="G207" s="1212">
        <f t="shared" ref="G207:G208" si="131">F207+2</f>
        <v>46113</v>
      </c>
      <c r="H207" s="1212">
        <f t="shared" ref="H207:H208" si="132">G207+2</f>
        <v>46115</v>
      </c>
      <c r="I207" s="1212">
        <f t="shared" ref="I207:I208" si="133">H207+3</f>
        <v>46118</v>
      </c>
      <c r="J207" s="1212">
        <f t="shared" ref="J207:J208" si="134">I207+3</f>
        <v>46121</v>
      </c>
      <c r="K207" s="1212">
        <f t="shared" ref="K207:K208" si="135">J207+4</f>
        <v>46125</v>
      </c>
      <c r="L207" s="1196"/>
      <c r="M207" s="1458">
        <v>13</v>
      </c>
    </row>
    <row r="208" spans="1:14" s="146" customFormat="1" ht="21.75" hidden="1" customHeight="1">
      <c r="A208" s="1014" t="s">
        <v>2649</v>
      </c>
      <c r="B208" s="1237" t="s">
        <v>2724</v>
      </c>
      <c r="C208" s="1234" t="s">
        <v>2725</v>
      </c>
      <c r="D208" s="1178" t="s">
        <v>286</v>
      </c>
      <c r="E208" s="1215">
        <v>46113</v>
      </c>
      <c r="F208" s="1215">
        <f t="shared" ref="F208:F209" si="136">E208+6</f>
        <v>46119</v>
      </c>
      <c r="G208" s="1215">
        <f t="shared" si="131"/>
        <v>46121</v>
      </c>
      <c r="H208" s="1215">
        <f t="shared" si="132"/>
        <v>46123</v>
      </c>
      <c r="I208" s="1215">
        <f t="shared" si="133"/>
        <v>46126</v>
      </c>
      <c r="J208" s="1215">
        <f t="shared" si="134"/>
        <v>46129</v>
      </c>
      <c r="K208" s="1215">
        <f t="shared" si="135"/>
        <v>46133</v>
      </c>
      <c r="L208" s="1196"/>
      <c r="M208" s="1175">
        <v>14</v>
      </c>
    </row>
    <row r="209" spans="1:13" s="146" customFormat="1" ht="21.75" hidden="1" customHeight="1">
      <c r="A209" s="1014" t="s">
        <v>2652</v>
      </c>
      <c r="B209" s="1191" t="s">
        <v>2629</v>
      </c>
      <c r="C209" s="1234" t="s">
        <v>2726</v>
      </c>
      <c r="D209" s="1235">
        <v>46118</v>
      </c>
      <c r="E209" s="1215">
        <f t="shared" ref="E209" si="137">D209+3</f>
        <v>46121</v>
      </c>
      <c r="F209" s="1215">
        <f t="shared" si="136"/>
        <v>46127</v>
      </c>
      <c r="G209" s="1215">
        <f t="shared" ref="G209" si="138">F209+2</f>
        <v>46129</v>
      </c>
      <c r="H209" s="1215">
        <f t="shared" ref="H209" si="139">G209+2</f>
        <v>46131</v>
      </c>
      <c r="I209" s="1215">
        <f t="shared" ref="I209" si="140">H209+3</f>
        <v>46134</v>
      </c>
      <c r="J209" s="1215">
        <f t="shared" ref="J209" si="141">I209+3</f>
        <v>46137</v>
      </c>
      <c r="K209" s="1215">
        <f t="shared" ref="K209" si="142">J209+4</f>
        <v>46141</v>
      </c>
      <c r="L209" s="1196"/>
      <c r="M209" s="1175">
        <v>15</v>
      </c>
    </row>
    <row r="210" spans="1:13" s="146" customFormat="1" ht="21.75" hidden="1" customHeight="1">
      <c r="A210" s="1014" t="s">
        <v>2654</v>
      </c>
      <c r="B210" s="1191" t="s">
        <v>2655</v>
      </c>
      <c r="C210" s="1234" t="s">
        <v>2727</v>
      </c>
      <c r="D210" s="1235">
        <v>46126</v>
      </c>
      <c r="E210" s="1215">
        <f t="shared" ref="E210" si="143">D210+3</f>
        <v>46129</v>
      </c>
      <c r="F210" s="1215">
        <f t="shared" ref="F210" si="144">E210+6</f>
        <v>46135</v>
      </c>
      <c r="G210" s="1215">
        <f t="shared" ref="G210" si="145">F210+2</f>
        <v>46137</v>
      </c>
      <c r="H210" s="1215">
        <f t="shared" ref="H210" si="146">G210+2</f>
        <v>46139</v>
      </c>
      <c r="I210" s="1215">
        <f t="shared" ref="I210" si="147">H210+3</f>
        <v>46142</v>
      </c>
      <c r="J210" s="1215">
        <f t="shared" ref="J210" si="148">I210+3</f>
        <v>46145</v>
      </c>
      <c r="K210" s="1215">
        <f t="shared" ref="K210" si="149">J210+4</f>
        <v>46149</v>
      </c>
      <c r="L210" s="1196"/>
      <c r="M210" s="1175">
        <v>16</v>
      </c>
    </row>
    <row r="211" spans="1:13" s="146" customFormat="1" ht="21.75" hidden="1" customHeight="1">
      <c r="A211" s="1014" t="s">
        <v>2657</v>
      </c>
      <c r="B211" s="1167" t="s">
        <v>1915</v>
      </c>
      <c r="C211" s="1234" t="s">
        <v>2728</v>
      </c>
      <c r="D211" s="1235">
        <v>46133</v>
      </c>
      <c r="E211" s="1178" t="s">
        <v>286</v>
      </c>
      <c r="F211" s="1215">
        <f>D211+9</f>
        <v>46142</v>
      </c>
      <c r="G211" s="1215">
        <f t="shared" ref="G211" si="150">F211+2</f>
        <v>46144</v>
      </c>
      <c r="H211" s="1215">
        <f t="shared" ref="H211" si="151">G211+2</f>
        <v>46146</v>
      </c>
      <c r="I211" s="1215">
        <f t="shared" ref="I211" si="152">H211+3</f>
        <v>46149</v>
      </c>
      <c r="J211" s="1215">
        <f t="shared" ref="J211" si="153">I211+3</f>
        <v>46152</v>
      </c>
      <c r="K211" s="1178" t="s">
        <v>286</v>
      </c>
      <c r="L211" s="1196"/>
      <c r="M211" s="1175">
        <v>17</v>
      </c>
    </row>
    <row r="212" spans="1:13" s="146" customFormat="1" ht="21.75" hidden="1" customHeight="1">
      <c r="A212" s="1014" t="s">
        <v>2659</v>
      </c>
      <c r="B212" s="1167" t="s">
        <v>2636</v>
      </c>
      <c r="C212" s="1234" t="s">
        <v>2729</v>
      </c>
      <c r="D212" s="1235">
        <v>46146</v>
      </c>
      <c r="E212" s="1215">
        <f t="shared" ref="E212" si="154">D212+3</f>
        <v>46149</v>
      </c>
      <c r="F212" s="1215">
        <f t="shared" ref="F212" si="155">E212+6</f>
        <v>46155</v>
      </c>
      <c r="G212" s="1215">
        <f t="shared" ref="G212" si="156">F212+2</f>
        <v>46157</v>
      </c>
      <c r="H212" s="1215">
        <f t="shared" ref="H212" si="157">G212+2</f>
        <v>46159</v>
      </c>
      <c r="I212" s="1215">
        <f t="shared" ref="I212" si="158">H212+3</f>
        <v>46162</v>
      </c>
      <c r="J212" s="1215">
        <f t="shared" ref="J212" si="159">I212+3</f>
        <v>46165</v>
      </c>
      <c r="K212" s="1215">
        <f t="shared" ref="K212" si="160">J212+4</f>
        <v>46169</v>
      </c>
      <c r="L212" s="1196"/>
      <c r="M212" s="1175">
        <v>18</v>
      </c>
    </row>
    <row r="213" spans="1:13" s="146" customFormat="1" ht="21.75" hidden="1" customHeight="1">
      <c r="A213" s="1014" t="s">
        <v>2730</v>
      </c>
      <c r="B213" s="1236" t="s">
        <v>462</v>
      </c>
      <c r="C213" s="1234" t="s">
        <v>2731</v>
      </c>
      <c r="D213" s="1235">
        <v>46144</v>
      </c>
      <c r="E213" s="1215">
        <f t="shared" ref="E213:E214" si="161">D213+3</f>
        <v>46147</v>
      </c>
      <c r="F213" s="1215">
        <f t="shared" ref="F213:F214" si="162">E213+6</f>
        <v>46153</v>
      </c>
      <c r="G213" s="1215">
        <f t="shared" ref="G213" si="163">F213+2</f>
        <v>46155</v>
      </c>
      <c r="H213" s="1215">
        <f t="shared" ref="H213" si="164">G213+2</f>
        <v>46157</v>
      </c>
      <c r="I213" s="1215">
        <f t="shared" ref="I213" si="165">H213+3</f>
        <v>46160</v>
      </c>
      <c r="J213" s="1215">
        <f t="shared" ref="J213" si="166">I213+3</f>
        <v>46163</v>
      </c>
      <c r="K213" s="1215">
        <f t="shared" ref="K213" si="167">J213+4</f>
        <v>46167</v>
      </c>
      <c r="L213" s="1196"/>
      <c r="M213" s="1175">
        <v>19</v>
      </c>
    </row>
    <row r="214" spans="1:13" s="146" customFormat="1" ht="21.75" hidden="1" customHeight="1">
      <c r="A214" s="1014" t="s">
        <v>2663</v>
      </c>
      <c r="B214" s="1167" t="s">
        <v>2664</v>
      </c>
      <c r="C214" s="1234" t="s">
        <v>2732</v>
      </c>
      <c r="D214" s="1235">
        <v>46159</v>
      </c>
      <c r="E214" s="1215">
        <f t="shared" si="161"/>
        <v>46162</v>
      </c>
      <c r="F214" s="1215">
        <f t="shared" si="162"/>
        <v>46168</v>
      </c>
      <c r="G214" s="1178" t="s">
        <v>286</v>
      </c>
      <c r="H214" s="1178" t="s">
        <v>286</v>
      </c>
      <c r="I214" s="1178" t="s">
        <v>286</v>
      </c>
      <c r="J214" s="1178" t="s">
        <v>286</v>
      </c>
      <c r="K214" s="1178" t="s">
        <v>286</v>
      </c>
      <c r="L214" s="1196"/>
      <c r="M214" s="1263">
        <v>20</v>
      </c>
    </row>
    <row r="215" spans="1:13" s="146" customFormat="1" ht="21.75" hidden="1" customHeight="1">
      <c r="A215" s="1014"/>
      <c r="B215" s="1237" t="s">
        <v>2629</v>
      </c>
      <c r="C215" s="1234" t="s">
        <v>2733</v>
      </c>
      <c r="D215" s="1235">
        <v>46168</v>
      </c>
      <c r="E215" s="1215">
        <f t="shared" ref="E215:E216" si="168">D215+3</f>
        <v>46171</v>
      </c>
      <c r="F215" s="1215">
        <f t="shared" ref="F215:F216" si="169">E215+6</f>
        <v>46177</v>
      </c>
      <c r="G215" s="1215">
        <f t="shared" ref="G215:G216" si="170">F215+2</f>
        <v>46179</v>
      </c>
      <c r="H215" s="1178" t="s">
        <v>286</v>
      </c>
      <c r="I215" s="1215">
        <f>D215+16</f>
        <v>46184</v>
      </c>
      <c r="J215" s="1215">
        <f t="shared" ref="J215:J216" si="171">I215+3</f>
        <v>46187</v>
      </c>
      <c r="K215" s="1178" t="s">
        <v>286</v>
      </c>
      <c r="L215" s="1196"/>
      <c r="M215" s="1263">
        <v>21</v>
      </c>
    </row>
    <row r="216" spans="1:13" s="146" customFormat="1" ht="21.75" hidden="1" customHeight="1">
      <c r="A216" s="1014"/>
      <c r="B216" s="1237" t="s">
        <v>2667</v>
      </c>
      <c r="C216" s="1234" t="s">
        <v>2734</v>
      </c>
      <c r="D216" s="1235">
        <v>46174</v>
      </c>
      <c r="E216" s="1215">
        <f t="shared" si="168"/>
        <v>46177</v>
      </c>
      <c r="F216" s="1215">
        <f t="shared" si="169"/>
        <v>46183</v>
      </c>
      <c r="G216" s="1215">
        <f t="shared" si="170"/>
        <v>46185</v>
      </c>
      <c r="H216" s="1215">
        <f t="shared" ref="H216" si="172">G216+2</f>
        <v>46187</v>
      </c>
      <c r="I216" s="1215">
        <f t="shared" ref="I216" si="173">H216+3</f>
        <v>46190</v>
      </c>
      <c r="J216" s="1215">
        <f t="shared" si="171"/>
        <v>46193</v>
      </c>
      <c r="K216" s="1215">
        <f t="shared" ref="K216" si="174">J216+4</f>
        <v>46197</v>
      </c>
      <c r="L216" s="1196"/>
      <c r="M216" s="1263">
        <v>22</v>
      </c>
    </row>
    <row r="217" spans="1:13" s="146" customFormat="1" ht="21.75" customHeight="1">
      <c r="A217" s="1014" t="s">
        <v>2620</v>
      </c>
      <c r="B217" s="1499" t="s">
        <v>1915</v>
      </c>
      <c r="C217" s="1376" t="s">
        <v>2735</v>
      </c>
      <c r="D217" s="1235">
        <v>46174</v>
      </c>
      <c r="E217" s="1178" t="s">
        <v>286</v>
      </c>
      <c r="F217" s="1178" t="s">
        <v>286</v>
      </c>
      <c r="G217" s="1178" t="s">
        <v>286</v>
      </c>
      <c r="H217" s="1178" t="s">
        <v>286</v>
      </c>
      <c r="I217" s="1178" t="s">
        <v>286</v>
      </c>
      <c r="J217" s="1178" t="s">
        <v>286</v>
      </c>
      <c r="K217" s="1178" t="s">
        <v>286</v>
      </c>
      <c r="L217" s="1196"/>
      <c r="M217" s="1400">
        <v>23</v>
      </c>
    </row>
    <row r="218" spans="1:13" s="146" customFormat="1" ht="21.75" customHeight="1">
      <c r="A218" s="1014" t="s">
        <v>2670</v>
      </c>
      <c r="B218" s="1497" t="s">
        <v>1311</v>
      </c>
      <c r="C218" s="1234" t="s">
        <v>2736</v>
      </c>
      <c r="D218" s="1498">
        <v>46179</v>
      </c>
      <c r="E218" s="1495">
        <f t="shared" ref="E218" si="175">D218+3</f>
        <v>46182</v>
      </c>
      <c r="F218" s="1495">
        <f t="shared" ref="F218" si="176">E218+6</f>
        <v>46188</v>
      </c>
      <c r="G218" s="1495">
        <f t="shared" ref="G218" si="177">F218+2</f>
        <v>46190</v>
      </c>
      <c r="H218" s="1495">
        <f t="shared" ref="H218" si="178">G218+2</f>
        <v>46192</v>
      </c>
      <c r="I218" s="1495">
        <f t="shared" ref="I218" si="179">H218+3</f>
        <v>46195</v>
      </c>
      <c r="J218" s="1495">
        <f t="shared" ref="J218" si="180">I218+3</f>
        <v>46198</v>
      </c>
      <c r="K218" s="1495">
        <f t="shared" ref="K218" si="181">J218+4</f>
        <v>46202</v>
      </c>
      <c r="L218" s="1196"/>
      <c r="M218" s="1475">
        <v>24</v>
      </c>
    </row>
    <row r="219" spans="1:13" s="146" customFormat="1" ht="21.75" customHeight="1">
      <c r="A219" s="1014"/>
      <c r="B219" s="1496"/>
      <c r="C219" s="1202"/>
      <c r="D219" s="1238"/>
      <c r="E219" s="1238"/>
      <c r="F219" s="1238"/>
      <c r="G219" s="1238"/>
      <c r="H219" s="1238"/>
      <c r="I219" s="1238"/>
      <c r="J219" s="1238"/>
      <c r="K219" s="1238"/>
      <c r="L219" s="1196"/>
      <c r="M219" s="1399"/>
    </row>
    <row r="220" spans="1:13" s="146" customFormat="1" ht="21.75" customHeight="1">
      <c r="A220" s="1014"/>
      <c r="B220" s="1530" t="s">
        <v>7</v>
      </c>
      <c r="C220" s="1556"/>
      <c r="D220" s="1592" t="s">
        <v>250</v>
      </c>
      <c r="E220" s="1205" t="s">
        <v>77</v>
      </c>
      <c r="F220" s="1205" t="s">
        <v>52</v>
      </c>
      <c r="G220" s="1205" t="s">
        <v>66</v>
      </c>
      <c r="H220" s="1205" t="s">
        <v>206</v>
      </c>
      <c r="I220" s="1205" t="s">
        <v>177</v>
      </c>
      <c r="J220" s="1205" t="s">
        <v>148</v>
      </c>
      <c r="K220" s="1205" t="s">
        <v>210</v>
      </c>
      <c r="L220" s="1196"/>
      <c r="M220" s="1399"/>
    </row>
    <row r="221" spans="1:13" s="146" customFormat="1" ht="21.75" customHeight="1">
      <c r="A221" s="1014"/>
      <c r="B221" s="1148" t="s">
        <v>252</v>
      </c>
      <c r="C221" s="1148" t="s">
        <v>253</v>
      </c>
      <c r="D221" s="1593"/>
      <c r="E221" s="1233" t="s">
        <v>203</v>
      </c>
      <c r="F221" s="1233" t="s">
        <v>205</v>
      </c>
      <c r="G221" s="1233" t="s">
        <v>54</v>
      </c>
      <c r="H221" s="1233" t="s">
        <v>57</v>
      </c>
      <c r="I221" s="1233" t="s">
        <v>59</v>
      </c>
      <c r="J221" s="1233" t="s">
        <v>160</v>
      </c>
      <c r="K221" s="1233" t="s">
        <v>130</v>
      </c>
      <c r="L221" s="1196"/>
      <c r="M221" s="1491" t="s">
        <v>338</v>
      </c>
    </row>
    <row r="222" spans="1:13" s="146" customFormat="1" ht="21.75" customHeight="1">
      <c r="A222" s="1014" t="s">
        <v>2737</v>
      </c>
      <c r="B222" s="1237" t="s">
        <v>2636</v>
      </c>
      <c r="C222" s="1234" t="s">
        <v>2738</v>
      </c>
      <c r="D222" s="1235">
        <v>46193</v>
      </c>
      <c r="E222" s="1178" t="s">
        <v>286</v>
      </c>
      <c r="F222" s="1215">
        <f>D222+9</f>
        <v>46202</v>
      </c>
      <c r="G222" s="1215">
        <f t="shared" ref="G222" si="182">F222+2</f>
        <v>46204</v>
      </c>
      <c r="H222" s="1215">
        <f t="shared" ref="H222" si="183">G222+2</f>
        <v>46206</v>
      </c>
      <c r="I222" s="1215">
        <f t="shared" ref="I222" si="184">H222+3</f>
        <v>46209</v>
      </c>
      <c r="J222" s="1215">
        <f t="shared" ref="J222" si="185">I222+3</f>
        <v>46212</v>
      </c>
      <c r="K222" s="1215">
        <f>J222+3</f>
        <v>46215</v>
      </c>
      <c r="L222" s="1196"/>
      <c r="M222" s="1428">
        <v>25</v>
      </c>
    </row>
    <row r="223" spans="1:13" s="146" customFormat="1" ht="21.75" customHeight="1">
      <c r="A223" s="1014" t="s">
        <v>2674</v>
      </c>
      <c r="B223" s="1167" t="s">
        <v>2675</v>
      </c>
      <c r="C223" s="1234" t="s">
        <v>2739</v>
      </c>
      <c r="D223" s="1235">
        <v>46196</v>
      </c>
      <c r="E223" s="1215">
        <f t="shared" ref="E223" si="186">D223+3</f>
        <v>46199</v>
      </c>
      <c r="F223" s="1215">
        <f t="shared" ref="F223" si="187">E223+6</f>
        <v>46205</v>
      </c>
      <c r="G223" s="1215">
        <f t="shared" ref="G223" si="188">F223+2</f>
        <v>46207</v>
      </c>
      <c r="H223" s="1215">
        <f t="shared" ref="H223" si="189">G223+2</f>
        <v>46209</v>
      </c>
      <c r="I223" s="1215">
        <f t="shared" ref="I223" si="190">H223+3</f>
        <v>46212</v>
      </c>
      <c r="J223" s="1215">
        <f t="shared" ref="J223:K232" si="191">I223+3</f>
        <v>46215</v>
      </c>
      <c r="K223" s="1215">
        <f t="shared" si="191"/>
        <v>46218</v>
      </c>
      <c r="L223" s="1196"/>
      <c r="M223" s="1263">
        <v>26</v>
      </c>
    </row>
    <row r="224" spans="1:13" s="146" customFormat="1" ht="21.75" customHeight="1">
      <c r="A224" s="1014" t="s">
        <v>2677</v>
      </c>
      <c r="B224" s="1237" t="s">
        <v>2678</v>
      </c>
      <c r="C224" s="1234" t="s">
        <v>2740</v>
      </c>
      <c r="D224" s="1235">
        <v>46200</v>
      </c>
      <c r="E224" s="1215">
        <f t="shared" ref="E224" si="192">D224+3</f>
        <v>46203</v>
      </c>
      <c r="F224" s="1215">
        <f t="shared" ref="F224" si="193">E224+6</f>
        <v>46209</v>
      </c>
      <c r="G224" s="1215">
        <f t="shared" ref="G224" si="194">F224+2</f>
        <v>46211</v>
      </c>
      <c r="H224" s="1215">
        <f t="shared" ref="H224" si="195">G224+2</f>
        <v>46213</v>
      </c>
      <c r="I224" s="1215">
        <f t="shared" ref="I224" si="196">H224+3</f>
        <v>46216</v>
      </c>
      <c r="J224" s="1215">
        <f t="shared" ref="J224" si="197">I224+3</f>
        <v>46219</v>
      </c>
      <c r="K224" s="1215">
        <f t="shared" si="191"/>
        <v>46222</v>
      </c>
      <c r="L224" s="1196"/>
      <c r="M224" s="1263">
        <v>27</v>
      </c>
    </row>
    <row r="225" spans="1:14" s="146" customFormat="1" ht="21.75" customHeight="1">
      <c r="A225" s="1014" t="s">
        <v>2680</v>
      </c>
      <c r="B225" s="1167" t="s">
        <v>2681</v>
      </c>
      <c r="C225" s="1234" t="s">
        <v>2741</v>
      </c>
      <c r="D225" s="1235">
        <v>46207</v>
      </c>
      <c r="E225" s="1215">
        <f t="shared" ref="E225" si="198">D225+3</f>
        <v>46210</v>
      </c>
      <c r="F225" s="1215">
        <f t="shared" ref="F225" si="199">E225+6</f>
        <v>46216</v>
      </c>
      <c r="G225" s="1215">
        <f t="shared" ref="G225" si="200">F225+2</f>
        <v>46218</v>
      </c>
      <c r="H225" s="1215">
        <f t="shared" ref="H225" si="201">G225+2</f>
        <v>46220</v>
      </c>
      <c r="I225" s="1215">
        <f t="shared" ref="I225" si="202">H225+3</f>
        <v>46223</v>
      </c>
      <c r="J225" s="1215">
        <f t="shared" ref="J225" si="203">I225+3</f>
        <v>46226</v>
      </c>
      <c r="K225" s="1215">
        <f t="shared" si="191"/>
        <v>46229</v>
      </c>
      <c r="L225" s="1196"/>
      <c r="M225" s="1263">
        <v>28</v>
      </c>
    </row>
    <row r="226" spans="1:14" s="146" customFormat="1" ht="21.75" customHeight="1">
      <c r="A226" s="1014" t="s">
        <v>2683</v>
      </c>
      <c r="B226" s="1167" t="s">
        <v>2742</v>
      </c>
      <c r="C226" s="1234" t="s">
        <v>2743</v>
      </c>
      <c r="D226" s="1235">
        <v>46214</v>
      </c>
      <c r="E226" s="1215">
        <f t="shared" ref="E226" si="204">D226+3</f>
        <v>46217</v>
      </c>
      <c r="F226" s="1215">
        <f t="shared" ref="F226" si="205">E226+6</f>
        <v>46223</v>
      </c>
      <c r="G226" s="1215">
        <f t="shared" ref="G226" si="206">F226+2</f>
        <v>46225</v>
      </c>
      <c r="H226" s="1215">
        <f t="shared" ref="H226" si="207">G226+2</f>
        <v>46227</v>
      </c>
      <c r="I226" s="1215">
        <f t="shared" ref="I226" si="208">H226+3</f>
        <v>46230</v>
      </c>
      <c r="J226" s="1215">
        <f t="shared" ref="J226" si="209">I226+3</f>
        <v>46233</v>
      </c>
      <c r="K226" s="1215">
        <f t="shared" ref="K226" si="210">J226+3</f>
        <v>46236</v>
      </c>
      <c r="L226" s="1196"/>
      <c r="M226" s="1263">
        <v>29</v>
      </c>
    </row>
    <row r="227" spans="1:14" s="146" customFormat="1" ht="21.75" customHeight="1">
      <c r="A227" s="1014" t="s">
        <v>2744</v>
      </c>
      <c r="B227" s="1497" t="s">
        <v>1311</v>
      </c>
      <c r="C227" s="1234" t="s">
        <v>2745</v>
      </c>
      <c r="D227" s="1212">
        <v>46221</v>
      </c>
      <c r="E227" s="1212">
        <f t="shared" ref="E227:E229" si="211">D227+3</f>
        <v>46224</v>
      </c>
      <c r="F227" s="1212">
        <f t="shared" ref="F227:F229" si="212">E227+6</f>
        <v>46230</v>
      </c>
      <c r="G227" s="1524" t="s">
        <v>286</v>
      </c>
      <c r="H227" s="1524" t="s">
        <v>286</v>
      </c>
      <c r="I227" s="1524" t="s">
        <v>286</v>
      </c>
      <c r="J227" s="1524" t="s">
        <v>286</v>
      </c>
      <c r="K227" s="1524" t="s">
        <v>286</v>
      </c>
      <c r="L227" s="1196"/>
      <c r="M227" s="1263">
        <v>30</v>
      </c>
    </row>
    <row r="228" spans="1:14" s="146" customFormat="1" ht="21.75" customHeight="1">
      <c r="A228" s="1014" t="s">
        <v>2688</v>
      </c>
      <c r="B228" s="1237" t="s">
        <v>2689</v>
      </c>
      <c r="C228" s="1234" t="s">
        <v>2746</v>
      </c>
      <c r="D228" s="1235">
        <v>46228</v>
      </c>
      <c r="E228" s="1215">
        <f t="shared" si="211"/>
        <v>46231</v>
      </c>
      <c r="F228" s="1215">
        <f t="shared" si="212"/>
        <v>46237</v>
      </c>
      <c r="G228" s="1215">
        <f t="shared" ref="G228" si="213">F228+2</f>
        <v>46239</v>
      </c>
      <c r="H228" s="1215">
        <f t="shared" ref="H228" si="214">G228+2</f>
        <v>46241</v>
      </c>
      <c r="I228" s="1215">
        <f t="shared" ref="I228" si="215">H228+3</f>
        <v>46244</v>
      </c>
      <c r="J228" s="1215">
        <f t="shared" ref="J228" si="216">I228+3</f>
        <v>46247</v>
      </c>
      <c r="K228" s="1215">
        <f t="shared" ref="K228" si="217">J228+3</f>
        <v>46250</v>
      </c>
      <c r="L228" s="1196"/>
      <c r="M228" s="1263">
        <v>31</v>
      </c>
    </row>
    <row r="229" spans="1:14" s="146" customFormat="1" ht="21.75" customHeight="1">
      <c r="A229" s="1014" t="s">
        <v>2691</v>
      </c>
      <c r="B229" s="1433" t="s">
        <v>2636</v>
      </c>
      <c r="C229" s="1234" t="s">
        <v>2747</v>
      </c>
      <c r="D229" s="1235">
        <v>46235</v>
      </c>
      <c r="E229" s="1215">
        <f t="shared" ref="E229" si="218">D229+3</f>
        <v>46238</v>
      </c>
      <c r="F229" s="1215">
        <f t="shared" ref="F229" si="219">E229+6</f>
        <v>46244</v>
      </c>
      <c r="G229" s="1215">
        <f t="shared" ref="G229" si="220">F229+2</f>
        <v>46246</v>
      </c>
      <c r="H229" s="1215">
        <f t="shared" ref="H229" si="221">G229+2</f>
        <v>46248</v>
      </c>
      <c r="I229" s="1215">
        <f t="shared" ref="I229" si="222">H229+3</f>
        <v>46251</v>
      </c>
      <c r="J229" s="1215">
        <f t="shared" ref="J229" si="223">I229+3</f>
        <v>46254</v>
      </c>
      <c r="K229" s="1215">
        <f t="shared" ref="K229" si="224">J229+3</f>
        <v>46257</v>
      </c>
      <c r="L229" s="1196"/>
      <c r="M229" s="1263">
        <v>32</v>
      </c>
    </row>
    <row r="230" spans="1:14" s="146" customFormat="1" ht="21.75" customHeight="1">
      <c r="A230" s="1014" t="s">
        <v>2693</v>
      </c>
      <c r="B230" s="1167" t="s">
        <v>2675</v>
      </c>
      <c r="C230" s="1234" t="s">
        <v>2748</v>
      </c>
      <c r="D230" s="1235">
        <v>46242</v>
      </c>
      <c r="E230" s="1215">
        <f t="shared" ref="E230" si="225">D230+3</f>
        <v>46245</v>
      </c>
      <c r="F230" s="1215">
        <f t="shared" ref="F230" si="226">E230+6</f>
        <v>46251</v>
      </c>
      <c r="G230" s="1215">
        <f t="shared" ref="G230" si="227">F230+2</f>
        <v>46253</v>
      </c>
      <c r="H230" s="1215">
        <f t="shared" ref="H230" si="228">G230+2</f>
        <v>46255</v>
      </c>
      <c r="I230" s="1215">
        <f t="shared" ref="I230" si="229">H230+3</f>
        <v>46258</v>
      </c>
      <c r="J230" s="1215">
        <f t="shared" ref="J230" si="230">I230+3</f>
        <v>46261</v>
      </c>
      <c r="K230" s="1215">
        <f t="shared" si="191"/>
        <v>46264</v>
      </c>
      <c r="L230" s="1196"/>
      <c r="M230" s="1263">
        <v>33</v>
      </c>
    </row>
    <row r="231" spans="1:14" s="146" customFormat="1" ht="21.75" customHeight="1">
      <c r="A231" s="1014" t="s">
        <v>2695</v>
      </c>
      <c r="B231" s="1167" t="s">
        <v>2693</v>
      </c>
      <c r="C231" s="1234" t="s">
        <v>2749</v>
      </c>
      <c r="D231" s="1235">
        <v>46249</v>
      </c>
      <c r="E231" s="1215">
        <f t="shared" ref="E231:E232" si="231">D231+3</f>
        <v>46252</v>
      </c>
      <c r="F231" s="1215">
        <f t="shared" ref="F231:F232" si="232">E231+6</f>
        <v>46258</v>
      </c>
      <c r="G231" s="1215">
        <f t="shared" ref="G231:G232" si="233">F231+2</f>
        <v>46260</v>
      </c>
      <c r="H231" s="1215">
        <f t="shared" ref="H231:H232" si="234">G231+2</f>
        <v>46262</v>
      </c>
      <c r="I231" s="1215">
        <f t="shared" ref="I231:I232" si="235">H231+3</f>
        <v>46265</v>
      </c>
      <c r="J231" s="1215">
        <f t="shared" ref="J231:J232" si="236">I231+3</f>
        <v>46268</v>
      </c>
      <c r="K231" s="1215">
        <f t="shared" si="191"/>
        <v>46271</v>
      </c>
      <c r="L231" s="1196"/>
      <c r="M231" s="1263">
        <v>34</v>
      </c>
    </row>
    <row r="232" spans="1:14" s="146" customFormat="1" ht="21.75" customHeight="1">
      <c r="A232" s="1014" t="s">
        <v>2667</v>
      </c>
      <c r="B232" s="1167" t="s">
        <v>2695</v>
      </c>
      <c r="C232" s="1234" t="s">
        <v>2750</v>
      </c>
      <c r="D232" s="1235">
        <v>46256</v>
      </c>
      <c r="E232" s="1215">
        <f t="shared" si="231"/>
        <v>46259</v>
      </c>
      <c r="F232" s="1215">
        <f t="shared" si="232"/>
        <v>46265</v>
      </c>
      <c r="G232" s="1215">
        <f t="shared" si="233"/>
        <v>46267</v>
      </c>
      <c r="H232" s="1215">
        <f t="shared" si="234"/>
        <v>46269</v>
      </c>
      <c r="I232" s="1215">
        <f t="shared" si="235"/>
        <v>46272</v>
      </c>
      <c r="J232" s="1215">
        <f t="shared" si="236"/>
        <v>46275</v>
      </c>
      <c r="K232" s="1215">
        <f t="shared" si="191"/>
        <v>46278</v>
      </c>
      <c r="L232" s="1196"/>
      <c r="M232" s="1263">
        <v>35</v>
      </c>
    </row>
    <row r="233" spans="1:14" s="146" customFormat="1" ht="21.75" customHeight="1">
      <c r="A233" s="1014"/>
      <c r="B233" s="1167" t="s">
        <v>2629</v>
      </c>
      <c r="C233" s="1234" t="s">
        <v>2751</v>
      </c>
      <c r="D233" s="1235">
        <v>46263</v>
      </c>
      <c r="E233" s="1215">
        <f t="shared" ref="E233:E234" si="237">D233+3</f>
        <v>46266</v>
      </c>
      <c r="F233" s="1215">
        <f t="shared" ref="F233:F234" si="238">E233+6</f>
        <v>46272</v>
      </c>
      <c r="G233" s="1215">
        <f t="shared" ref="G233:G234" si="239">F233+2</f>
        <v>46274</v>
      </c>
      <c r="H233" s="1215">
        <f t="shared" ref="H233:H234" si="240">G233+2</f>
        <v>46276</v>
      </c>
      <c r="I233" s="1215">
        <f t="shared" ref="I233:I234" si="241">H233+3</f>
        <v>46279</v>
      </c>
      <c r="J233" s="1215">
        <f t="shared" ref="J233:J234" si="242">I233+3</f>
        <v>46282</v>
      </c>
      <c r="K233" s="1215">
        <f t="shared" ref="K233:K234" si="243">J233+3</f>
        <v>46285</v>
      </c>
      <c r="L233" s="1196"/>
      <c r="M233" s="1263">
        <v>36</v>
      </c>
    </row>
    <row r="234" spans="1:14" s="146" customFormat="1" ht="21.75" customHeight="1">
      <c r="A234" s="1014" t="s">
        <v>2699</v>
      </c>
      <c r="B234" s="1237" t="s">
        <v>2689</v>
      </c>
      <c r="C234" s="1234" t="s">
        <v>2752</v>
      </c>
      <c r="D234" s="1235">
        <v>46270</v>
      </c>
      <c r="E234" s="1215">
        <f t="shared" si="237"/>
        <v>46273</v>
      </c>
      <c r="F234" s="1215">
        <f t="shared" si="238"/>
        <v>46279</v>
      </c>
      <c r="G234" s="1215">
        <f t="shared" si="239"/>
        <v>46281</v>
      </c>
      <c r="H234" s="1215">
        <f t="shared" si="240"/>
        <v>46283</v>
      </c>
      <c r="I234" s="1215">
        <f t="shared" si="241"/>
        <v>46286</v>
      </c>
      <c r="J234" s="1215">
        <f t="shared" si="242"/>
        <v>46289</v>
      </c>
      <c r="K234" s="1215">
        <f t="shared" si="243"/>
        <v>46292</v>
      </c>
      <c r="L234" s="1196"/>
      <c r="M234" s="1263">
        <v>37</v>
      </c>
    </row>
    <row r="235" spans="1:14" s="146" customFormat="1" ht="21.75" customHeight="1">
      <c r="A235" s="1014"/>
      <c r="B235" s="1237" t="s">
        <v>2701</v>
      </c>
      <c r="C235" s="1234" t="s">
        <v>2753</v>
      </c>
      <c r="D235" s="1235">
        <v>46277</v>
      </c>
      <c r="E235" s="1215">
        <f t="shared" ref="E235" si="244">D235+3</f>
        <v>46280</v>
      </c>
      <c r="F235" s="1215">
        <f t="shared" ref="F235" si="245">E235+6</f>
        <v>46286</v>
      </c>
      <c r="G235" s="1215">
        <f t="shared" ref="G235" si="246">F235+2</f>
        <v>46288</v>
      </c>
      <c r="H235" s="1215">
        <f t="shared" ref="H235" si="247">G235+2</f>
        <v>46290</v>
      </c>
      <c r="I235" s="1215">
        <f t="shared" ref="I235" si="248">H235+3</f>
        <v>46293</v>
      </c>
      <c r="J235" s="1215">
        <f t="shared" ref="J235" si="249">I235+3</f>
        <v>46296</v>
      </c>
      <c r="K235" s="1215">
        <f t="shared" ref="K235" si="250">J235+3</f>
        <v>46299</v>
      </c>
      <c r="L235" s="1196"/>
      <c r="M235" s="1263">
        <v>38</v>
      </c>
    </row>
    <row r="236" spans="1:14" s="146" customFormat="1" ht="18" customHeight="1">
      <c r="A236" s="1014"/>
      <c r="B236" s="147" t="s">
        <v>467</v>
      </c>
      <c r="C236" s="1134"/>
      <c r="D236" s="11"/>
      <c r="E236" s="11"/>
      <c r="F236" s="11"/>
      <c r="G236" s="11"/>
      <c r="H236" s="2"/>
      <c r="I236" s="391"/>
      <c r="J236" s="391"/>
      <c r="K236" s="391"/>
      <c r="L236" s="391"/>
      <c r="M236" s="2"/>
      <c r="N236" s="159"/>
    </row>
    <row r="237" spans="1:14" s="146" customFormat="1" ht="18" customHeight="1">
      <c r="A237" s="1014"/>
      <c r="B237" s="1134"/>
      <c r="C237" s="1134"/>
      <c r="D237" s="11"/>
      <c r="E237" s="11"/>
      <c r="F237" s="11"/>
      <c r="G237" s="11"/>
      <c r="H237" s="2"/>
      <c r="I237" s="391"/>
      <c r="J237" s="391"/>
      <c r="K237" s="391"/>
      <c r="L237" s="391"/>
      <c r="M237" s="2"/>
      <c r="N237" s="159"/>
    </row>
    <row r="238" spans="1:14" s="146" customFormat="1" ht="18" customHeight="1">
      <c r="A238" s="1014"/>
      <c r="B238" s="1134"/>
      <c r="C238" s="1134"/>
      <c r="D238" s="11"/>
      <c r="E238" s="11"/>
      <c r="F238" s="11"/>
      <c r="G238" s="11"/>
      <c r="H238" s="2"/>
      <c r="I238" s="391"/>
      <c r="J238" s="391"/>
      <c r="K238" s="391"/>
      <c r="L238" s="391"/>
      <c r="M238" s="2"/>
      <c r="N238" s="159"/>
    </row>
    <row r="239" spans="1:14" s="146" customFormat="1" ht="18" customHeight="1">
      <c r="A239" s="1014"/>
      <c r="B239" s="1134"/>
      <c r="C239" s="1134"/>
      <c r="D239" s="11"/>
      <c r="E239" s="11"/>
      <c r="F239" s="11"/>
      <c r="G239" s="11"/>
      <c r="H239" s="2"/>
      <c r="I239" s="391"/>
      <c r="J239" s="391"/>
      <c r="K239" s="391"/>
      <c r="L239" s="391"/>
      <c r="M239" s="2"/>
      <c r="N239" s="159"/>
    </row>
    <row r="240" spans="1:14" s="146" customFormat="1" ht="18" customHeight="1">
      <c r="A240" s="1014"/>
      <c r="B240" s="1134"/>
      <c r="C240" s="1134"/>
      <c r="D240" s="11"/>
      <c r="E240" s="11"/>
      <c r="F240" s="11"/>
      <c r="G240" s="11"/>
      <c r="H240" s="2"/>
      <c r="I240" s="391"/>
      <c r="J240" s="391"/>
      <c r="K240" s="391"/>
      <c r="L240" s="391"/>
      <c r="M240" s="2"/>
      <c r="N240" s="159"/>
    </row>
    <row r="241" spans="1:15" s="146" customFormat="1" ht="18" customHeight="1">
      <c r="A241" s="1014"/>
      <c r="B241" s="1134"/>
      <c r="C241" s="1134"/>
      <c r="D241" s="11"/>
      <c r="E241" s="11"/>
      <c r="F241" s="11"/>
      <c r="G241" s="11"/>
      <c r="H241" s="2"/>
      <c r="I241" s="391"/>
      <c r="J241" s="391"/>
      <c r="K241" s="391"/>
      <c r="L241" s="391"/>
      <c r="M241" s="2"/>
      <c r="N241" s="159"/>
    </row>
    <row r="242" spans="1:15" s="146" customFormat="1" ht="18" customHeight="1">
      <c r="A242" s="1014"/>
      <c r="B242" s="1134"/>
      <c r="C242" s="1134"/>
      <c r="D242" s="11"/>
      <c r="E242" s="11"/>
      <c r="F242" s="11"/>
      <c r="G242" s="11"/>
      <c r="H242" s="2"/>
      <c r="I242" s="391"/>
      <c r="J242" s="391"/>
      <c r="K242" s="391"/>
      <c r="L242" s="391"/>
      <c r="M242" s="2"/>
      <c r="N242" s="159"/>
    </row>
    <row r="243" spans="1:15" s="146" customFormat="1" ht="18" customHeight="1">
      <c r="A243" s="1014"/>
      <c r="B243" s="1134"/>
      <c r="C243" s="1134"/>
      <c r="D243" s="11"/>
      <c r="E243" s="11"/>
      <c r="F243" s="11"/>
      <c r="G243" s="11"/>
      <c r="H243" s="2"/>
      <c r="I243" s="391"/>
      <c r="J243" s="391"/>
      <c r="K243" s="391"/>
      <c r="L243" s="391"/>
      <c r="M243" s="2"/>
      <c r="N243" s="159"/>
    </row>
    <row r="244" spans="1:15" s="159" customFormat="1" ht="18" customHeight="1">
      <c r="A244" s="1014"/>
      <c r="B244" s="1134"/>
      <c r="C244" s="1134"/>
      <c r="D244" s="331"/>
      <c r="E244" s="194"/>
      <c r="F244" s="195"/>
      <c r="G244" s="195"/>
      <c r="H244" s="331"/>
      <c r="I244" s="331"/>
      <c r="J244" s="331"/>
      <c r="K244" s="195"/>
      <c r="L244" s="195"/>
      <c r="M244" s="195"/>
      <c r="N244" s="196"/>
    </row>
    <row r="245" spans="1:15" s="159" customFormat="1" ht="18" customHeight="1">
      <c r="A245" s="1014"/>
      <c r="B245" s="1134"/>
      <c r="C245" s="1134"/>
      <c r="D245" s="1135"/>
      <c r="E245" s="199"/>
      <c r="F245" s="413"/>
      <c r="G245" s="331"/>
      <c r="H245" s="1135"/>
      <c r="I245" s="331"/>
      <c r="J245" s="331"/>
      <c r="K245" s="413"/>
      <c r="L245" s="331"/>
      <c r="M245" s="1135"/>
      <c r="N245" s="196"/>
    </row>
    <row r="246" spans="1:15" s="147" customFormat="1" ht="18.75" customHeight="1">
      <c r="B246" s="887"/>
      <c r="C246" s="888"/>
      <c r="D246" s="889"/>
      <c r="E246" s="890"/>
      <c r="F246" s="891"/>
      <c r="G246" s="892"/>
      <c r="H246" s="893"/>
    </row>
    <row r="247" spans="1:15" s="147" customFormat="1" ht="18.75" customHeight="1">
      <c r="B247" s="777" t="s">
        <v>468</v>
      </c>
      <c r="C247" s="145"/>
      <c r="D247" s="147" t="s">
        <v>469</v>
      </c>
      <c r="G247" s="147" t="s">
        <v>470</v>
      </c>
      <c r="H247" s="778"/>
    </row>
    <row r="248" spans="1:15" s="147" customFormat="1" ht="18.75" customHeight="1">
      <c r="B248" s="779" t="s">
        <v>471</v>
      </c>
      <c r="C248" s="1080" t="s">
        <v>472</v>
      </c>
      <c r="D248" s="133" t="s">
        <v>473</v>
      </c>
      <c r="F248" s="1080" t="s">
        <v>474</v>
      </c>
      <c r="G248" s="145" t="s">
        <v>475</v>
      </c>
      <c r="H248" s="1081" t="s">
        <v>476</v>
      </c>
    </row>
    <row r="249" spans="1:15" s="147" customFormat="1" ht="18.75" customHeight="1">
      <c r="B249" s="779" t="s">
        <v>477</v>
      </c>
      <c r="C249" s="1080" t="s">
        <v>478</v>
      </c>
      <c r="D249" s="133" t="s">
        <v>479</v>
      </c>
      <c r="E249" s="148" t="s">
        <v>480</v>
      </c>
      <c r="F249" s="1082" t="s">
        <v>481</v>
      </c>
      <c r="G249" s="145" t="s">
        <v>482</v>
      </c>
      <c r="H249" s="1081" t="s">
        <v>483</v>
      </c>
    </row>
    <row r="250" spans="1:15" s="147" customFormat="1" ht="18.75" customHeight="1">
      <c r="B250" s="782" t="s">
        <v>484</v>
      </c>
      <c r="C250" s="1083" t="s">
        <v>485</v>
      </c>
      <c r="D250" s="133" t="s">
        <v>486</v>
      </c>
      <c r="E250" s="148" t="s">
        <v>487</v>
      </c>
      <c r="F250" s="1082" t="s">
        <v>488</v>
      </c>
      <c r="G250" s="587" t="s">
        <v>489</v>
      </c>
      <c r="H250" s="1084" t="s">
        <v>490</v>
      </c>
    </row>
    <row r="251" spans="1:15" s="147" customFormat="1" ht="18.75" customHeight="1">
      <c r="B251" s="782" t="s">
        <v>491</v>
      </c>
      <c r="C251" s="1083" t="s">
        <v>492</v>
      </c>
      <c r="D251" s="133" t="s">
        <v>493</v>
      </c>
      <c r="E251" s="148" t="s">
        <v>494</v>
      </c>
      <c r="F251" s="1082" t="s">
        <v>495</v>
      </c>
      <c r="G251" s="587" t="s">
        <v>496</v>
      </c>
      <c r="H251" s="1084" t="s">
        <v>497</v>
      </c>
      <c r="N251" s="149"/>
      <c r="O251" s="149"/>
    </row>
    <row r="252" spans="1:15" s="147" customFormat="1" ht="18.75" customHeight="1">
      <c r="B252" s="782" t="s">
        <v>909</v>
      </c>
      <c r="C252" s="1083" t="s">
        <v>499</v>
      </c>
      <c r="D252" s="133" t="s">
        <v>500</v>
      </c>
      <c r="E252" s="148" t="s">
        <v>501</v>
      </c>
      <c r="F252" s="1082" t="s">
        <v>502</v>
      </c>
      <c r="G252" s="587" t="s">
        <v>503</v>
      </c>
      <c r="H252" s="1084" t="s">
        <v>504</v>
      </c>
      <c r="N252" s="149"/>
      <c r="O252" s="149"/>
    </row>
    <row r="253" spans="1:15" s="147" customFormat="1" ht="18.75" customHeight="1">
      <c r="B253" s="782" t="s">
        <v>505</v>
      </c>
      <c r="C253" s="1083" t="s">
        <v>506</v>
      </c>
      <c r="D253" s="133" t="s">
        <v>507</v>
      </c>
      <c r="E253" s="148" t="s">
        <v>508</v>
      </c>
      <c r="F253" s="1082" t="s">
        <v>509</v>
      </c>
      <c r="G253" s="587" t="s">
        <v>510</v>
      </c>
      <c r="H253" s="1084" t="s">
        <v>511</v>
      </c>
      <c r="N253" s="149"/>
      <c r="O253" s="149"/>
    </row>
    <row r="254" spans="1:15" s="147" customFormat="1" ht="18.75" customHeight="1">
      <c r="B254" s="782" t="s">
        <v>512</v>
      </c>
      <c r="C254" s="1083" t="s">
        <v>513</v>
      </c>
      <c r="D254" s="133" t="s">
        <v>514</v>
      </c>
      <c r="E254" s="148" t="s">
        <v>515</v>
      </c>
      <c r="F254" s="1080" t="s">
        <v>516</v>
      </c>
      <c r="G254" s="587" t="s">
        <v>517</v>
      </c>
      <c r="H254" s="786" t="s">
        <v>518</v>
      </c>
      <c r="N254" s="149"/>
      <c r="O254" s="149"/>
    </row>
    <row r="255" spans="1:15" ht="18.75" customHeight="1">
      <c r="A255" s="1018"/>
      <c r="B255" s="782" t="s">
        <v>519</v>
      </c>
      <c r="C255" s="1083" t="s">
        <v>520</v>
      </c>
      <c r="D255" s="133" t="s">
        <v>521</v>
      </c>
      <c r="E255" s="148" t="s">
        <v>522</v>
      </c>
      <c r="F255" s="738" t="s">
        <v>523</v>
      </c>
      <c r="G255" s="147"/>
      <c r="H255" s="787"/>
      <c r="M255" s="149"/>
    </row>
    <row r="256" spans="1:15" ht="18" customHeight="1">
      <c r="A256" s="1018"/>
      <c r="B256" s="1085"/>
      <c r="C256" s="790"/>
      <c r="D256" s="790"/>
      <c r="E256" s="790"/>
      <c r="F256" s="790"/>
      <c r="G256" s="790"/>
      <c r="H256" s="1086"/>
      <c r="M256" s="149"/>
    </row>
    <row r="257" spans="2:3" ht="18" customHeight="1">
      <c r="B257" s="1134"/>
      <c r="C257" s="1134"/>
    </row>
    <row r="258" spans="2:3" ht="18" customHeight="1">
      <c r="B258" s="1134"/>
      <c r="C258" s="1134"/>
    </row>
    <row r="259" spans="2:3" ht="18" customHeight="1">
      <c r="B259" s="1134"/>
      <c r="C259" s="1134"/>
    </row>
    <row r="260" spans="2:3" ht="18" customHeight="1">
      <c r="B260" s="1134"/>
      <c r="C260" s="1134"/>
    </row>
    <row r="261" spans="2:3" ht="18" customHeight="1">
      <c r="B261" s="1134"/>
      <c r="C261" s="1134"/>
    </row>
    <row r="262" spans="2:3" ht="18" customHeight="1">
      <c r="B262" s="1134"/>
      <c r="C262" s="1134"/>
    </row>
    <row r="263" spans="2:3" ht="18" customHeight="1">
      <c r="B263" s="1134"/>
      <c r="C263" s="1134"/>
    </row>
    <row r="264" spans="2:3" ht="18" customHeight="1">
      <c r="B264" s="1134"/>
      <c r="C264" s="1134"/>
    </row>
    <row r="265" spans="2:3" ht="18" customHeight="1">
      <c r="B265" s="1134"/>
      <c r="C265" s="1134"/>
    </row>
    <row r="266" spans="2:3" ht="18" customHeight="1">
      <c r="B266" s="1134"/>
      <c r="C266" s="1134"/>
    </row>
    <row r="267" spans="2:3" ht="18" customHeight="1">
      <c r="B267" s="1134"/>
      <c r="C267" s="1134"/>
    </row>
    <row r="268" spans="2:3" ht="18" customHeight="1">
      <c r="B268" s="1134"/>
      <c r="C268" s="1134"/>
    </row>
    <row r="269" spans="2:3" ht="18" customHeight="1">
      <c r="B269" s="1134"/>
      <c r="C269" s="1134"/>
    </row>
    <row r="270" spans="2:3" ht="18" customHeight="1">
      <c r="B270" s="1134"/>
      <c r="C270" s="1134"/>
    </row>
    <row r="271" spans="2:3" ht="18" customHeight="1">
      <c r="B271" s="1134"/>
      <c r="C271" s="1134"/>
    </row>
    <row r="272" spans="2:3" ht="18" customHeight="1">
      <c r="B272" s="1134"/>
      <c r="C272" s="1134"/>
    </row>
    <row r="273" spans="2:3" ht="18" customHeight="1">
      <c r="B273" s="1134"/>
      <c r="C273" s="1134"/>
    </row>
    <row r="274" spans="2:3" ht="18" customHeight="1">
      <c r="B274" s="1134"/>
      <c r="C274" s="1134"/>
    </row>
    <row r="275" spans="2:3" ht="18" customHeight="1">
      <c r="B275" s="1134"/>
      <c r="C275" s="1134"/>
    </row>
    <row r="276" spans="2:3" ht="18" customHeight="1">
      <c r="B276" s="1134"/>
      <c r="C276" s="1134"/>
    </row>
    <row r="277" spans="2:3" ht="18" customHeight="1">
      <c r="B277" s="1134"/>
      <c r="C277" s="1134"/>
    </row>
    <row r="278" spans="2:3" ht="18" customHeight="1">
      <c r="B278" s="1134"/>
      <c r="C278" s="1134"/>
    </row>
    <row r="279" spans="2:3" ht="18" customHeight="1">
      <c r="B279" s="1134"/>
      <c r="C279" s="1134"/>
    </row>
    <row r="280" spans="2:3" ht="18" customHeight="1">
      <c r="B280" s="1134"/>
      <c r="C280" s="1134"/>
    </row>
    <row r="281" spans="2:3" ht="18" customHeight="1">
      <c r="B281" s="1134"/>
      <c r="C281" s="1134"/>
    </row>
    <row r="282" spans="2:3" ht="18" customHeight="1">
      <c r="B282" s="1134"/>
      <c r="C282" s="1134"/>
    </row>
    <row r="283" spans="2:3" ht="18" customHeight="1">
      <c r="B283" s="1134"/>
      <c r="C283" s="1134"/>
    </row>
    <row r="284" spans="2:3" ht="18" customHeight="1">
      <c r="B284" s="1134"/>
      <c r="C284" s="1134"/>
    </row>
    <row r="285" spans="2:3" ht="18" customHeight="1">
      <c r="B285" s="1134"/>
      <c r="C285" s="1134"/>
    </row>
    <row r="286" spans="2:3" ht="18" customHeight="1">
      <c r="B286" s="1134"/>
      <c r="C286" s="1134"/>
    </row>
    <row r="287" spans="2:3" ht="18" customHeight="1">
      <c r="B287" s="1134"/>
      <c r="C287" s="1134"/>
    </row>
    <row r="288" spans="2:3" ht="18" customHeight="1">
      <c r="B288" s="1134"/>
      <c r="C288" s="1134"/>
    </row>
    <row r="289" spans="2:3" ht="18" customHeight="1">
      <c r="B289" s="1134"/>
      <c r="C289" s="1134"/>
    </row>
    <row r="290" spans="2:3" ht="18" customHeight="1">
      <c r="B290" s="1134"/>
      <c r="C290" s="1134"/>
    </row>
    <row r="291" spans="2:3" ht="18" customHeight="1">
      <c r="B291" s="1134"/>
      <c r="C291" s="1134"/>
    </row>
    <row r="292" spans="2:3" ht="18" customHeight="1">
      <c r="B292" s="1134"/>
      <c r="C292" s="1134"/>
    </row>
    <row r="293" spans="2:3" ht="18" customHeight="1">
      <c r="B293" s="1134"/>
      <c r="C293" s="1134"/>
    </row>
    <row r="294" spans="2:3" ht="18" customHeight="1">
      <c r="B294" s="931" t="s">
        <v>252</v>
      </c>
      <c r="C294" s="931" t="s">
        <v>253</v>
      </c>
    </row>
    <row r="295" spans="2:3" ht="18" customHeight="1">
      <c r="B295" s="931" t="s">
        <v>252</v>
      </c>
      <c r="C295" s="931" t="s">
        <v>253</v>
      </c>
    </row>
  </sheetData>
  <customSheetViews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6"/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9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10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11"/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12"/>
    </customSheetView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3"/>
      <headerFooter>
        <oddFooter>&amp;L&amp;1#&amp;"Calibri"&amp;10 Sensitivity: Public</oddFooter>
      </headerFooter>
    </customSheetView>
  </customSheetViews>
  <mergeCells count="12">
    <mergeCell ref="B184:I184"/>
    <mergeCell ref="B2:G2"/>
    <mergeCell ref="B4:G4"/>
    <mergeCell ref="D8:D9"/>
    <mergeCell ref="B8:C8"/>
    <mergeCell ref="B6:F6"/>
    <mergeCell ref="B220:C220"/>
    <mergeCell ref="D220:D221"/>
    <mergeCell ref="B204:C204"/>
    <mergeCell ref="D204:D205"/>
    <mergeCell ref="B186:C186"/>
    <mergeCell ref="D186:D187"/>
  </mergeCells>
  <phoneticPr fontId="81" type="noConversion"/>
  <hyperlinks>
    <hyperlink ref="I2" location="HOME!Print_Area" display="HOME" xr:uid="{AE82298C-3330-4150-AB40-079BCC1CB536}"/>
    <hyperlink ref="H248" r:id="rId14" xr:uid="{DEA1FB78-6216-4632-8380-B410976C4F0B}"/>
    <hyperlink ref="C248" r:id="rId15" xr:uid="{6CC2F7DE-BA5E-4800-B2C5-30529AD5A535}"/>
    <hyperlink ref="H253" r:id="rId16" xr:uid="{E83C9A2B-9E80-4F3E-B484-4F8ED43B519C}"/>
    <hyperlink ref="H252" r:id="rId17" xr:uid="{473744C3-E43D-46CF-9B74-DDBAF02CEF48}"/>
    <hyperlink ref="C251" r:id="rId18" xr:uid="{C4656E06-D2F4-45ED-BE57-18DD0B73F430}"/>
    <hyperlink ref="C249" r:id="rId19" xr:uid="{B1CDCEB3-7C61-4251-9059-4003BD789FE1}"/>
    <hyperlink ref="C255" r:id="rId20" xr:uid="{BC98CD36-C8F6-4FCE-8BBE-0FF736677521}"/>
    <hyperlink ref="H251" r:id="rId21" xr:uid="{16FDD763-3E80-4081-9E33-529B31F5710C}"/>
    <hyperlink ref="H254" r:id="rId22" xr:uid="{F9CF7047-7AFB-43F3-ACD3-10D3E7A077BE}"/>
    <hyperlink ref="F248" r:id="rId23" xr:uid="{19A7D33B-509F-4475-B633-AB6756DBF46B}"/>
    <hyperlink ref="F253" r:id="rId24" xr:uid="{B182ABB3-1B86-4C22-A434-B0412840144D}"/>
    <hyperlink ref="F249" r:id="rId25" xr:uid="{B5E04FAA-5946-46B7-8468-D2BC58B66C18}"/>
    <hyperlink ref="F250" r:id="rId26" xr:uid="{3AE34880-37F7-40D8-AC19-E600CC25BEBF}"/>
    <hyperlink ref="F251" r:id="rId27" xr:uid="{D5E80EE9-C669-4331-9538-F8343D15C917}"/>
    <hyperlink ref="F252" r:id="rId28" xr:uid="{5678DDB2-9FCC-4DD7-AED9-0B3D54C67ECB}"/>
    <hyperlink ref="H249" r:id="rId29" xr:uid="{B2DEDE6D-8D5D-411E-9C38-B1E6E3E81E7E}"/>
    <hyperlink ref="H250" r:id="rId30" xr:uid="{B6FF9758-DB01-4153-9231-CCADAECF058F}"/>
    <hyperlink ref="F254" r:id="rId31" xr:uid="{5215BE87-4FC1-46C6-B7D2-5D579DD87299}"/>
    <hyperlink ref="C250" r:id="rId32" xr:uid="{ABCE909A-5584-4A3F-96E5-2DA634B39EDF}"/>
    <hyperlink ref="C252" r:id="rId33" xr:uid="{E1E354C6-C7ED-4522-810A-31B3C1D2EAF7}"/>
    <hyperlink ref="C253" r:id="rId34" xr:uid="{B86E0BBD-AFC0-4614-BED4-139ACAB24EB0}"/>
    <hyperlink ref="C254" r:id="rId35" xr:uid="{2E0B82A0-9E85-4350-938B-0A5FC18B65F8}"/>
    <hyperlink ref="F255" r:id="rId36" xr:uid="{B4D0AF27-C12C-4F53-B301-C5955F81FE7B}"/>
  </hyperlinks>
  <pageMargins left="0.70866141732283472" right="0.70866141732283472" top="0.74803149606299213" bottom="0.74803149606299213" header="0.31496062992125984" footer="0.31496062992125984"/>
  <pageSetup paperSize="9" scale="42" orientation="portrait" r:id="rId37"/>
  <headerFooter>
    <oddFooter>&amp;L_x000D_&amp;1#&amp;"Calibri"&amp;10&amp;K000000 Sensitivity: Public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AE44-F3CE-41A5-A4E6-7198EF3A8EBA}">
  <sheetPr>
    <tabColor theme="9" tint="0.59999389629810485"/>
    <pageSetUpPr fitToPage="1"/>
  </sheetPr>
  <dimension ref="A2:R48"/>
  <sheetViews>
    <sheetView showGridLines="0" zoomScaleNormal="100" zoomScaleSheetLayoutView="75" workbookViewId="0">
      <selection activeCell="G27" sqref="G27"/>
    </sheetView>
  </sheetViews>
  <sheetFormatPr defaultColWidth="9.140625" defaultRowHeight="18.75" customHeight="1"/>
  <cols>
    <col min="1" max="1" width="25.28515625" style="853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10" width="23.7109375" style="18" customWidth="1"/>
    <col min="11" max="11" width="17.5703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>
      <c r="B2" s="1552" t="s">
        <v>0</v>
      </c>
      <c r="C2" s="1552"/>
      <c r="D2" s="1552"/>
      <c r="E2" s="1552"/>
      <c r="F2" s="1552"/>
      <c r="G2" s="121"/>
      <c r="H2" s="943" t="s">
        <v>244</v>
      </c>
      <c r="I2" s="410"/>
      <c r="J2" s="410"/>
      <c r="K2" s="121"/>
    </row>
    <row r="3" spans="1:11" ht="18.75" customHeight="1">
      <c r="B3" s="123"/>
      <c r="C3" s="122"/>
      <c r="D3" s="122"/>
      <c r="E3" s="122"/>
      <c r="F3" s="122"/>
      <c r="I3" s="121"/>
      <c r="J3" s="121"/>
      <c r="K3" s="121"/>
    </row>
    <row r="4" spans="1:11" s="920" customFormat="1" ht="30" customHeight="1">
      <c r="A4" s="1038"/>
      <c r="B4" s="1573" t="s">
        <v>2</v>
      </c>
      <c r="C4" s="1574"/>
      <c r="D4" s="1574"/>
      <c r="E4" s="1574"/>
      <c r="F4" s="1575"/>
      <c r="G4" s="922"/>
      <c r="H4" s="921"/>
      <c r="I4" s="923"/>
      <c r="J4" s="923"/>
      <c r="K4" s="923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2"/>
      <c r="K5" s="563"/>
    </row>
    <row r="6" spans="1:11" s="14" customFormat="1" ht="18.75" customHeight="1">
      <c r="A6" s="804"/>
      <c r="C6" s="807"/>
      <c r="D6" s="763"/>
      <c r="E6" s="763"/>
      <c r="F6" s="763"/>
      <c r="G6" s="763"/>
      <c r="H6" s="763"/>
      <c r="I6" s="763"/>
      <c r="J6" s="763"/>
      <c r="K6" s="763"/>
    </row>
    <row r="7" spans="1:11" s="14" customFormat="1" ht="37.5" hidden="1" customHeight="1">
      <c r="B7" s="1530" t="s">
        <v>7</v>
      </c>
      <c r="C7" s="1556"/>
      <c r="D7" s="1532" t="s">
        <v>250</v>
      </c>
      <c r="E7" s="1147" t="s">
        <v>77</v>
      </c>
      <c r="F7" s="1532" t="s">
        <v>1911</v>
      </c>
      <c r="G7" s="1594" t="s">
        <v>253</v>
      </c>
      <c r="H7" s="1532" t="s">
        <v>77</v>
      </c>
      <c r="I7" s="1147" t="s">
        <v>2754</v>
      </c>
      <c r="J7" s="1147" t="s">
        <v>2755</v>
      </c>
      <c r="K7" s="1202"/>
    </row>
    <row r="8" spans="1:11" s="14" customFormat="1" ht="35.25" hidden="1" customHeight="1">
      <c r="A8" s="804"/>
      <c r="B8" s="1148" t="s">
        <v>252</v>
      </c>
      <c r="C8" s="1148" t="s">
        <v>253</v>
      </c>
      <c r="D8" s="1533"/>
      <c r="E8" s="1149" t="s">
        <v>203</v>
      </c>
      <c r="F8" s="1533"/>
      <c r="G8" s="1595"/>
      <c r="H8" s="1533"/>
      <c r="I8" s="1149" t="s">
        <v>99</v>
      </c>
      <c r="J8" s="1149" t="s">
        <v>54</v>
      </c>
      <c r="K8" s="1202"/>
    </row>
    <row r="9" spans="1:11" s="14" customFormat="1" ht="18" hidden="1" customHeight="1">
      <c r="A9" s="804"/>
      <c r="B9" s="1454" t="s">
        <v>2623</v>
      </c>
      <c r="C9" s="1455" t="s">
        <v>2722</v>
      </c>
      <c r="D9" s="1456">
        <v>46103</v>
      </c>
      <c r="E9" s="1457">
        <f t="shared" ref="E9:E28" si="0">D9+3</f>
        <v>46106</v>
      </c>
      <c r="F9" s="1462" t="s">
        <v>439</v>
      </c>
      <c r="G9" s="1342" t="s">
        <v>464</v>
      </c>
      <c r="H9" s="1332">
        <v>46114</v>
      </c>
      <c r="I9" s="1334">
        <f>H9+8</f>
        <v>46122</v>
      </c>
      <c r="J9" s="1334">
        <f>I9+3</f>
        <v>46125</v>
      </c>
      <c r="K9" s="1202"/>
    </row>
    <row r="10" spans="1:11" s="14" customFormat="1" ht="18" hidden="1" customHeight="1">
      <c r="A10" s="804"/>
      <c r="B10" s="1236" t="s">
        <v>310</v>
      </c>
      <c r="C10" s="1234" t="s">
        <v>2723</v>
      </c>
      <c r="D10" s="1212">
        <v>46102</v>
      </c>
      <c r="E10" s="1212">
        <f t="shared" si="0"/>
        <v>46105</v>
      </c>
      <c r="F10" s="1463"/>
      <c r="G10" s="1464"/>
      <c r="H10" s="1465"/>
      <c r="I10" s="1466"/>
      <c r="J10" s="1466"/>
      <c r="K10" s="1202"/>
    </row>
    <row r="11" spans="1:11" s="14" customFormat="1" ht="18" hidden="1" customHeight="1">
      <c r="A11" s="804"/>
      <c r="B11" s="1237" t="s">
        <v>2724</v>
      </c>
      <c r="C11" s="1234" t="s">
        <v>2725</v>
      </c>
      <c r="D11" s="1178" t="s">
        <v>286</v>
      </c>
      <c r="E11" s="1212">
        <v>46113</v>
      </c>
      <c r="F11" s="1463" t="s">
        <v>465</v>
      </c>
      <c r="G11" s="1349" t="s">
        <v>466</v>
      </c>
      <c r="H11" s="1347">
        <v>46121</v>
      </c>
      <c r="I11" s="1350">
        <f t="shared" ref="I11:I13" si="1">H11+8</f>
        <v>46129</v>
      </c>
      <c r="J11" s="1350">
        <f t="shared" ref="J11:J13" si="2">I11+3</f>
        <v>46132</v>
      </c>
      <c r="K11" s="1202"/>
    </row>
    <row r="12" spans="1:11" s="14" customFormat="1" ht="18" hidden="1" customHeight="1">
      <c r="A12" s="804"/>
      <c r="B12" s="1191" t="s">
        <v>2629</v>
      </c>
      <c r="C12" s="1234" t="s">
        <v>2726</v>
      </c>
      <c r="D12" s="1235">
        <v>46118</v>
      </c>
      <c r="E12" s="1215">
        <f t="shared" si="0"/>
        <v>46121</v>
      </c>
      <c r="F12" s="1462" t="s">
        <v>450</v>
      </c>
      <c r="G12" s="1342" t="s">
        <v>2756</v>
      </c>
      <c r="H12" s="1332">
        <v>46128</v>
      </c>
      <c r="I12" s="1334">
        <f t="shared" si="1"/>
        <v>46136</v>
      </c>
      <c r="J12" s="1334">
        <f t="shared" si="2"/>
        <v>46139</v>
      </c>
      <c r="K12" s="1202"/>
    </row>
    <row r="13" spans="1:11" s="14" customFormat="1" ht="18" hidden="1" customHeight="1">
      <c r="A13" s="804"/>
      <c r="B13" s="1191" t="s">
        <v>2655</v>
      </c>
      <c r="C13" s="1234" t="s">
        <v>2727</v>
      </c>
      <c r="D13" s="1235">
        <v>46126</v>
      </c>
      <c r="E13" s="1215">
        <f t="shared" si="0"/>
        <v>46129</v>
      </c>
      <c r="F13" s="1462" t="s">
        <v>2757</v>
      </c>
      <c r="G13" s="1342" t="s">
        <v>2758</v>
      </c>
      <c r="H13" s="1332">
        <v>46135</v>
      </c>
      <c r="I13" s="1334">
        <f t="shared" si="1"/>
        <v>46143</v>
      </c>
      <c r="J13" s="1334">
        <f t="shared" si="2"/>
        <v>46146</v>
      </c>
      <c r="K13" s="1202"/>
    </row>
    <row r="14" spans="1:11" s="14" customFormat="1" ht="18" hidden="1" customHeight="1">
      <c r="A14" s="804"/>
      <c r="B14" s="1167" t="s">
        <v>1915</v>
      </c>
      <c r="C14" s="1234" t="s">
        <v>2728</v>
      </c>
      <c r="D14" s="1235">
        <v>46133</v>
      </c>
      <c r="E14" s="1178" t="s">
        <v>286</v>
      </c>
      <c r="F14" s="1463" t="s">
        <v>323</v>
      </c>
      <c r="G14" s="1349" t="s">
        <v>2759</v>
      </c>
      <c r="H14" s="1347">
        <v>46142</v>
      </c>
      <c r="I14" s="1350">
        <f t="shared" ref="I14:I15" si="3">H14+8</f>
        <v>46150</v>
      </c>
      <c r="J14" s="1350">
        <f t="shared" ref="J14:J15" si="4">I14+3</f>
        <v>46153</v>
      </c>
      <c r="K14" s="1202"/>
    </row>
    <row r="15" spans="1:11" s="14" customFormat="1" ht="18" hidden="1" customHeight="1">
      <c r="A15" s="804"/>
      <c r="B15" s="1167" t="s">
        <v>2636</v>
      </c>
      <c r="C15" s="1234" t="s">
        <v>2729</v>
      </c>
      <c r="D15" s="1235">
        <v>46146</v>
      </c>
      <c r="E15" s="1215">
        <f t="shared" si="0"/>
        <v>46149</v>
      </c>
      <c r="F15" s="1462" t="s">
        <v>260</v>
      </c>
      <c r="G15" s="1342" t="s">
        <v>2760</v>
      </c>
      <c r="H15" s="1332">
        <v>46156</v>
      </c>
      <c r="I15" s="1334">
        <f t="shared" si="3"/>
        <v>46164</v>
      </c>
      <c r="J15" s="1334">
        <f t="shared" si="4"/>
        <v>46167</v>
      </c>
      <c r="K15" s="1202"/>
    </row>
    <row r="16" spans="1:11" s="14" customFormat="1" ht="18" hidden="1" customHeight="1">
      <c r="A16" s="804"/>
      <c r="B16" s="1236" t="s">
        <v>462</v>
      </c>
      <c r="C16" s="1234" t="s">
        <v>2731</v>
      </c>
      <c r="D16" s="1235">
        <v>46144</v>
      </c>
      <c r="E16" s="1215">
        <f t="shared" si="0"/>
        <v>46147</v>
      </c>
      <c r="F16" s="1462" t="s">
        <v>465</v>
      </c>
      <c r="G16" s="1342" t="s">
        <v>2761</v>
      </c>
      <c r="H16" s="1332">
        <v>46149</v>
      </c>
      <c r="I16" s="1334">
        <f t="shared" ref="I16:I17" si="5">H16+8</f>
        <v>46157</v>
      </c>
      <c r="J16" s="1334">
        <f t="shared" ref="J16:J17" si="6">I16+3</f>
        <v>46160</v>
      </c>
      <c r="K16" s="1202"/>
    </row>
    <row r="17" spans="1:11" s="14" customFormat="1" ht="18" hidden="1" customHeight="1">
      <c r="A17" s="804"/>
      <c r="B17" s="1167" t="s">
        <v>2664</v>
      </c>
      <c r="C17" s="1234" t="s">
        <v>2732</v>
      </c>
      <c r="D17" s="1235">
        <v>46159</v>
      </c>
      <c r="E17" s="1215">
        <f t="shared" si="0"/>
        <v>46162</v>
      </c>
      <c r="F17" s="1462" t="s">
        <v>323</v>
      </c>
      <c r="G17" s="1342" t="s">
        <v>2762</v>
      </c>
      <c r="H17" s="1332">
        <v>46170</v>
      </c>
      <c r="I17" s="1334">
        <f t="shared" si="5"/>
        <v>46178</v>
      </c>
      <c r="J17" s="1334">
        <f t="shared" si="6"/>
        <v>46181</v>
      </c>
      <c r="K17" s="1202"/>
    </row>
    <row r="18" spans="1:11" s="14" customFormat="1" ht="18" hidden="1" customHeight="1">
      <c r="A18" s="804"/>
      <c r="B18" s="1237" t="s">
        <v>2629</v>
      </c>
      <c r="C18" s="1234" t="s">
        <v>2733</v>
      </c>
      <c r="D18" s="1235">
        <v>46168</v>
      </c>
      <c r="E18" s="1215">
        <f t="shared" si="0"/>
        <v>46171</v>
      </c>
      <c r="F18" s="1462" t="s">
        <v>465</v>
      </c>
      <c r="G18" s="1342" t="s">
        <v>2763</v>
      </c>
      <c r="H18" s="1332">
        <v>46177</v>
      </c>
      <c r="I18" s="1334">
        <f t="shared" ref="I18:I19" si="7">H18+8</f>
        <v>46185</v>
      </c>
      <c r="J18" s="1334">
        <f t="shared" ref="J18:J19" si="8">I18+3</f>
        <v>46188</v>
      </c>
      <c r="K18" s="1202"/>
    </row>
    <row r="19" spans="1:11" s="14" customFormat="1" ht="18" hidden="1" customHeight="1">
      <c r="A19" s="804"/>
      <c r="B19" s="1237" t="s">
        <v>2667</v>
      </c>
      <c r="C19" s="1234" t="s">
        <v>2734</v>
      </c>
      <c r="D19" s="1235">
        <v>46174</v>
      </c>
      <c r="E19" s="1215">
        <f t="shared" si="0"/>
        <v>46177</v>
      </c>
      <c r="F19" s="1462" t="s">
        <v>2764</v>
      </c>
      <c r="G19" s="1342" t="s">
        <v>2765</v>
      </c>
      <c r="H19" s="1332">
        <v>46191</v>
      </c>
      <c r="I19" s="1334">
        <f t="shared" si="7"/>
        <v>46199</v>
      </c>
      <c r="J19" s="1334">
        <f t="shared" si="8"/>
        <v>46202</v>
      </c>
      <c r="K19" s="1202"/>
    </row>
    <row r="20" spans="1:11" s="14" customFormat="1" ht="18" hidden="1" customHeight="1">
      <c r="A20" s="804"/>
      <c r="B20" s="1499" t="s">
        <v>1915</v>
      </c>
      <c r="C20" s="1376" t="s">
        <v>2735</v>
      </c>
      <c r="D20" s="1235">
        <v>46174</v>
      </c>
      <c r="E20" s="1178" t="s">
        <v>286</v>
      </c>
      <c r="F20" s="1463" t="s">
        <v>260</v>
      </c>
      <c r="G20" s="1349" t="s">
        <v>2766</v>
      </c>
      <c r="H20" s="1347">
        <v>46184</v>
      </c>
      <c r="I20" s="1350">
        <f t="shared" ref="I20" si="9">H20+8</f>
        <v>46192</v>
      </c>
      <c r="J20" s="1350">
        <f t="shared" ref="J20" si="10">I20+3</f>
        <v>46195</v>
      </c>
      <c r="K20" s="1202"/>
    </row>
    <row r="21" spans="1:11" s="14" customFormat="1" ht="18" hidden="1" customHeight="1">
      <c r="A21" s="804"/>
      <c r="B21" s="1497" t="s">
        <v>1311</v>
      </c>
      <c r="C21" s="1234" t="s">
        <v>2736</v>
      </c>
      <c r="D21" s="1498">
        <v>46179</v>
      </c>
      <c r="E21" s="1495">
        <f t="shared" si="0"/>
        <v>46182</v>
      </c>
      <c r="F21" s="1508" t="s">
        <v>450</v>
      </c>
      <c r="G21" s="1509" t="s">
        <v>2766</v>
      </c>
      <c r="H21" s="1510">
        <v>46184</v>
      </c>
      <c r="I21" s="1511">
        <f t="shared" ref="I21" si="11">H21+8</f>
        <v>46192</v>
      </c>
      <c r="J21" s="1511">
        <f t="shared" ref="J21" si="12">I21+3</f>
        <v>46195</v>
      </c>
      <c r="K21" s="1202"/>
    </row>
    <row r="22" spans="1:11" s="14" customFormat="1" ht="18" hidden="1" customHeight="1">
      <c r="A22" s="804"/>
      <c r="B22" s="1506"/>
      <c r="C22" s="1202"/>
      <c r="D22" s="1238"/>
      <c r="E22" s="1238"/>
      <c r="F22" s="1506"/>
      <c r="G22" s="1202"/>
      <c r="H22" s="1202"/>
      <c r="I22" s="1202"/>
      <c r="J22" s="1202"/>
      <c r="K22" s="1202"/>
    </row>
    <row r="23" spans="1:11" s="14" customFormat="1" ht="28.5" customHeight="1">
      <c r="A23" s="804"/>
      <c r="B23" s="1530" t="s">
        <v>7</v>
      </c>
      <c r="C23" s="1556"/>
      <c r="D23" s="1532" t="s">
        <v>250</v>
      </c>
      <c r="E23" s="1147" t="s">
        <v>77</v>
      </c>
      <c r="F23" s="1532" t="s">
        <v>1911</v>
      </c>
      <c r="G23" s="1594" t="s">
        <v>253</v>
      </c>
      <c r="H23" s="1532" t="s">
        <v>77</v>
      </c>
      <c r="I23" s="1147" t="s">
        <v>2755</v>
      </c>
      <c r="J23" s="1202"/>
    </row>
    <row r="24" spans="1:11" s="14" customFormat="1" ht="27" customHeight="1">
      <c r="A24" s="804"/>
      <c r="B24" s="1148" t="s">
        <v>252</v>
      </c>
      <c r="C24" s="1148" t="s">
        <v>253</v>
      </c>
      <c r="D24" s="1533"/>
      <c r="E24" s="1149" t="s">
        <v>203</v>
      </c>
      <c r="F24" s="1533"/>
      <c r="G24" s="1595"/>
      <c r="H24" s="1533"/>
      <c r="I24" s="1149" t="s">
        <v>65</v>
      </c>
      <c r="J24" s="1202"/>
    </row>
    <row r="25" spans="1:11" s="14" customFormat="1" ht="19.5" customHeight="1">
      <c r="A25" s="804"/>
      <c r="B25" s="1507" t="s">
        <v>2636</v>
      </c>
      <c r="C25" s="1234" t="s">
        <v>2738</v>
      </c>
      <c r="D25" s="1235">
        <v>46193</v>
      </c>
      <c r="E25" s="1215">
        <f t="shared" ref="E25" si="13">D25+3</f>
        <v>46196</v>
      </c>
      <c r="F25" s="1462" t="s">
        <v>2767</v>
      </c>
      <c r="G25" s="1342" t="s">
        <v>2768</v>
      </c>
      <c r="H25" s="1332">
        <v>46202</v>
      </c>
      <c r="I25" s="1334">
        <f>H25+7</f>
        <v>46209</v>
      </c>
      <c r="J25" s="1202"/>
    </row>
    <row r="26" spans="1:11" s="14" customFormat="1" ht="18" customHeight="1">
      <c r="A26" s="804"/>
      <c r="B26" s="1167" t="s">
        <v>2675</v>
      </c>
      <c r="C26" s="1234" t="s">
        <v>2739</v>
      </c>
      <c r="D26" s="1235">
        <v>46196</v>
      </c>
      <c r="E26" s="1215">
        <f t="shared" si="0"/>
        <v>46199</v>
      </c>
      <c r="F26" s="1462" t="s">
        <v>2767</v>
      </c>
      <c r="G26" s="1342" t="s">
        <v>2768</v>
      </c>
      <c r="H26" s="1332">
        <v>46202</v>
      </c>
      <c r="I26" s="1334">
        <f>H26+7</f>
        <v>46209</v>
      </c>
      <c r="J26" s="1202"/>
    </row>
    <row r="27" spans="1:11" s="14" customFormat="1" ht="18" customHeight="1">
      <c r="A27" s="804"/>
      <c r="B27" s="1237" t="s">
        <v>2678</v>
      </c>
      <c r="C27" s="1234" t="s">
        <v>2740</v>
      </c>
      <c r="D27" s="1235">
        <v>46200</v>
      </c>
      <c r="E27" s="1215">
        <f t="shared" si="0"/>
        <v>46203</v>
      </c>
      <c r="F27" s="1462" t="s">
        <v>454</v>
      </c>
      <c r="G27" s="1342" t="s">
        <v>2769</v>
      </c>
      <c r="H27" s="1332">
        <v>46209</v>
      </c>
      <c r="I27" s="1334">
        <f t="shared" ref="I27:I31" si="14">H27+7</f>
        <v>46216</v>
      </c>
      <c r="J27" s="1202"/>
    </row>
    <row r="28" spans="1:11" s="14" customFormat="1" ht="18" customHeight="1">
      <c r="A28" s="804"/>
      <c r="B28" s="1167" t="s">
        <v>2681</v>
      </c>
      <c r="C28" s="1234" t="s">
        <v>2741</v>
      </c>
      <c r="D28" s="1235">
        <v>46207</v>
      </c>
      <c r="E28" s="1215">
        <f t="shared" si="0"/>
        <v>46210</v>
      </c>
      <c r="F28" s="1462" t="s">
        <v>2770</v>
      </c>
      <c r="G28" s="1342" t="s">
        <v>2771</v>
      </c>
      <c r="H28" s="1332">
        <v>46216</v>
      </c>
      <c r="I28" s="1334">
        <f t="shared" si="14"/>
        <v>46223</v>
      </c>
      <c r="J28" s="1202"/>
    </row>
    <row r="29" spans="1:11" s="14" customFormat="1" ht="18" customHeight="1">
      <c r="A29" s="804"/>
      <c r="B29" s="1167" t="s">
        <v>2742</v>
      </c>
      <c r="C29" s="1234" t="s">
        <v>2743</v>
      </c>
      <c r="D29" s="1235">
        <v>46214</v>
      </c>
      <c r="E29" s="1215">
        <f t="shared" ref="E29" si="15">D29+3</f>
        <v>46217</v>
      </c>
      <c r="F29" s="1462" t="s">
        <v>2764</v>
      </c>
      <c r="G29" s="1342" t="s">
        <v>2772</v>
      </c>
      <c r="H29" s="1332">
        <v>46223</v>
      </c>
      <c r="I29" s="1334">
        <f t="shared" si="14"/>
        <v>46230</v>
      </c>
      <c r="J29" s="1202"/>
    </row>
    <row r="30" spans="1:11" s="14" customFormat="1" ht="18" customHeight="1">
      <c r="A30" s="804"/>
      <c r="B30" s="1497" t="s">
        <v>1311</v>
      </c>
      <c r="C30" s="1234" t="s">
        <v>2745</v>
      </c>
      <c r="D30" s="1212">
        <v>46221</v>
      </c>
      <c r="E30" s="1212">
        <f t="shared" ref="E30:E31" si="16">D30+3</f>
        <v>46224</v>
      </c>
      <c r="F30" s="1463" t="s">
        <v>2767</v>
      </c>
      <c r="G30" s="1349" t="s">
        <v>2773</v>
      </c>
      <c r="H30" s="1347">
        <v>46230</v>
      </c>
      <c r="I30" s="1350">
        <f t="shared" si="14"/>
        <v>46237</v>
      </c>
      <c r="J30" s="1202"/>
    </row>
    <row r="31" spans="1:11" s="14" customFormat="1" ht="18" customHeight="1">
      <c r="A31" s="804"/>
      <c r="B31" s="1440" t="s">
        <v>2689</v>
      </c>
      <c r="C31" s="1387" t="s">
        <v>2746</v>
      </c>
      <c r="D31" s="1235">
        <v>46228</v>
      </c>
      <c r="E31" s="1215">
        <f t="shared" ref="E31:E34" si="17">D31+3</f>
        <v>46231</v>
      </c>
      <c r="F31" s="1462" t="s">
        <v>454</v>
      </c>
      <c r="G31" s="1342" t="s">
        <v>2774</v>
      </c>
      <c r="H31" s="1332">
        <v>46237</v>
      </c>
      <c r="I31" s="1334">
        <f t="shared" ref="I31" si="18">H31+7</f>
        <v>46244</v>
      </c>
      <c r="J31" s="1202"/>
    </row>
    <row r="32" spans="1:11" s="14" customFormat="1" ht="18" customHeight="1">
      <c r="A32" s="804"/>
      <c r="B32" s="1433" t="s">
        <v>2636</v>
      </c>
      <c r="C32" s="1234" t="s">
        <v>2747</v>
      </c>
      <c r="D32" s="1235">
        <v>46235</v>
      </c>
      <c r="E32" s="1215">
        <f t="shared" si="17"/>
        <v>46238</v>
      </c>
      <c r="F32" s="1462" t="s">
        <v>2770</v>
      </c>
      <c r="G32" s="1342" t="s">
        <v>2775</v>
      </c>
      <c r="H32" s="1332">
        <v>46244</v>
      </c>
      <c r="I32" s="1334">
        <f t="shared" ref="I32:I33" si="19">H32+7</f>
        <v>46251</v>
      </c>
      <c r="J32" s="1202"/>
    </row>
    <row r="33" spans="1:15" s="14" customFormat="1" ht="18" customHeight="1">
      <c r="A33" s="804"/>
      <c r="B33" s="1167" t="s">
        <v>2675</v>
      </c>
      <c r="C33" s="1234" t="s">
        <v>2748</v>
      </c>
      <c r="D33" s="1235">
        <v>46242</v>
      </c>
      <c r="E33" s="1215">
        <f t="shared" si="17"/>
        <v>46245</v>
      </c>
      <c r="F33" s="1462" t="s">
        <v>2764</v>
      </c>
      <c r="G33" s="1342" t="s">
        <v>2776</v>
      </c>
      <c r="H33" s="1332">
        <v>46251</v>
      </c>
      <c r="I33" s="1334">
        <f t="shared" si="19"/>
        <v>46258</v>
      </c>
      <c r="J33" s="1202"/>
    </row>
    <row r="34" spans="1:15" s="14" customFormat="1" ht="18" customHeight="1">
      <c r="A34" s="804"/>
      <c r="B34" s="1167" t="s">
        <v>2693</v>
      </c>
      <c r="C34" s="1234" t="s">
        <v>2749</v>
      </c>
      <c r="D34" s="1235">
        <v>46249</v>
      </c>
      <c r="E34" s="1215">
        <f t="shared" si="17"/>
        <v>46252</v>
      </c>
      <c r="F34" s="1462" t="s">
        <v>2767</v>
      </c>
      <c r="G34" s="1342" t="s">
        <v>2777</v>
      </c>
      <c r="H34" s="1332">
        <v>46258</v>
      </c>
      <c r="I34" s="1334">
        <f t="shared" ref="I34" si="20">H34+7</f>
        <v>46265</v>
      </c>
      <c r="J34" s="1202"/>
    </row>
    <row r="35" spans="1:15" s="14" customFormat="1" ht="18" customHeight="1">
      <c r="A35" s="861"/>
      <c r="B35" s="1088" t="s">
        <v>467</v>
      </c>
      <c r="C35" s="677"/>
      <c r="D35" s="677"/>
      <c r="E35" s="677"/>
      <c r="F35" s="677"/>
      <c r="G35" s="677"/>
      <c r="H35" s="407"/>
      <c r="I35" s="407"/>
      <c r="J35" s="407"/>
      <c r="K35" s="155"/>
    </row>
    <row r="38" spans="1:15" s="147" customFormat="1" ht="18.75" customHeight="1">
      <c r="B38" s="887"/>
      <c r="C38" s="888"/>
      <c r="D38" s="889"/>
      <c r="E38" s="890"/>
      <c r="F38" s="891"/>
      <c r="G38" s="892"/>
      <c r="H38" s="893"/>
    </row>
    <row r="39" spans="1:15" s="147" customFormat="1" ht="18" customHeight="1">
      <c r="B39" s="777" t="s">
        <v>468</v>
      </c>
      <c r="C39" s="145"/>
      <c r="D39" s="147" t="s">
        <v>469</v>
      </c>
      <c r="G39" s="147" t="s">
        <v>470</v>
      </c>
      <c r="H39" s="778"/>
    </row>
    <row r="40" spans="1:15" s="147" customFormat="1" ht="18" customHeight="1">
      <c r="B40" s="779" t="s">
        <v>471</v>
      </c>
      <c r="C40" s="1080" t="s">
        <v>472</v>
      </c>
      <c r="D40" s="133" t="s">
        <v>473</v>
      </c>
      <c r="F40" s="1080" t="s">
        <v>474</v>
      </c>
      <c r="G40" s="145" t="s">
        <v>475</v>
      </c>
      <c r="H40" s="1081" t="s">
        <v>476</v>
      </c>
    </row>
    <row r="41" spans="1:15" s="147" customFormat="1" ht="18" customHeight="1">
      <c r="B41" s="779" t="s">
        <v>477</v>
      </c>
      <c r="C41" s="1080" t="s">
        <v>478</v>
      </c>
      <c r="D41" s="133" t="s">
        <v>479</v>
      </c>
      <c r="E41" s="148" t="s">
        <v>480</v>
      </c>
      <c r="F41" s="1082" t="s">
        <v>481</v>
      </c>
      <c r="G41" s="145" t="s">
        <v>482</v>
      </c>
      <c r="H41" s="1081" t="s">
        <v>483</v>
      </c>
    </row>
    <row r="42" spans="1:15" s="147" customFormat="1" ht="18" customHeight="1">
      <c r="B42" s="782" t="s">
        <v>484</v>
      </c>
      <c r="C42" s="1083" t="s">
        <v>485</v>
      </c>
      <c r="D42" s="133" t="s">
        <v>486</v>
      </c>
      <c r="E42" s="148" t="s">
        <v>487</v>
      </c>
      <c r="F42" s="1082" t="s">
        <v>488</v>
      </c>
      <c r="G42" s="587" t="s">
        <v>489</v>
      </c>
      <c r="H42" s="1084" t="s">
        <v>490</v>
      </c>
    </row>
    <row r="43" spans="1:15" s="147" customFormat="1" ht="18.75" customHeight="1">
      <c r="B43" s="782" t="s">
        <v>491</v>
      </c>
      <c r="C43" s="1083" t="s">
        <v>492</v>
      </c>
      <c r="D43" s="133" t="s">
        <v>493</v>
      </c>
      <c r="E43" s="148" t="s">
        <v>494</v>
      </c>
      <c r="F43" s="1082" t="s">
        <v>495</v>
      </c>
      <c r="G43" s="587" t="s">
        <v>496</v>
      </c>
      <c r="H43" s="1084" t="s">
        <v>497</v>
      </c>
      <c r="N43" s="149"/>
      <c r="O43" s="149"/>
    </row>
    <row r="44" spans="1:15" s="147" customFormat="1" ht="18.75" customHeight="1">
      <c r="B44" s="782" t="s">
        <v>909</v>
      </c>
      <c r="C44" s="1083" t="s">
        <v>499</v>
      </c>
      <c r="D44" s="133" t="s">
        <v>500</v>
      </c>
      <c r="E44" s="148" t="s">
        <v>501</v>
      </c>
      <c r="F44" s="1082" t="s">
        <v>502</v>
      </c>
      <c r="G44" s="587" t="s">
        <v>503</v>
      </c>
      <c r="H44" s="1084" t="s">
        <v>504</v>
      </c>
      <c r="N44" s="149"/>
      <c r="O44" s="149"/>
    </row>
    <row r="45" spans="1:15" s="147" customFormat="1" ht="18.75" customHeight="1">
      <c r="B45" s="782" t="s">
        <v>505</v>
      </c>
      <c r="C45" s="1083" t="s">
        <v>506</v>
      </c>
      <c r="D45" s="133" t="s">
        <v>507</v>
      </c>
      <c r="E45" s="148" t="s">
        <v>508</v>
      </c>
      <c r="F45" s="1082" t="s">
        <v>509</v>
      </c>
      <c r="G45" s="587" t="s">
        <v>510</v>
      </c>
      <c r="H45" s="1084" t="s">
        <v>511</v>
      </c>
      <c r="N45" s="149"/>
      <c r="O45" s="149"/>
    </row>
    <row r="46" spans="1:15" s="147" customFormat="1" ht="18.75" customHeight="1">
      <c r="B46" s="782" t="s">
        <v>512</v>
      </c>
      <c r="C46" s="1083" t="s">
        <v>513</v>
      </c>
      <c r="D46" s="133" t="s">
        <v>514</v>
      </c>
      <c r="E46" s="148" t="s">
        <v>515</v>
      </c>
      <c r="F46" s="1080" t="s">
        <v>516</v>
      </c>
      <c r="G46" s="587" t="s">
        <v>517</v>
      </c>
      <c r="H46" s="786" t="s">
        <v>518</v>
      </c>
      <c r="N46" s="149"/>
      <c r="O46" s="149"/>
    </row>
    <row r="47" spans="1:15" s="149" customFormat="1" ht="18.75" customHeight="1">
      <c r="A47" s="1018"/>
      <c r="B47" s="782" t="s">
        <v>519</v>
      </c>
      <c r="C47" s="1083" t="s">
        <v>520</v>
      </c>
      <c r="D47" s="133" t="s">
        <v>521</v>
      </c>
      <c r="E47" s="148" t="s">
        <v>522</v>
      </c>
      <c r="F47" s="738" t="s">
        <v>523</v>
      </c>
      <c r="G47" s="147"/>
      <c r="H47" s="787"/>
      <c r="I47" s="145"/>
      <c r="J47" s="145"/>
      <c r="K47" s="145"/>
    </row>
    <row r="48" spans="1:15" s="149" customFormat="1" ht="18.75" customHeight="1">
      <c r="A48" s="1018"/>
      <c r="B48" s="1085"/>
      <c r="C48" s="790"/>
      <c r="D48" s="790"/>
      <c r="E48" s="790"/>
      <c r="F48" s="790"/>
      <c r="G48" s="790"/>
      <c r="H48" s="1086"/>
      <c r="I48" s="145"/>
      <c r="J48" s="145"/>
      <c r="K48" s="145"/>
    </row>
  </sheetData>
  <mergeCells count="12">
    <mergeCell ref="H7:H8"/>
    <mergeCell ref="B2:F2"/>
    <mergeCell ref="B4:F4"/>
    <mergeCell ref="B7:C7"/>
    <mergeCell ref="D7:D8"/>
    <mergeCell ref="F7:F8"/>
    <mergeCell ref="G7:G8"/>
    <mergeCell ref="B23:C23"/>
    <mergeCell ref="D23:D24"/>
    <mergeCell ref="F23:F24"/>
    <mergeCell ref="G23:G24"/>
    <mergeCell ref="H23:H24"/>
  </mergeCells>
  <phoneticPr fontId="81" type="noConversion"/>
  <hyperlinks>
    <hyperlink ref="H2" location="HOME!Print_Area" display="HOME" xr:uid="{EB9E9652-EFC0-4B49-A161-C1D310A644D0}"/>
    <hyperlink ref="H40" r:id="rId1" xr:uid="{B893FCAD-01C6-4F6A-BDA5-C7195F80D7A5}"/>
    <hyperlink ref="C40" r:id="rId2" xr:uid="{8C8F8C18-5E98-484C-8EF9-21E462BC67F6}"/>
    <hyperlink ref="H45" r:id="rId3" xr:uid="{D08B684B-A229-4324-8599-178FEACFC062}"/>
    <hyperlink ref="H44" r:id="rId4" xr:uid="{3EDA1C01-611D-4167-9ADD-3ED999A1DE64}"/>
    <hyperlink ref="C43" r:id="rId5" xr:uid="{4D6FF590-04DF-473A-9B12-637761B9C5BD}"/>
    <hyperlink ref="C41" r:id="rId6" xr:uid="{9C8A8531-896B-4758-A001-5C7ED44CD6C8}"/>
    <hyperlink ref="C47" r:id="rId7" xr:uid="{915F0FFA-6955-4D29-A516-F0671BFF970F}"/>
    <hyperlink ref="H43" r:id="rId8" xr:uid="{C5E1E0FD-9872-4E42-8119-3049AC9A30D0}"/>
    <hyperlink ref="H46" r:id="rId9" xr:uid="{F9974583-9411-4157-ADD6-751F45A29397}"/>
    <hyperlink ref="F40" r:id="rId10" xr:uid="{FD4A550C-A6CF-436F-B816-A5F42E172534}"/>
    <hyperlink ref="F45" r:id="rId11" xr:uid="{8BF17859-43E2-4CBB-86F1-78478D894787}"/>
    <hyperlink ref="F41" r:id="rId12" xr:uid="{ECF666F1-4F60-4C20-8CB2-F4FB2C6B5758}"/>
    <hyperlink ref="F42" r:id="rId13" xr:uid="{865AF630-D73C-4592-A401-0F0D2D9DF70D}"/>
    <hyperlink ref="F43" r:id="rId14" xr:uid="{5D3A49CC-6620-402C-990A-C19D93F2DCAB}"/>
    <hyperlink ref="F44" r:id="rId15" xr:uid="{957D0557-A29D-4DE0-9F5C-39782C9EF69E}"/>
    <hyperlink ref="H41" r:id="rId16" xr:uid="{62D21CA6-D3B4-4917-9A0E-E9BDDF13DAB8}"/>
    <hyperlink ref="H42" r:id="rId17" xr:uid="{E5E11FCD-CA6B-410D-9FC5-4513C2E26ADE}"/>
    <hyperlink ref="F46" r:id="rId18" xr:uid="{7779CE56-91BA-46DC-8FF8-420647715AB1}"/>
    <hyperlink ref="C42" r:id="rId19" xr:uid="{F9B7DE2E-8E3E-4C41-970A-A1E94EA446A6}"/>
    <hyperlink ref="C44" r:id="rId20" xr:uid="{32021DFA-0200-4B02-8D28-8BAC5045707B}"/>
    <hyperlink ref="C45" r:id="rId21" xr:uid="{57399F41-CB0B-46F6-A310-A08D9E03CD4F}"/>
    <hyperlink ref="C46" r:id="rId22" xr:uid="{2DEC78A3-F3BA-4F7B-936F-2563282886D5}"/>
    <hyperlink ref="F47" r:id="rId23" xr:uid="{6B7D9FB0-8411-4D28-9EFB-251EE427B31E}"/>
  </hyperlinks>
  <pageMargins left="0.7" right="0.7" top="0.75" bottom="0.75" header="0.3" footer="0.3"/>
  <pageSetup paperSize="9" scale="54" orientation="landscape"/>
  <headerFooter>
    <oddFooter>&amp;L_x000D_&amp;1#&amp;"Calibri"&amp;10&amp;K000000 Sensitivity: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25"/>
  <sheetViews>
    <sheetView showGridLines="0" zoomScaleNormal="100" zoomScaleSheetLayoutView="80" workbookViewId="0">
      <selection activeCell="A226" sqref="A226"/>
    </sheetView>
  </sheetViews>
  <sheetFormatPr defaultColWidth="9.140625" defaultRowHeight="13.15"/>
  <cols>
    <col min="1" max="1" width="17.85546875" style="1018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3.9" thickBot="1"/>
    <row r="2" spans="1:11" ht="20.100000000000001" customHeight="1" thickBot="1">
      <c r="B2" s="1552" t="s">
        <v>0</v>
      </c>
      <c r="C2" s="1552"/>
      <c r="D2" s="1552"/>
      <c r="E2" s="1552"/>
      <c r="F2" s="1552"/>
      <c r="H2" s="966" t="s">
        <v>244</v>
      </c>
    </row>
    <row r="3" spans="1:11" ht="15.75" customHeight="1" thickBot="1"/>
    <row r="4" spans="1:11" ht="30" customHeight="1">
      <c r="B4" s="1535" t="s">
        <v>245</v>
      </c>
      <c r="C4" s="1536"/>
      <c r="D4" s="1536"/>
      <c r="E4" s="1536"/>
      <c r="F4" s="1537"/>
      <c r="H4" s="379" t="s">
        <v>246</v>
      </c>
    </row>
    <row r="5" spans="1:11" ht="20.100000000000001" customHeight="1">
      <c r="B5" s="1553"/>
      <c r="C5" s="1553"/>
      <c r="D5" s="1553"/>
      <c r="E5" s="1553"/>
      <c r="F5" s="1553"/>
      <c r="H5" s="379" t="s">
        <v>247</v>
      </c>
    </row>
    <row r="6" spans="1:11" ht="20.100000000000001" hidden="1" customHeight="1">
      <c r="B6" s="1529" t="s">
        <v>248</v>
      </c>
      <c r="C6" s="1529"/>
      <c r="D6" s="1529"/>
      <c r="E6" s="1529"/>
      <c r="F6" s="1529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6"/>
      <c r="B8" s="1547" t="s">
        <v>249</v>
      </c>
      <c r="C8" s="1548"/>
      <c r="D8" s="1549" t="s">
        <v>250</v>
      </c>
      <c r="E8" s="931" t="s">
        <v>251</v>
      </c>
      <c r="F8" s="331"/>
      <c r="G8" s="874"/>
      <c r="H8" s="1"/>
      <c r="K8" s="149"/>
    </row>
    <row r="9" spans="1:11" ht="20.100000000000001" hidden="1" customHeight="1">
      <c r="A9" s="816"/>
      <c r="B9" s="931" t="s">
        <v>252</v>
      </c>
      <c r="C9" s="931" t="s">
        <v>253</v>
      </c>
      <c r="D9" s="1550"/>
      <c r="E9" s="927" t="s">
        <v>203</v>
      </c>
      <c r="F9" s="331"/>
      <c r="G9" s="930" t="s">
        <v>254</v>
      </c>
      <c r="H9" s="930" t="s">
        <v>255</v>
      </c>
      <c r="K9" s="149"/>
    </row>
    <row r="10" spans="1:11" ht="15.75" hidden="1" customHeight="1">
      <c r="A10" s="816"/>
      <c r="B10" s="809" t="s">
        <v>256</v>
      </c>
      <c r="C10" s="814" t="s">
        <v>257</v>
      </c>
      <c r="D10" s="757">
        <v>45309</v>
      </c>
      <c r="E10" s="757">
        <f t="shared" ref="E10:E27" si="0">D10+3</f>
        <v>45312</v>
      </c>
      <c r="F10" s="331"/>
      <c r="G10" s="757">
        <v>45305</v>
      </c>
      <c r="H10" s="155"/>
      <c r="K10" s="149"/>
    </row>
    <row r="11" spans="1:11" ht="15.75" hidden="1" customHeight="1">
      <c r="A11" s="816"/>
      <c r="B11" s="809" t="s">
        <v>258</v>
      </c>
      <c r="C11" s="814" t="s">
        <v>259</v>
      </c>
      <c r="D11" s="757">
        <v>45313</v>
      </c>
      <c r="E11" s="757">
        <f t="shared" si="0"/>
        <v>45316</v>
      </c>
      <c r="F11" s="331"/>
      <c r="G11" s="757">
        <f t="shared" ref="G11:G63" si="1">G10+7</f>
        <v>45312</v>
      </c>
      <c r="H11" s="155"/>
      <c r="K11" s="149"/>
    </row>
    <row r="12" spans="1:11" ht="15.75" hidden="1" customHeight="1">
      <c r="A12" s="816"/>
      <c r="B12" s="809" t="s">
        <v>260</v>
      </c>
      <c r="C12" s="814" t="s">
        <v>261</v>
      </c>
      <c r="D12" s="757">
        <v>45318</v>
      </c>
      <c r="E12" s="757">
        <f t="shared" si="0"/>
        <v>45321</v>
      </c>
      <c r="F12" s="331"/>
      <c r="G12" s="757">
        <f t="shared" si="1"/>
        <v>45319</v>
      </c>
      <c r="H12" s="155"/>
      <c r="K12" s="149"/>
    </row>
    <row r="13" spans="1:11" ht="17.25" hidden="1" customHeight="1">
      <c r="A13" s="816"/>
      <c r="B13" s="809" t="s">
        <v>262</v>
      </c>
      <c r="C13" s="814" t="s">
        <v>263</v>
      </c>
      <c r="D13" s="757">
        <v>45327</v>
      </c>
      <c r="E13" s="757">
        <f t="shared" si="0"/>
        <v>45330</v>
      </c>
      <c r="F13" s="331"/>
      <c r="G13" s="757">
        <v>45326</v>
      </c>
      <c r="H13" s="155"/>
      <c r="K13" s="149"/>
    </row>
    <row r="14" spans="1:11" ht="17.25" hidden="1" customHeight="1">
      <c r="A14" s="816"/>
      <c r="B14" s="809" t="s">
        <v>264</v>
      </c>
      <c r="C14" s="814" t="s">
        <v>265</v>
      </c>
      <c r="D14" s="757">
        <v>45334</v>
      </c>
      <c r="E14" s="757">
        <f t="shared" si="0"/>
        <v>45337</v>
      </c>
      <c r="F14" s="331"/>
      <c r="G14" s="757">
        <f t="shared" si="1"/>
        <v>45333</v>
      </c>
      <c r="H14" s="155"/>
      <c r="K14" s="149"/>
    </row>
    <row r="15" spans="1:11" ht="17.25" hidden="1" customHeight="1">
      <c r="A15" s="816" t="s">
        <v>266</v>
      </c>
      <c r="B15" s="809" t="s">
        <v>267</v>
      </c>
      <c r="C15" s="814" t="s">
        <v>268</v>
      </c>
      <c r="D15" s="757">
        <v>45339</v>
      </c>
      <c r="E15" s="757">
        <f t="shared" si="0"/>
        <v>45342</v>
      </c>
      <c r="F15" s="331"/>
      <c r="G15" s="757">
        <f t="shared" si="1"/>
        <v>45340</v>
      </c>
      <c r="H15" s="155"/>
      <c r="K15" s="149"/>
    </row>
    <row r="16" spans="1:11" ht="17.25" hidden="1" customHeight="1">
      <c r="A16" s="816" t="s">
        <v>269</v>
      </c>
      <c r="B16" s="809" t="s">
        <v>270</v>
      </c>
      <c r="C16" s="814" t="s">
        <v>271</v>
      </c>
      <c r="D16" s="757">
        <v>45346</v>
      </c>
      <c r="E16" s="757">
        <f t="shared" si="0"/>
        <v>45349</v>
      </c>
      <c r="F16" s="331"/>
      <c r="G16" s="757">
        <f t="shared" si="1"/>
        <v>45347</v>
      </c>
      <c r="H16" s="155"/>
      <c r="K16" s="149"/>
    </row>
    <row r="17" spans="1:11" ht="17.25" hidden="1" customHeight="1">
      <c r="A17" s="816"/>
      <c r="B17" s="809" t="s">
        <v>258</v>
      </c>
      <c r="C17" s="814" t="s">
        <v>272</v>
      </c>
      <c r="D17" s="757">
        <v>45354</v>
      </c>
      <c r="E17" s="757">
        <f t="shared" si="0"/>
        <v>45357</v>
      </c>
      <c r="F17" s="331"/>
      <c r="G17" s="757">
        <f t="shared" si="1"/>
        <v>45354</v>
      </c>
      <c r="H17" s="155"/>
      <c r="K17" s="149"/>
    </row>
    <row r="18" spans="1:11" ht="17.25" hidden="1" customHeight="1">
      <c r="A18" s="816"/>
      <c r="B18" s="809" t="s">
        <v>260</v>
      </c>
      <c r="C18" s="814" t="s">
        <v>273</v>
      </c>
      <c r="D18" s="757">
        <v>45361</v>
      </c>
      <c r="E18" s="757">
        <f t="shared" si="0"/>
        <v>45364</v>
      </c>
      <c r="F18" s="331"/>
      <c r="G18" s="757">
        <f t="shared" si="1"/>
        <v>45361</v>
      </c>
      <c r="H18" s="155"/>
      <c r="K18" s="149"/>
    </row>
    <row r="19" spans="1:11" ht="17.25" hidden="1" customHeight="1">
      <c r="A19" s="816"/>
      <c r="B19" s="895" t="s">
        <v>262</v>
      </c>
      <c r="C19" s="894" t="s">
        <v>274</v>
      </c>
      <c r="D19" s="757">
        <v>45369</v>
      </c>
      <c r="E19" s="757">
        <f t="shared" si="0"/>
        <v>45372</v>
      </c>
      <c r="F19" s="331"/>
      <c r="G19" s="757">
        <f t="shared" si="1"/>
        <v>45368</v>
      </c>
      <c r="H19" s="155"/>
      <c r="K19" s="149"/>
    </row>
    <row r="20" spans="1:11" ht="17.25" hidden="1" customHeight="1">
      <c r="A20" s="816"/>
      <c r="B20" s="895" t="s">
        <v>264</v>
      </c>
      <c r="C20" s="894" t="s">
        <v>275</v>
      </c>
      <c r="D20" s="757">
        <v>45377</v>
      </c>
      <c r="E20" s="757">
        <f t="shared" si="0"/>
        <v>45380</v>
      </c>
      <c r="F20" s="331"/>
      <c r="G20" s="757">
        <f t="shared" si="1"/>
        <v>45375</v>
      </c>
      <c r="H20" s="155"/>
      <c r="K20" s="149"/>
    </row>
    <row r="21" spans="1:11" ht="17.25" hidden="1" customHeight="1">
      <c r="A21" s="816"/>
      <c r="B21" s="895" t="s">
        <v>276</v>
      </c>
      <c r="C21" s="894" t="s">
        <v>277</v>
      </c>
      <c r="D21" s="757">
        <v>45382</v>
      </c>
      <c r="E21" s="757">
        <f t="shared" si="0"/>
        <v>45385</v>
      </c>
      <c r="F21" s="331"/>
      <c r="G21" s="757">
        <f t="shared" si="1"/>
        <v>45382</v>
      </c>
      <c r="H21" s="155"/>
      <c r="K21" s="149"/>
    </row>
    <row r="22" spans="1:11" ht="17.25" hidden="1" customHeight="1">
      <c r="A22" s="816"/>
      <c r="B22" s="949" t="s">
        <v>270</v>
      </c>
      <c r="C22" s="942" t="s">
        <v>278</v>
      </c>
      <c r="D22" s="942">
        <v>45390</v>
      </c>
      <c r="E22" s="757">
        <f t="shared" si="0"/>
        <v>45393</v>
      </c>
      <c r="F22" s="331"/>
      <c r="G22" s="757">
        <f t="shared" si="1"/>
        <v>45389</v>
      </c>
      <c r="H22" s="155"/>
      <c r="K22" s="149"/>
    </row>
    <row r="23" spans="1:11" ht="17.25" hidden="1" customHeight="1">
      <c r="A23" s="816"/>
      <c r="B23" s="949" t="s">
        <v>258</v>
      </c>
      <c r="C23" s="942" t="s">
        <v>279</v>
      </c>
      <c r="D23" s="942">
        <v>45396</v>
      </c>
      <c r="E23" s="757">
        <f t="shared" si="0"/>
        <v>45399</v>
      </c>
      <c r="F23" s="331"/>
      <c r="G23" s="757">
        <f t="shared" si="1"/>
        <v>45396</v>
      </c>
      <c r="H23" s="155"/>
      <c r="K23" s="149"/>
    </row>
    <row r="24" spans="1:11" ht="17.25" hidden="1" customHeight="1">
      <c r="A24" s="816"/>
      <c r="B24" s="949" t="s">
        <v>260</v>
      </c>
      <c r="C24" s="942" t="s">
        <v>280</v>
      </c>
      <c r="D24" s="942">
        <v>45408</v>
      </c>
      <c r="E24" s="757">
        <f t="shared" si="0"/>
        <v>45411</v>
      </c>
      <c r="F24" s="331"/>
      <c r="G24" s="757">
        <f t="shared" si="1"/>
        <v>45403</v>
      </c>
      <c r="H24" s="155"/>
      <c r="K24" s="149"/>
    </row>
    <row r="25" spans="1:11" ht="17.25" hidden="1" customHeight="1">
      <c r="A25" s="816"/>
      <c r="B25" s="949" t="s">
        <v>262</v>
      </c>
      <c r="C25" s="942" t="s">
        <v>281</v>
      </c>
      <c r="D25" s="942">
        <v>45415</v>
      </c>
      <c r="E25" s="757">
        <f t="shared" si="0"/>
        <v>45418</v>
      </c>
      <c r="F25" s="331"/>
      <c r="G25" s="757">
        <f t="shared" si="1"/>
        <v>45410</v>
      </c>
      <c r="H25" s="744"/>
      <c r="K25" s="149"/>
    </row>
    <row r="26" spans="1:11" ht="17.25" hidden="1" customHeight="1">
      <c r="A26" s="816" t="s">
        <v>282</v>
      </c>
      <c r="B26" s="949" t="s">
        <v>276</v>
      </c>
      <c r="C26" s="942" t="s">
        <v>283</v>
      </c>
      <c r="D26" s="942">
        <v>45420</v>
      </c>
      <c r="E26" s="757">
        <f t="shared" si="0"/>
        <v>45423</v>
      </c>
      <c r="F26" s="331"/>
      <c r="G26" s="757">
        <f t="shared" si="1"/>
        <v>45417</v>
      </c>
      <c r="H26" s="155"/>
      <c r="K26" s="149"/>
    </row>
    <row r="27" spans="1:11" ht="17.25" hidden="1" customHeight="1">
      <c r="A27" s="816"/>
      <c r="B27" s="949" t="s">
        <v>264</v>
      </c>
      <c r="C27" s="942" t="s">
        <v>284</v>
      </c>
      <c r="D27" s="942">
        <v>45426</v>
      </c>
      <c r="E27" s="757">
        <f t="shared" si="0"/>
        <v>45429</v>
      </c>
      <c r="F27" s="331"/>
      <c r="G27" s="757">
        <f t="shared" si="1"/>
        <v>45424</v>
      </c>
      <c r="H27" s="744"/>
      <c r="K27" s="149"/>
    </row>
    <row r="28" spans="1:11" ht="17.25" hidden="1" customHeight="1">
      <c r="A28" s="816"/>
      <c r="B28" s="1011" t="s">
        <v>270</v>
      </c>
      <c r="C28" s="942" t="s">
        <v>285</v>
      </c>
      <c r="D28" s="942">
        <v>45436</v>
      </c>
      <c r="E28" s="871" t="s">
        <v>286</v>
      </c>
      <c r="F28" s="331"/>
      <c r="G28" s="757">
        <f t="shared" si="1"/>
        <v>45431</v>
      </c>
      <c r="H28" s="155"/>
      <c r="K28" s="149"/>
    </row>
    <row r="29" spans="1:11" ht="17.25" hidden="1" customHeight="1">
      <c r="A29" s="816" t="s">
        <v>287</v>
      </c>
      <c r="B29" s="942" t="s">
        <v>276</v>
      </c>
      <c r="C29" s="942" t="s">
        <v>288</v>
      </c>
      <c r="D29" s="942">
        <v>45446</v>
      </c>
      <c r="E29" s="871" t="s">
        <v>286</v>
      </c>
      <c r="F29" s="331"/>
      <c r="G29" s="757">
        <f t="shared" si="1"/>
        <v>45438</v>
      </c>
      <c r="H29" s="155"/>
      <c r="K29" s="149"/>
    </row>
    <row r="30" spans="1:11" ht="17.25" hidden="1" customHeight="1">
      <c r="A30" s="816" t="s">
        <v>289</v>
      </c>
      <c r="B30" s="942" t="s">
        <v>258</v>
      </c>
      <c r="C30" s="942" t="s">
        <v>290</v>
      </c>
      <c r="D30" s="942">
        <v>45450</v>
      </c>
      <c r="E30" s="757">
        <f>D30+3</f>
        <v>45453</v>
      </c>
      <c r="F30" s="331"/>
      <c r="G30" s="757">
        <f t="shared" si="1"/>
        <v>45445</v>
      </c>
      <c r="H30" s="155"/>
      <c r="K30" s="149"/>
    </row>
    <row r="31" spans="1:11" ht="17.25" hidden="1" customHeight="1">
      <c r="A31" s="816" t="s">
        <v>262</v>
      </c>
      <c r="B31" s="942" t="s">
        <v>291</v>
      </c>
      <c r="C31" s="942" t="s">
        <v>292</v>
      </c>
      <c r="D31" s="942">
        <v>45460</v>
      </c>
      <c r="E31" s="871" t="s">
        <v>286</v>
      </c>
      <c r="F31" s="331"/>
      <c r="G31" s="757">
        <f t="shared" si="1"/>
        <v>45452</v>
      </c>
      <c r="H31" s="744"/>
      <c r="K31" s="149"/>
    </row>
    <row r="32" spans="1:11" ht="17.25" hidden="1" customHeight="1">
      <c r="A32" s="816" t="s">
        <v>293</v>
      </c>
      <c r="B32" s="1043" t="s">
        <v>262</v>
      </c>
      <c r="C32" s="942" t="s">
        <v>294</v>
      </c>
      <c r="D32" s="942">
        <v>45464</v>
      </c>
      <c r="E32" s="871" t="s">
        <v>286</v>
      </c>
      <c r="F32" s="331"/>
      <c r="G32" s="757">
        <f t="shared" si="1"/>
        <v>45459</v>
      </c>
      <c r="H32" s="155"/>
      <c r="K32" s="149"/>
    </row>
    <row r="33" spans="1:11" ht="17.25" hidden="1" customHeight="1">
      <c r="A33" s="816" t="s">
        <v>264</v>
      </c>
      <c r="B33" s="1043" t="s">
        <v>270</v>
      </c>
      <c r="C33" s="942" t="s">
        <v>295</v>
      </c>
      <c r="D33" s="942">
        <v>45473</v>
      </c>
      <c r="E33" s="871" t="s">
        <v>286</v>
      </c>
      <c r="F33" s="331"/>
      <c r="G33" s="757">
        <f t="shared" si="1"/>
        <v>45466</v>
      </c>
      <c r="H33" s="990">
        <f>WEEKNUM(G33)</f>
        <v>26</v>
      </c>
      <c r="K33" s="149"/>
    </row>
    <row r="34" spans="1:11" ht="17.25" hidden="1" customHeight="1">
      <c r="A34" s="816" t="s">
        <v>270</v>
      </c>
      <c r="B34" s="942" t="s">
        <v>264</v>
      </c>
      <c r="C34" s="942" t="s">
        <v>296</v>
      </c>
      <c r="D34" s="942">
        <v>45475</v>
      </c>
      <c r="E34" s="757">
        <f t="shared" ref="E34:E40" si="2">D34+3</f>
        <v>45478</v>
      </c>
      <c r="F34" s="331"/>
      <c r="G34" s="757">
        <f t="shared" si="1"/>
        <v>45473</v>
      </c>
      <c r="H34" s="990">
        <f t="shared" ref="H34:H61" si="3">WEEKNUM(G34)</f>
        <v>27</v>
      </c>
      <c r="K34" s="149"/>
    </row>
    <row r="35" spans="1:11" ht="17.25" hidden="1" customHeight="1">
      <c r="A35" s="816"/>
      <c r="B35" s="942" t="s">
        <v>276</v>
      </c>
      <c r="C35" s="942" t="s">
        <v>297</v>
      </c>
      <c r="D35" s="942">
        <v>45484</v>
      </c>
      <c r="E35" s="757">
        <f t="shared" si="2"/>
        <v>45487</v>
      </c>
      <c r="F35" s="331"/>
      <c r="G35" s="757">
        <f t="shared" si="1"/>
        <v>45480</v>
      </c>
      <c r="H35" s="990">
        <f t="shared" si="3"/>
        <v>28</v>
      </c>
      <c r="K35" s="149"/>
    </row>
    <row r="36" spans="1:11" ht="17.25" hidden="1" customHeight="1">
      <c r="A36" s="816"/>
      <c r="B36" s="942" t="s">
        <v>298</v>
      </c>
      <c r="C36" s="942" t="s">
        <v>299</v>
      </c>
      <c r="D36" s="942">
        <v>45489</v>
      </c>
      <c r="E36" s="757">
        <f t="shared" si="2"/>
        <v>45492</v>
      </c>
      <c r="F36" s="331"/>
      <c r="G36" s="757">
        <f t="shared" si="1"/>
        <v>45487</v>
      </c>
      <c r="H36" s="990">
        <f t="shared" si="3"/>
        <v>29</v>
      </c>
      <c r="K36" s="149"/>
    </row>
    <row r="37" spans="1:11" ht="17.25" hidden="1" customHeight="1">
      <c r="A37" s="816"/>
      <c r="B37" s="942" t="s">
        <v>291</v>
      </c>
      <c r="C37" s="942" t="s">
        <v>300</v>
      </c>
      <c r="D37" s="942">
        <v>45493</v>
      </c>
      <c r="E37" s="757">
        <f t="shared" si="2"/>
        <v>45496</v>
      </c>
      <c r="F37" s="331"/>
      <c r="G37" s="757">
        <f t="shared" si="1"/>
        <v>45494</v>
      </c>
      <c r="H37" s="990">
        <f t="shared" si="3"/>
        <v>30</v>
      </c>
      <c r="K37" s="149"/>
    </row>
    <row r="38" spans="1:11" ht="17.25" hidden="1" customHeight="1">
      <c r="A38" s="816"/>
      <c r="B38" s="942" t="s">
        <v>262</v>
      </c>
      <c r="C38" s="942" t="s">
        <v>301</v>
      </c>
      <c r="D38" s="942">
        <v>45506</v>
      </c>
      <c r="E38" s="757">
        <f t="shared" si="2"/>
        <v>45509</v>
      </c>
      <c r="F38" s="331"/>
      <c r="G38" s="757">
        <f t="shared" si="1"/>
        <v>45501</v>
      </c>
      <c r="H38" s="990">
        <f t="shared" si="3"/>
        <v>31</v>
      </c>
      <c r="K38" s="149"/>
    </row>
    <row r="39" spans="1:11" ht="17.25" hidden="1" customHeight="1">
      <c r="A39" s="816"/>
      <c r="B39" s="942" t="s">
        <v>302</v>
      </c>
      <c r="C39" s="942" t="s">
        <v>303</v>
      </c>
      <c r="D39" s="942">
        <v>45510</v>
      </c>
      <c r="E39" s="757">
        <f t="shared" si="2"/>
        <v>45513</v>
      </c>
      <c r="F39" s="331"/>
      <c r="G39" s="757">
        <f t="shared" si="1"/>
        <v>45508</v>
      </c>
      <c r="H39" s="990">
        <f t="shared" si="3"/>
        <v>32</v>
      </c>
      <c r="K39" s="149"/>
    </row>
    <row r="40" spans="1:11" ht="17.25" hidden="1" customHeight="1">
      <c r="A40" s="816"/>
      <c r="B40" s="942" t="s">
        <v>276</v>
      </c>
      <c r="C40" s="942" t="s">
        <v>304</v>
      </c>
      <c r="D40" s="942">
        <v>45515</v>
      </c>
      <c r="E40" s="757">
        <f t="shared" si="2"/>
        <v>45518</v>
      </c>
      <c r="F40" s="331"/>
      <c r="G40" s="757">
        <f t="shared" si="1"/>
        <v>45515</v>
      </c>
      <c r="H40" s="990">
        <f t="shared" si="3"/>
        <v>33</v>
      </c>
      <c r="K40" s="149"/>
    </row>
    <row r="41" spans="1:11" ht="17.25" hidden="1" customHeight="1">
      <c r="A41" s="816" t="s">
        <v>264</v>
      </c>
      <c r="B41" s="942" t="s">
        <v>264</v>
      </c>
      <c r="C41" s="942" t="s">
        <v>305</v>
      </c>
      <c r="D41" s="942">
        <v>45531</v>
      </c>
      <c r="E41" s="871" t="s">
        <v>286</v>
      </c>
      <c r="F41" s="331"/>
      <c r="G41" s="757">
        <f t="shared" si="1"/>
        <v>45522</v>
      </c>
      <c r="H41" s="990">
        <f t="shared" si="3"/>
        <v>34</v>
      </c>
      <c r="K41" s="149"/>
    </row>
    <row r="42" spans="1:11" ht="17.25" hidden="1" customHeight="1">
      <c r="A42" s="816" t="s">
        <v>298</v>
      </c>
      <c r="B42" s="942" t="s">
        <v>291</v>
      </c>
      <c r="C42" s="942" t="s">
        <v>306</v>
      </c>
      <c r="D42" s="942">
        <v>45533</v>
      </c>
      <c r="E42" s="757">
        <f>D42+3</f>
        <v>45536</v>
      </c>
      <c r="F42" s="331"/>
      <c r="G42" s="757">
        <f t="shared" si="1"/>
        <v>45529</v>
      </c>
      <c r="H42" s="990">
        <f t="shared" si="3"/>
        <v>35</v>
      </c>
      <c r="K42" s="149"/>
    </row>
    <row r="43" spans="1:11" ht="17.25" hidden="1" customHeight="1">
      <c r="A43" s="816" t="s">
        <v>291</v>
      </c>
      <c r="B43" s="942" t="s">
        <v>298</v>
      </c>
      <c r="C43" s="942" t="s">
        <v>307</v>
      </c>
      <c r="D43" s="942">
        <v>45536</v>
      </c>
      <c r="E43" s="757">
        <f>D43+3</f>
        <v>45539</v>
      </c>
      <c r="F43" s="331"/>
      <c r="G43" s="757">
        <f t="shared" si="1"/>
        <v>45536</v>
      </c>
      <c r="H43" s="990">
        <f t="shared" si="3"/>
        <v>36</v>
      </c>
      <c r="K43" s="149"/>
    </row>
    <row r="44" spans="1:11" ht="17.25" hidden="1" customHeight="1">
      <c r="A44" s="816"/>
      <c r="B44" s="942" t="s">
        <v>262</v>
      </c>
      <c r="C44" s="942" t="s">
        <v>308</v>
      </c>
      <c r="D44" s="942">
        <v>45557</v>
      </c>
      <c r="E44" s="757">
        <f>D44+3</f>
        <v>45560</v>
      </c>
      <c r="F44" s="331"/>
      <c r="G44" s="757">
        <f t="shared" si="1"/>
        <v>45543</v>
      </c>
      <c r="H44" s="990">
        <f t="shared" si="3"/>
        <v>37</v>
      </c>
      <c r="K44" s="149"/>
    </row>
    <row r="45" spans="1:11" ht="17.25" hidden="1" customHeight="1">
      <c r="A45" s="816"/>
      <c r="B45" s="942" t="s">
        <v>302</v>
      </c>
      <c r="C45" s="942" t="s">
        <v>309</v>
      </c>
      <c r="D45" s="942">
        <v>45553</v>
      </c>
      <c r="E45" s="757">
        <f>D45+3</f>
        <v>45556</v>
      </c>
      <c r="F45" s="331"/>
      <c r="G45" s="757">
        <f t="shared" si="1"/>
        <v>45550</v>
      </c>
      <c r="H45" s="990">
        <f t="shared" si="3"/>
        <v>38</v>
      </c>
      <c r="K45" s="149"/>
    </row>
    <row r="46" spans="1:11" ht="17.25" hidden="1" customHeight="1">
      <c r="A46" s="816" t="s">
        <v>276</v>
      </c>
      <c r="B46" s="1011" t="s">
        <v>310</v>
      </c>
      <c r="C46" s="942" t="s">
        <v>311</v>
      </c>
      <c r="D46" s="799"/>
      <c r="E46" s="799"/>
      <c r="F46" s="331"/>
      <c r="G46" s="757">
        <f t="shared" si="1"/>
        <v>45557</v>
      </c>
      <c r="H46" s="990">
        <f t="shared" si="3"/>
        <v>39</v>
      </c>
      <c r="K46" s="149"/>
    </row>
    <row r="47" spans="1:11" ht="17.25" hidden="1" customHeight="1">
      <c r="A47" s="816"/>
      <c r="B47" s="942" t="s">
        <v>264</v>
      </c>
      <c r="C47" s="942" t="s">
        <v>312</v>
      </c>
      <c r="D47" s="942">
        <v>45572</v>
      </c>
      <c r="E47" s="871" t="s">
        <v>286</v>
      </c>
      <c r="F47" s="331"/>
      <c r="G47" s="757">
        <v>45564</v>
      </c>
      <c r="H47" s="990">
        <f t="shared" si="3"/>
        <v>40</v>
      </c>
      <c r="K47" s="149"/>
    </row>
    <row r="48" spans="1:11" ht="17.25" hidden="1" customHeight="1">
      <c r="A48" s="816"/>
      <c r="B48" s="1011" t="s">
        <v>310</v>
      </c>
      <c r="C48" s="942" t="s">
        <v>313</v>
      </c>
      <c r="D48" s="799">
        <v>45575</v>
      </c>
      <c r="E48" s="799">
        <f>D48+3</f>
        <v>45578</v>
      </c>
      <c r="F48" s="331"/>
      <c r="G48" s="757">
        <f t="shared" si="1"/>
        <v>45571</v>
      </c>
      <c r="H48" s="990">
        <f t="shared" si="3"/>
        <v>41</v>
      </c>
      <c r="K48" s="149"/>
    </row>
    <row r="49" spans="1:17" ht="17.25" hidden="1" customHeight="1">
      <c r="A49" s="816" t="s">
        <v>314</v>
      </c>
      <c r="B49" s="942" t="s">
        <v>262</v>
      </c>
      <c r="C49" s="942" t="s">
        <v>315</v>
      </c>
      <c r="D49" s="942">
        <v>45577</v>
      </c>
      <c r="E49" s="757">
        <f>D49+3</f>
        <v>45580</v>
      </c>
      <c r="F49" s="331"/>
      <c r="G49" s="757">
        <f t="shared" si="1"/>
        <v>45578</v>
      </c>
      <c r="H49" s="990">
        <f t="shared" si="3"/>
        <v>42</v>
      </c>
      <c r="K49" s="149"/>
    </row>
    <row r="50" spans="1:17" ht="17.25" hidden="1" customHeight="1">
      <c r="A50" s="816" t="s">
        <v>262</v>
      </c>
      <c r="B50" s="942" t="s">
        <v>314</v>
      </c>
      <c r="C50" s="942" t="s">
        <v>316</v>
      </c>
      <c r="D50" s="942">
        <v>45588</v>
      </c>
      <c r="E50" s="757">
        <f>D50+3</f>
        <v>45591</v>
      </c>
      <c r="F50" s="331"/>
      <c r="G50" s="757">
        <f t="shared" si="1"/>
        <v>45585</v>
      </c>
      <c r="H50" s="990">
        <f t="shared" si="3"/>
        <v>43</v>
      </c>
      <c r="K50" s="149"/>
    </row>
    <row r="51" spans="1:17" ht="17.25" hidden="1" customHeight="1">
      <c r="A51" s="816" t="s">
        <v>317</v>
      </c>
      <c r="B51" s="942" t="s">
        <v>264</v>
      </c>
      <c r="C51" s="942" t="s">
        <v>318</v>
      </c>
      <c r="D51" s="942">
        <v>45594</v>
      </c>
      <c r="E51" s="757">
        <v>45595</v>
      </c>
      <c r="F51" s="331"/>
      <c r="G51" s="757">
        <f t="shared" si="1"/>
        <v>45592</v>
      </c>
      <c r="H51" s="990">
        <f t="shared" si="3"/>
        <v>44</v>
      </c>
      <c r="K51" s="149"/>
    </row>
    <row r="52" spans="1:17" ht="17.25" hidden="1" customHeight="1">
      <c r="A52" s="816" t="s">
        <v>319</v>
      </c>
      <c r="B52" s="942" t="s">
        <v>302</v>
      </c>
      <c r="C52" s="942" t="s">
        <v>320</v>
      </c>
      <c r="D52" s="942">
        <v>45604</v>
      </c>
      <c r="E52" s="757">
        <f>D52+3</f>
        <v>45607</v>
      </c>
      <c r="F52" s="331"/>
      <c r="G52" s="757">
        <f t="shared" si="1"/>
        <v>45599</v>
      </c>
      <c r="H52" s="990">
        <f t="shared" si="3"/>
        <v>45</v>
      </c>
      <c r="K52" s="149"/>
    </row>
    <row r="53" spans="1:17" ht="17.25" hidden="1" customHeight="1">
      <c r="A53" s="816" t="s">
        <v>291</v>
      </c>
      <c r="B53" s="942" t="s">
        <v>258</v>
      </c>
      <c r="C53" s="942" t="s">
        <v>321</v>
      </c>
      <c r="D53" s="942">
        <v>45605</v>
      </c>
      <c r="E53" s="757">
        <f>D53+3</f>
        <v>45608</v>
      </c>
      <c r="F53" s="331"/>
      <c r="G53" s="757">
        <f t="shared" si="1"/>
        <v>45606</v>
      </c>
      <c r="H53" s="990">
        <f t="shared" si="3"/>
        <v>46</v>
      </c>
      <c r="K53" s="149"/>
    </row>
    <row r="54" spans="1:17" ht="20.100000000000001" hidden="1" customHeight="1">
      <c r="A54" s="816" t="s">
        <v>322</v>
      </c>
      <c r="B54" s="942" t="s">
        <v>323</v>
      </c>
      <c r="C54" s="942" t="s">
        <v>324</v>
      </c>
      <c r="D54" s="942">
        <v>45619</v>
      </c>
      <c r="E54" s="757">
        <f>D54+3</f>
        <v>45622</v>
      </c>
      <c r="F54" s="331"/>
      <c r="G54" s="757">
        <f t="shared" si="1"/>
        <v>45613</v>
      </c>
      <c r="H54" s="990">
        <f t="shared" si="3"/>
        <v>47</v>
      </c>
      <c r="K54" s="149"/>
    </row>
    <row r="55" spans="1:17" ht="20.100000000000001" hidden="1" customHeight="1">
      <c r="A55" s="816" t="s">
        <v>314</v>
      </c>
      <c r="B55" s="942" t="s">
        <v>262</v>
      </c>
      <c r="C55" s="942" t="s">
        <v>325</v>
      </c>
      <c r="D55" s="871" t="s">
        <v>286</v>
      </c>
      <c r="E55" s="799"/>
      <c r="F55" s="331"/>
      <c r="G55" s="757">
        <f t="shared" si="1"/>
        <v>45620</v>
      </c>
      <c r="H55" s="990">
        <f t="shared" si="3"/>
        <v>48</v>
      </c>
      <c r="K55" s="149"/>
    </row>
    <row r="56" spans="1:17" ht="20.100000000000001" hidden="1" customHeight="1">
      <c r="A56" s="816" t="s">
        <v>262</v>
      </c>
      <c r="B56" s="942" t="s">
        <v>314</v>
      </c>
      <c r="C56" s="942" t="s">
        <v>326</v>
      </c>
      <c r="D56" s="942">
        <v>45632</v>
      </c>
      <c r="E56" s="757">
        <f>D56+3</f>
        <v>45635</v>
      </c>
      <c r="F56" s="331"/>
      <c r="G56" s="757">
        <f t="shared" si="1"/>
        <v>45627</v>
      </c>
      <c r="H56" s="990">
        <f t="shared" si="3"/>
        <v>49</v>
      </c>
      <c r="K56" s="149"/>
    </row>
    <row r="57" spans="1:17" ht="20.100000000000001" hidden="1" customHeight="1">
      <c r="A57" s="816" t="s">
        <v>264</v>
      </c>
      <c r="B57" s="942" t="s">
        <v>302</v>
      </c>
      <c r="C57" s="942" t="s">
        <v>327</v>
      </c>
      <c r="D57" s="871" t="s">
        <v>286</v>
      </c>
      <c r="E57" s="799"/>
      <c r="F57" s="331"/>
      <c r="G57" s="757">
        <f t="shared" si="1"/>
        <v>45634</v>
      </c>
      <c r="H57" s="990">
        <f t="shared" si="3"/>
        <v>50</v>
      </c>
      <c r="K57" s="149"/>
    </row>
    <row r="58" spans="1:17" ht="20.100000000000001" hidden="1" customHeight="1">
      <c r="A58" s="816" t="s">
        <v>302</v>
      </c>
      <c r="B58" s="942" t="s">
        <v>264</v>
      </c>
      <c r="C58" s="942" t="s">
        <v>328</v>
      </c>
      <c r="D58" s="942">
        <v>45644</v>
      </c>
      <c r="E58" s="757">
        <f>D58+3</f>
        <v>45647</v>
      </c>
      <c r="F58" s="331"/>
      <c r="G58" s="757">
        <f t="shared" si="1"/>
        <v>45641</v>
      </c>
      <c r="H58" s="990">
        <f t="shared" si="3"/>
        <v>51</v>
      </c>
      <c r="K58" s="149"/>
    </row>
    <row r="59" spans="1:17" s="145" customFormat="1" ht="20.100000000000001" hidden="1" customHeight="1">
      <c r="A59" s="816"/>
      <c r="B59" s="942" t="s">
        <v>264</v>
      </c>
      <c r="C59" s="942" t="s">
        <v>329</v>
      </c>
      <c r="D59" s="942">
        <v>45686</v>
      </c>
      <c r="E59" s="871" t="s">
        <v>286</v>
      </c>
      <c r="F59" s="331"/>
      <c r="G59" s="757">
        <v>45310</v>
      </c>
      <c r="H59" s="990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6"/>
      <c r="B60" s="942" t="s">
        <v>258</v>
      </c>
      <c r="C60" s="942" t="s">
        <v>330</v>
      </c>
      <c r="D60" s="942">
        <v>45695</v>
      </c>
      <c r="E60" s="757">
        <f>D60+3</f>
        <v>45698</v>
      </c>
      <c r="F60" s="331"/>
      <c r="G60" s="757">
        <f t="shared" si="1"/>
        <v>45317</v>
      </c>
      <c r="H60" s="990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6"/>
      <c r="B61" s="942" t="s">
        <v>262</v>
      </c>
      <c r="C61" s="942" t="s">
        <v>331</v>
      </c>
      <c r="D61" s="942">
        <v>45702</v>
      </c>
      <c r="E61" s="871" t="s">
        <v>286</v>
      </c>
      <c r="F61" s="331"/>
      <c r="G61" s="757">
        <f t="shared" si="1"/>
        <v>45324</v>
      </c>
      <c r="H61" s="990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6" t="s">
        <v>323</v>
      </c>
      <c r="B62" s="942" t="s">
        <v>258</v>
      </c>
      <c r="C62" s="942" t="s">
        <v>332</v>
      </c>
      <c r="D62" s="942">
        <v>45699</v>
      </c>
      <c r="E62" s="757">
        <f t="shared" ref="E62:E63" si="4">D62+3</f>
        <v>45702</v>
      </c>
      <c r="F62" s="331"/>
      <c r="G62" s="757">
        <f t="shared" si="1"/>
        <v>45331</v>
      </c>
      <c r="H62" s="990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6" t="s">
        <v>314</v>
      </c>
      <c r="B63" s="942" t="s">
        <v>323</v>
      </c>
      <c r="C63" s="942" t="s">
        <v>333</v>
      </c>
      <c r="D63" s="942">
        <v>45707</v>
      </c>
      <c r="E63" s="757">
        <f t="shared" si="4"/>
        <v>45710</v>
      </c>
      <c r="F63" s="331"/>
      <c r="G63" s="757">
        <f t="shared" si="1"/>
        <v>45338</v>
      </c>
      <c r="H63" s="990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18"/>
      <c r="B64" s="164"/>
      <c r="C64" s="155"/>
      <c r="D64" s="732"/>
      <c r="E64" s="733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18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529" t="s">
        <v>334</v>
      </c>
      <c r="C66" s="1529"/>
      <c r="D66" s="1529"/>
      <c r="E66" s="1529"/>
      <c r="F66" s="1529"/>
      <c r="G66" s="217"/>
      <c r="H66" s="217"/>
      <c r="I66" s="217"/>
    </row>
    <row r="67" spans="1:17" ht="15.75" hidden="1" customHeight="1">
      <c r="B67" s="164"/>
      <c r="C67" s="155"/>
      <c r="D67" s="1544"/>
      <c r="E67" s="1544"/>
      <c r="F67" s="1544"/>
      <c r="G67" s="1544"/>
      <c r="H67" s="1544"/>
      <c r="I67" s="1544"/>
      <c r="J67" s="1544"/>
      <c r="K67" s="1544"/>
      <c r="L67" s="1544"/>
      <c r="M67" s="1544"/>
      <c r="N67" s="744"/>
    </row>
    <row r="68" spans="1:17" ht="30" hidden="1" customHeight="1">
      <c r="A68" s="816"/>
      <c r="B68" s="1547" t="s">
        <v>335</v>
      </c>
      <c r="C68" s="1548"/>
      <c r="D68" s="1549" t="s">
        <v>250</v>
      </c>
      <c r="E68" s="937" t="s">
        <v>108</v>
      </c>
      <c r="F68" s="931" t="s">
        <v>227</v>
      </c>
      <c r="G68" s="931" t="s">
        <v>336</v>
      </c>
      <c r="H68" s="928" t="s">
        <v>75</v>
      </c>
      <c r="I68" s="931" t="s">
        <v>98</v>
      </c>
      <c r="J68" s="931" t="s">
        <v>93</v>
      </c>
      <c r="K68" s="931" t="s">
        <v>193</v>
      </c>
      <c r="L68" s="1065"/>
      <c r="M68" s="874"/>
    </row>
    <row r="69" spans="1:17" ht="20.100000000000001" hidden="1" customHeight="1">
      <c r="A69" s="816"/>
      <c r="B69" s="931" t="s">
        <v>252</v>
      </c>
      <c r="C69" s="931" t="s">
        <v>253</v>
      </c>
      <c r="D69" s="1550"/>
      <c r="E69" s="927" t="s">
        <v>48</v>
      </c>
      <c r="F69" s="927" t="s">
        <v>78</v>
      </c>
      <c r="G69" s="927" t="s">
        <v>337</v>
      </c>
      <c r="H69" s="927" t="s">
        <v>164</v>
      </c>
      <c r="I69" s="927" t="s">
        <v>179</v>
      </c>
      <c r="J69" s="927" t="s">
        <v>142</v>
      </c>
      <c r="K69" s="927" t="s">
        <v>130</v>
      </c>
      <c r="L69" s="1064"/>
      <c r="M69" s="930" t="s">
        <v>254</v>
      </c>
      <c r="N69" s="930" t="s">
        <v>338</v>
      </c>
    </row>
    <row r="70" spans="1:17" ht="17.25" hidden="1" customHeight="1">
      <c r="A70" s="816"/>
      <c r="B70" s="949" t="s">
        <v>276</v>
      </c>
      <c r="C70" s="942" t="s">
        <v>339</v>
      </c>
      <c r="D70" s="942">
        <v>45393</v>
      </c>
      <c r="E70" s="1545" t="s">
        <v>286</v>
      </c>
      <c r="F70" s="1546"/>
      <c r="G70" s="1546"/>
      <c r="H70" s="1546"/>
      <c r="I70" s="1546"/>
      <c r="J70" s="1546"/>
      <c r="K70" s="1546"/>
      <c r="L70" s="1056"/>
      <c r="M70" s="757">
        <f t="shared" ref="M70:M85" si="6">D70+25</f>
        <v>45418</v>
      </c>
      <c r="N70" s="757" t="e">
        <f t="shared" ref="N70:N85" si="7">E70+25</f>
        <v>#VALUE!</v>
      </c>
      <c r="O70" s="331"/>
      <c r="P70" s="757">
        <v>45387</v>
      </c>
    </row>
    <row r="71" spans="1:17" ht="17.25" hidden="1" customHeight="1">
      <c r="A71" s="816"/>
      <c r="B71" s="949" t="s">
        <v>270</v>
      </c>
      <c r="C71" s="942" t="s">
        <v>340</v>
      </c>
      <c r="D71" s="942">
        <v>45400</v>
      </c>
      <c r="E71" s="757">
        <f t="shared" ref="E71:E84" si="8">D71+3</f>
        <v>45403</v>
      </c>
      <c r="F71" s="1545" t="s">
        <v>286</v>
      </c>
      <c r="G71" s="1546"/>
      <c r="H71" s="1546"/>
      <c r="I71" s="1546"/>
      <c r="J71" s="1546"/>
      <c r="K71" s="1551"/>
      <c r="L71" s="757"/>
      <c r="M71" s="757">
        <f t="shared" si="6"/>
        <v>45425</v>
      </c>
      <c r="N71" s="757">
        <f t="shared" si="7"/>
        <v>45428</v>
      </c>
      <c r="O71" s="331"/>
      <c r="P71" s="757">
        <f t="shared" ref="M71:P112" si="9">P70+7</f>
        <v>45394</v>
      </c>
    </row>
    <row r="72" spans="1:17" ht="17.25" hidden="1" customHeight="1">
      <c r="A72" s="816"/>
      <c r="B72" s="949" t="s">
        <v>258</v>
      </c>
      <c r="C72" s="942" t="s">
        <v>341</v>
      </c>
      <c r="D72" s="942">
        <v>45406</v>
      </c>
      <c r="E72" s="757">
        <f t="shared" si="8"/>
        <v>45409</v>
      </c>
      <c r="F72" s="757">
        <f t="shared" ref="F72:F78" si="10">D72+9</f>
        <v>45415</v>
      </c>
      <c r="G72" s="757">
        <f t="shared" ref="G72:G78" si="11">D72+12</f>
        <v>45418</v>
      </c>
      <c r="H72" s="757">
        <f t="shared" ref="H72:H83" si="12">D72+14</f>
        <v>45420</v>
      </c>
      <c r="I72" s="757">
        <f t="shared" ref="I72:I83" si="13">D72+20</f>
        <v>45426</v>
      </c>
      <c r="J72" s="757">
        <f t="shared" ref="J72:J83" si="14">D72+21</f>
        <v>45427</v>
      </c>
      <c r="K72" s="757">
        <f t="shared" ref="K72:K83" si="15">D72+22</f>
        <v>45428</v>
      </c>
      <c r="L72" s="757"/>
      <c r="M72" s="757">
        <f t="shared" si="6"/>
        <v>45431</v>
      </c>
      <c r="N72" s="757">
        <f t="shared" si="7"/>
        <v>45434</v>
      </c>
      <c r="O72" s="331"/>
      <c r="P72" s="757">
        <f t="shared" si="9"/>
        <v>45401</v>
      </c>
    </row>
    <row r="73" spans="1:17" ht="17.25" hidden="1" customHeight="1">
      <c r="A73" s="816" t="s">
        <v>260</v>
      </c>
      <c r="B73" s="949" t="s">
        <v>291</v>
      </c>
      <c r="C73" s="942" t="s">
        <v>342</v>
      </c>
      <c r="D73" s="942">
        <v>45416</v>
      </c>
      <c r="E73" s="757">
        <f t="shared" si="8"/>
        <v>45419</v>
      </c>
      <c r="F73" s="757">
        <f t="shared" si="10"/>
        <v>45425</v>
      </c>
      <c r="G73" s="757">
        <f t="shared" si="11"/>
        <v>45428</v>
      </c>
      <c r="H73" s="757">
        <f t="shared" si="12"/>
        <v>45430</v>
      </c>
      <c r="I73" s="757">
        <f t="shared" si="13"/>
        <v>45436</v>
      </c>
      <c r="J73" s="757">
        <f t="shared" si="14"/>
        <v>45437</v>
      </c>
      <c r="K73" s="757">
        <f t="shared" si="15"/>
        <v>45438</v>
      </c>
      <c r="L73" s="757"/>
      <c r="M73" s="757">
        <f t="shared" si="6"/>
        <v>45441</v>
      </c>
      <c r="N73" s="757">
        <f t="shared" si="7"/>
        <v>45444</v>
      </c>
      <c r="O73" s="331"/>
      <c r="P73" s="757">
        <f t="shared" si="9"/>
        <v>45408</v>
      </c>
    </row>
    <row r="74" spans="1:17" ht="17.25" hidden="1" customHeight="1">
      <c r="A74" s="816"/>
      <c r="B74" s="949" t="s">
        <v>262</v>
      </c>
      <c r="C74" s="942" t="s">
        <v>343</v>
      </c>
      <c r="D74" s="942">
        <v>45424</v>
      </c>
      <c r="E74" s="757">
        <f t="shared" si="8"/>
        <v>45427</v>
      </c>
      <c r="F74" s="757">
        <f t="shared" si="10"/>
        <v>45433</v>
      </c>
      <c r="G74" s="757">
        <f t="shared" si="11"/>
        <v>45436</v>
      </c>
      <c r="H74" s="757">
        <f t="shared" si="12"/>
        <v>45438</v>
      </c>
      <c r="I74" s="757">
        <f t="shared" si="13"/>
        <v>45444</v>
      </c>
      <c r="J74" s="757">
        <f t="shared" si="14"/>
        <v>45445</v>
      </c>
      <c r="K74" s="757">
        <f t="shared" si="15"/>
        <v>45446</v>
      </c>
      <c r="L74" s="757"/>
      <c r="M74" s="757">
        <f t="shared" si="6"/>
        <v>45449</v>
      </c>
      <c r="N74" s="757">
        <f t="shared" si="7"/>
        <v>45452</v>
      </c>
      <c r="O74" s="331"/>
      <c r="P74" s="757">
        <f t="shared" si="9"/>
        <v>45415</v>
      </c>
    </row>
    <row r="75" spans="1:17" ht="17.25" hidden="1" customHeight="1">
      <c r="A75" s="816" t="s">
        <v>344</v>
      </c>
      <c r="B75" s="949" t="s">
        <v>276</v>
      </c>
      <c r="C75" s="942" t="s">
        <v>345</v>
      </c>
      <c r="D75" s="942">
        <v>45425</v>
      </c>
      <c r="E75" s="871" t="s">
        <v>286</v>
      </c>
      <c r="F75" s="871" t="s">
        <v>286</v>
      </c>
      <c r="G75" s="871" t="s">
        <v>286</v>
      </c>
      <c r="H75" s="871" t="s">
        <v>286</v>
      </c>
      <c r="I75" s="871" t="s">
        <v>286</v>
      </c>
      <c r="J75" s="871" t="s">
        <v>286</v>
      </c>
      <c r="K75" s="757">
        <f t="shared" si="15"/>
        <v>45447</v>
      </c>
      <c r="L75" s="757"/>
      <c r="M75" s="757">
        <f t="shared" si="6"/>
        <v>45450</v>
      </c>
      <c r="N75" s="757" t="e">
        <f t="shared" si="7"/>
        <v>#VALUE!</v>
      </c>
      <c r="O75" s="331"/>
      <c r="P75" s="757">
        <f t="shared" si="9"/>
        <v>45422</v>
      </c>
    </row>
    <row r="76" spans="1:17" ht="17.25" hidden="1" customHeight="1">
      <c r="A76" s="816" t="s">
        <v>276</v>
      </c>
      <c r="B76" s="942" t="s">
        <v>264</v>
      </c>
      <c r="C76" s="942" t="s">
        <v>346</v>
      </c>
      <c r="D76" s="942">
        <v>45437</v>
      </c>
      <c r="E76" s="757">
        <f t="shared" si="8"/>
        <v>45440</v>
      </c>
      <c r="F76" s="757">
        <f t="shared" si="10"/>
        <v>45446</v>
      </c>
      <c r="G76" s="757">
        <f t="shared" si="11"/>
        <v>45449</v>
      </c>
      <c r="H76" s="757">
        <f t="shared" si="12"/>
        <v>45451</v>
      </c>
      <c r="I76" s="757">
        <f t="shared" si="13"/>
        <v>45457</v>
      </c>
      <c r="J76" s="757">
        <f t="shared" si="14"/>
        <v>45458</v>
      </c>
      <c r="K76" s="757">
        <f t="shared" si="15"/>
        <v>45459</v>
      </c>
      <c r="L76" s="757"/>
      <c r="M76" s="757">
        <f t="shared" si="6"/>
        <v>45462</v>
      </c>
      <c r="N76" s="757">
        <f t="shared" si="7"/>
        <v>45465</v>
      </c>
      <c r="O76" s="331"/>
      <c r="P76" s="757">
        <f t="shared" si="9"/>
        <v>45429</v>
      </c>
    </row>
    <row r="77" spans="1:17" ht="17.25" hidden="1" customHeight="1">
      <c r="A77" s="816"/>
      <c r="B77" s="942" t="s">
        <v>270</v>
      </c>
      <c r="C77" s="942" t="s">
        <v>347</v>
      </c>
      <c r="D77" s="942">
        <v>45447</v>
      </c>
      <c r="E77" s="757">
        <f t="shared" si="8"/>
        <v>45450</v>
      </c>
      <c r="F77" s="871" t="s">
        <v>286</v>
      </c>
      <c r="G77" s="871" t="s">
        <v>286</v>
      </c>
      <c r="H77" s="871" t="s">
        <v>286</v>
      </c>
      <c r="I77" s="871" t="s">
        <v>286</v>
      </c>
      <c r="J77" s="871" t="s">
        <v>286</v>
      </c>
      <c r="K77" s="757">
        <f t="shared" si="15"/>
        <v>45469</v>
      </c>
      <c r="L77" s="757"/>
      <c r="M77" s="757">
        <f t="shared" si="6"/>
        <v>45472</v>
      </c>
      <c r="N77" s="757">
        <f t="shared" si="7"/>
        <v>45475</v>
      </c>
      <c r="O77" s="331"/>
      <c r="P77" s="757">
        <f t="shared" si="9"/>
        <v>45436</v>
      </c>
    </row>
    <row r="78" spans="1:17" ht="17.25" hidden="1" customHeight="1">
      <c r="A78" s="816" t="s">
        <v>348</v>
      </c>
      <c r="B78" s="871" t="s">
        <v>286</v>
      </c>
      <c r="C78" s="942" t="s">
        <v>349</v>
      </c>
      <c r="D78" s="799">
        <v>45447</v>
      </c>
      <c r="E78" s="799">
        <f t="shared" si="8"/>
        <v>45450</v>
      </c>
      <c r="F78" s="799">
        <f t="shared" si="10"/>
        <v>45456</v>
      </c>
      <c r="G78" s="799">
        <f t="shared" si="11"/>
        <v>45459</v>
      </c>
      <c r="H78" s="799">
        <f t="shared" si="12"/>
        <v>45461</v>
      </c>
      <c r="I78" s="799">
        <f t="shared" si="13"/>
        <v>45467</v>
      </c>
      <c r="J78" s="799">
        <f t="shared" si="14"/>
        <v>45468</v>
      </c>
      <c r="K78" s="799">
        <f t="shared" si="15"/>
        <v>45469</v>
      </c>
      <c r="L78" s="799"/>
      <c r="M78" s="799">
        <f t="shared" si="6"/>
        <v>45472</v>
      </c>
      <c r="N78" s="799">
        <f t="shared" si="7"/>
        <v>45475</v>
      </c>
      <c r="O78" s="331"/>
      <c r="P78" s="757">
        <f t="shared" si="9"/>
        <v>45443</v>
      </c>
    </row>
    <row r="79" spans="1:17" ht="17.25" hidden="1" customHeight="1">
      <c r="A79" s="816" t="s">
        <v>289</v>
      </c>
      <c r="B79" s="942" t="s">
        <v>258</v>
      </c>
      <c r="C79" s="942" t="s">
        <v>350</v>
      </c>
      <c r="D79" s="942">
        <v>45459</v>
      </c>
      <c r="E79" s="757">
        <f t="shared" si="8"/>
        <v>45462</v>
      </c>
      <c r="F79" s="871" t="s">
        <v>286</v>
      </c>
      <c r="G79" s="871" t="s">
        <v>286</v>
      </c>
      <c r="H79" s="757">
        <f t="shared" si="12"/>
        <v>45473</v>
      </c>
      <c r="I79" s="757">
        <f t="shared" si="13"/>
        <v>45479</v>
      </c>
      <c r="J79" s="757">
        <f t="shared" si="14"/>
        <v>45480</v>
      </c>
      <c r="K79" s="757">
        <f t="shared" si="15"/>
        <v>45481</v>
      </c>
      <c r="L79" s="757"/>
      <c r="M79" s="757">
        <f t="shared" si="6"/>
        <v>45484</v>
      </c>
      <c r="N79" s="757">
        <f t="shared" si="7"/>
        <v>45487</v>
      </c>
      <c r="O79" s="331"/>
      <c r="P79" s="757">
        <f t="shared" si="9"/>
        <v>45450</v>
      </c>
    </row>
    <row r="80" spans="1:17" ht="17.25" hidden="1" customHeight="1">
      <c r="A80" s="816" t="s">
        <v>351</v>
      </c>
      <c r="B80" s="942" t="s">
        <v>291</v>
      </c>
      <c r="C80" s="942" t="s">
        <v>352</v>
      </c>
      <c r="D80" s="871" t="s">
        <v>286</v>
      </c>
      <c r="E80" s="799" t="e">
        <f t="shared" si="8"/>
        <v>#VALUE!</v>
      </c>
      <c r="F80" s="799" t="e">
        <f t="shared" ref="F80:F83" si="16">D80+9</f>
        <v>#VALUE!</v>
      </c>
      <c r="G80" s="799" t="e">
        <f t="shared" ref="G80:G83" si="17">D80+12</f>
        <v>#VALUE!</v>
      </c>
      <c r="H80" s="799" t="e">
        <f t="shared" si="12"/>
        <v>#VALUE!</v>
      </c>
      <c r="I80" s="799" t="e">
        <f t="shared" si="13"/>
        <v>#VALUE!</v>
      </c>
      <c r="J80" s="799" t="e">
        <f t="shared" si="14"/>
        <v>#VALUE!</v>
      </c>
      <c r="K80" s="799" t="e">
        <f t="shared" si="15"/>
        <v>#VALUE!</v>
      </c>
      <c r="L80" s="799"/>
      <c r="M80" s="799" t="e">
        <f t="shared" si="6"/>
        <v>#VALUE!</v>
      </c>
      <c r="N80" s="799" t="e">
        <f t="shared" si="7"/>
        <v>#VALUE!</v>
      </c>
      <c r="O80" s="331"/>
      <c r="P80" s="757">
        <f t="shared" si="9"/>
        <v>45457</v>
      </c>
      <c r="Q80" s="1048">
        <f>WEEKNUM(P80)</f>
        <v>24</v>
      </c>
    </row>
    <row r="81" spans="1:17" ht="17.25" hidden="1" customHeight="1">
      <c r="A81" s="816" t="s">
        <v>353</v>
      </c>
      <c r="B81" s="942" t="s">
        <v>262</v>
      </c>
      <c r="C81" s="942" t="s">
        <v>354</v>
      </c>
      <c r="D81" s="871" t="s">
        <v>286</v>
      </c>
      <c r="E81" s="799" t="e">
        <f t="shared" si="8"/>
        <v>#VALUE!</v>
      </c>
      <c r="F81" s="799" t="e">
        <f t="shared" si="16"/>
        <v>#VALUE!</v>
      </c>
      <c r="G81" s="799" t="e">
        <f t="shared" si="17"/>
        <v>#VALUE!</v>
      </c>
      <c r="H81" s="799" t="e">
        <f t="shared" si="12"/>
        <v>#VALUE!</v>
      </c>
      <c r="I81" s="799" t="e">
        <f t="shared" si="13"/>
        <v>#VALUE!</v>
      </c>
      <c r="J81" s="799" t="e">
        <f t="shared" si="14"/>
        <v>#VALUE!</v>
      </c>
      <c r="K81" s="799" t="e">
        <f t="shared" si="15"/>
        <v>#VALUE!</v>
      </c>
      <c r="L81" s="799"/>
      <c r="M81" s="799" t="e">
        <f t="shared" si="6"/>
        <v>#VALUE!</v>
      </c>
      <c r="N81" s="799" t="e">
        <f t="shared" si="7"/>
        <v>#VALUE!</v>
      </c>
      <c r="O81" s="331"/>
      <c r="P81" s="757">
        <f t="shared" si="9"/>
        <v>45464</v>
      </c>
      <c r="Q81" s="1048">
        <f>WEEKNUM(P81)</f>
        <v>25</v>
      </c>
    </row>
    <row r="82" spans="1:17" ht="17.25" hidden="1" customHeight="1">
      <c r="A82" s="816" t="s">
        <v>355</v>
      </c>
      <c r="B82" s="1043" t="s">
        <v>270</v>
      </c>
      <c r="C82" s="942" t="s">
        <v>356</v>
      </c>
      <c r="D82" s="871" t="s">
        <v>286</v>
      </c>
      <c r="E82" s="799" t="e">
        <f t="shared" si="8"/>
        <v>#VALUE!</v>
      </c>
      <c r="F82" s="799" t="e">
        <f t="shared" si="16"/>
        <v>#VALUE!</v>
      </c>
      <c r="G82" s="799" t="e">
        <f t="shared" si="17"/>
        <v>#VALUE!</v>
      </c>
      <c r="H82" s="799" t="e">
        <f t="shared" si="12"/>
        <v>#VALUE!</v>
      </c>
      <c r="I82" s="799" t="e">
        <f t="shared" si="13"/>
        <v>#VALUE!</v>
      </c>
      <c r="J82" s="799" t="e">
        <f t="shared" si="14"/>
        <v>#VALUE!</v>
      </c>
      <c r="K82" s="799" t="e">
        <f t="shared" si="15"/>
        <v>#VALUE!</v>
      </c>
      <c r="L82" s="799"/>
      <c r="M82" s="799" t="e">
        <f t="shared" si="6"/>
        <v>#VALUE!</v>
      </c>
      <c r="N82" s="799" t="e">
        <f t="shared" si="7"/>
        <v>#VALUE!</v>
      </c>
      <c r="O82" s="331"/>
      <c r="P82" s="757">
        <f t="shared" si="9"/>
        <v>45471</v>
      </c>
      <c r="Q82" s="1048">
        <f t="shared" ref="N82:Q111" si="18">WEEKNUM(P82)</f>
        <v>26</v>
      </c>
    </row>
    <row r="83" spans="1:17" ht="17.25" hidden="1" customHeight="1">
      <c r="A83" s="816"/>
      <c r="B83" s="942" t="s">
        <v>264</v>
      </c>
      <c r="C83" s="942" t="s">
        <v>357</v>
      </c>
      <c r="D83" s="942">
        <v>45484</v>
      </c>
      <c r="E83" s="757">
        <f t="shared" si="8"/>
        <v>45487</v>
      </c>
      <c r="F83" s="757">
        <f t="shared" si="16"/>
        <v>45493</v>
      </c>
      <c r="G83" s="757">
        <f t="shared" si="17"/>
        <v>45496</v>
      </c>
      <c r="H83" s="757">
        <f t="shared" si="12"/>
        <v>45498</v>
      </c>
      <c r="I83" s="757">
        <f t="shared" si="13"/>
        <v>45504</v>
      </c>
      <c r="J83" s="757">
        <f t="shared" si="14"/>
        <v>45505</v>
      </c>
      <c r="K83" s="757">
        <f t="shared" si="15"/>
        <v>45506</v>
      </c>
      <c r="L83" s="757"/>
      <c r="M83" s="757">
        <f t="shared" si="6"/>
        <v>45509</v>
      </c>
      <c r="N83" s="757">
        <f t="shared" si="7"/>
        <v>45512</v>
      </c>
      <c r="O83" s="331"/>
      <c r="P83" s="757">
        <f t="shared" si="9"/>
        <v>45478</v>
      </c>
      <c r="Q83" s="1048">
        <f t="shared" si="18"/>
        <v>27</v>
      </c>
    </row>
    <row r="84" spans="1:17" ht="17.25" hidden="1" customHeight="1">
      <c r="A84" s="816"/>
      <c r="B84" s="988" t="s">
        <v>276</v>
      </c>
      <c r="C84" s="942" t="s">
        <v>358</v>
      </c>
      <c r="D84" s="942">
        <v>45490</v>
      </c>
      <c r="E84" s="757">
        <f t="shared" si="8"/>
        <v>45493</v>
      </c>
      <c r="F84" s="871" t="s">
        <v>286</v>
      </c>
      <c r="G84" s="871" t="s">
        <v>286</v>
      </c>
      <c r="H84" s="871" t="s">
        <v>286</v>
      </c>
      <c r="I84" s="871" t="s">
        <v>286</v>
      </c>
      <c r="J84" s="871" t="s">
        <v>286</v>
      </c>
      <c r="K84" s="871" t="s">
        <v>286</v>
      </c>
      <c r="L84" s="871"/>
      <c r="M84" s="757">
        <f t="shared" si="6"/>
        <v>45515</v>
      </c>
      <c r="N84" s="757">
        <f t="shared" si="7"/>
        <v>45518</v>
      </c>
      <c r="O84" s="331"/>
      <c r="P84" s="757">
        <f t="shared" si="9"/>
        <v>45485</v>
      </c>
      <c r="Q84" s="1048">
        <f t="shared" si="18"/>
        <v>28</v>
      </c>
    </row>
    <row r="85" spans="1:17" ht="17.25" hidden="1" customHeight="1">
      <c r="A85" s="816" t="s">
        <v>258</v>
      </c>
      <c r="B85" s="942" t="s">
        <v>298</v>
      </c>
      <c r="C85" s="942" t="s">
        <v>359</v>
      </c>
      <c r="D85" s="942">
        <v>45496</v>
      </c>
      <c r="E85" s="757">
        <f>D85+3</f>
        <v>45499</v>
      </c>
      <c r="F85" s="757">
        <f>D85+9</f>
        <v>45505</v>
      </c>
      <c r="G85" s="757">
        <f>D85+12</f>
        <v>45508</v>
      </c>
      <c r="H85" s="757">
        <f>D85+14</f>
        <v>45510</v>
      </c>
      <c r="I85" s="757">
        <f>D85+20</f>
        <v>45516</v>
      </c>
      <c r="J85" s="757">
        <f>D85+21</f>
        <v>45517</v>
      </c>
      <c r="K85" s="757">
        <f>D85+22</f>
        <v>45518</v>
      </c>
      <c r="L85" s="757"/>
      <c r="M85" s="757">
        <f t="shared" si="6"/>
        <v>45521</v>
      </c>
      <c r="N85" s="757">
        <f t="shared" si="7"/>
        <v>45524</v>
      </c>
      <c r="O85" s="331"/>
      <c r="P85" s="757">
        <f t="shared" si="9"/>
        <v>45492</v>
      </c>
      <c r="Q85" s="1048">
        <f t="shared" si="18"/>
        <v>29</v>
      </c>
    </row>
    <row r="86" spans="1:17" ht="17.25" hidden="1" customHeight="1">
      <c r="A86" s="816"/>
      <c r="B86" s="942" t="s">
        <v>291</v>
      </c>
      <c r="C86" s="942" t="s">
        <v>360</v>
      </c>
      <c r="D86" s="942">
        <v>45511</v>
      </c>
      <c r="E86" s="871" t="s">
        <v>286</v>
      </c>
      <c r="F86" s="871" t="s">
        <v>286</v>
      </c>
      <c r="G86" s="871" t="s">
        <v>286</v>
      </c>
      <c r="H86" s="871" t="s">
        <v>286</v>
      </c>
      <c r="I86" s="871" t="s">
        <v>286</v>
      </c>
      <c r="J86" s="871" t="s">
        <v>286</v>
      </c>
      <c r="K86" s="871" t="s">
        <v>286</v>
      </c>
      <c r="L86" s="871"/>
      <c r="M86" s="757">
        <v>45517</v>
      </c>
      <c r="N86" s="757">
        <v>45519</v>
      </c>
      <c r="O86" s="331"/>
      <c r="P86" s="757">
        <f t="shared" si="9"/>
        <v>45499</v>
      </c>
      <c r="Q86" s="1048">
        <f t="shared" si="18"/>
        <v>30</v>
      </c>
    </row>
    <row r="87" spans="1:17" ht="17.25" hidden="1" customHeight="1">
      <c r="A87" s="816" t="s">
        <v>258</v>
      </c>
      <c r="B87" s="942" t="s">
        <v>262</v>
      </c>
      <c r="C87" s="942" t="s">
        <v>361</v>
      </c>
      <c r="D87" s="942">
        <v>45511</v>
      </c>
      <c r="E87" s="757">
        <f t="shared" ref="E87:E90" si="19">D87+3</f>
        <v>45514</v>
      </c>
      <c r="F87" s="757">
        <f t="shared" ref="F87:F100" si="20">D87+9</f>
        <v>45520</v>
      </c>
      <c r="G87" s="757">
        <f t="shared" ref="G87:G100" si="21">D87+12</f>
        <v>45523</v>
      </c>
      <c r="H87" s="757">
        <f t="shared" ref="H87" si="22">D87+14</f>
        <v>45525</v>
      </c>
      <c r="I87" s="757">
        <f t="shared" ref="I87:I107" si="23">D87+20</f>
        <v>45531</v>
      </c>
      <c r="J87" s="757">
        <f t="shared" ref="J87:J107" si="24">D87+21</f>
        <v>45532</v>
      </c>
      <c r="K87" s="757">
        <f t="shared" ref="K87:K102" si="25">D87+22</f>
        <v>45533</v>
      </c>
      <c r="L87" s="757"/>
      <c r="M87" s="757">
        <f t="shared" ref="M87:M96" si="26">D87+25</f>
        <v>45536</v>
      </c>
      <c r="N87" s="757">
        <f t="shared" ref="N87:N96" si="27">D87+26</f>
        <v>45537</v>
      </c>
      <c r="O87" s="331"/>
      <c r="P87" s="757">
        <f t="shared" si="9"/>
        <v>45506</v>
      </c>
      <c r="Q87" s="1048">
        <f t="shared" si="18"/>
        <v>31</v>
      </c>
    </row>
    <row r="88" spans="1:17" ht="17.25" hidden="1" customHeight="1">
      <c r="A88" s="816"/>
      <c r="B88" s="942" t="s">
        <v>302</v>
      </c>
      <c r="C88" s="942" t="s">
        <v>362</v>
      </c>
      <c r="D88" s="942">
        <v>45516</v>
      </c>
      <c r="E88" s="757">
        <f t="shared" si="19"/>
        <v>45519</v>
      </c>
      <c r="F88" s="757">
        <f t="shared" si="20"/>
        <v>45525</v>
      </c>
      <c r="G88" s="757">
        <f t="shared" si="21"/>
        <v>45528</v>
      </c>
      <c r="H88" s="757">
        <f>D88+14</f>
        <v>45530</v>
      </c>
      <c r="I88" s="757">
        <f t="shared" si="23"/>
        <v>45536</v>
      </c>
      <c r="J88" s="757">
        <f t="shared" si="24"/>
        <v>45537</v>
      </c>
      <c r="K88" s="757">
        <f t="shared" si="25"/>
        <v>45538</v>
      </c>
      <c r="L88" s="757"/>
      <c r="M88" s="757">
        <f t="shared" si="26"/>
        <v>45541</v>
      </c>
      <c r="N88" s="757">
        <f t="shared" si="27"/>
        <v>45542</v>
      </c>
      <c r="O88" s="331"/>
      <c r="P88" s="757">
        <f t="shared" si="9"/>
        <v>45513</v>
      </c>
      <c r="Q88" s="1048">
        <f t="shared" si="18"/>
        <v>32</v>
      </c>
    </row>
    <row r="89" spans="1:17" ht="17.25" hidden="1" customHeight="1">
      <c r="A89" s="816" t="s">
        <v>264</v>
      </c>
      <c r="B89" s="942" t="s">
        <v>276</v>
      </c>
      <c r="C89" s="942" t="s">
        <v>363</v>
      </c>
      <c r="D89" s="942">
        <v>45520</v>
      </c>
      <c r="E89" s="757">
        <f t="shared" si="19"/>
        <v>45523</v>
      </c>
      <c r="F89" s="757">
        <f t="shared" si="20"/>
        <v>45529</v>
      </c>
      <c r="G89" s="757">
        <f t="shared" si="21"/>
        <v>45532</v>
      </c>
      <c r="H89" s="757">
        <f t="shared" ref="H89:H100" si="28">D89+14</f>
        <v>45534</v>
      </c>
      <c r="I89" s="757">
        <f t="shared" si="23"/>
        <v>45540</v>
      </c>
      <c r="J89" s="757">
        <f t="shared" si="24"/>
        <v>45541</v>
      </c>
      <c r="K89" s="757">
        <f t="shared" si="25"/>
        <v>45542</v>
      </c>
      <c r="L89" s="757"/>
      <c r="M89" s="757">
        <f t="shared" si="26"/>
        <v>45545</v>
      </c>
      <c r="N89" s="757">
        <f t="shared" si="27"/>
        <v>45546</v>
      </c>
      <c r="O89" s="331"/>
      <c r="P89" s="757">
        <f t="shared" si="9"/>
        <v>45520</v>
      </c>
      <c r="Q89" s="1048">
        <f t="shared" si="18"/>
        <v>33</v>
      </c>
    </row>
    <row r="90" spans="1:17" ht="17.25" hidden="1" customHeight="1">
      <c r="A90" s="816" t="s">
        <v>276</v>
      </c>
      <c r="B90" s="988" t="s">
        <v>264</v>
      </c>
      <c r="C90" s="942" t="s">
        <v>364</v>
      </c>
      <c r="D90" s="871" t="s">
        <v>286</v>
      </c>
      <c r="E90" s="799" t="e">
        <f t="shared" si="19"/>
        <v>#VALUE!</v>
      </c>
      <c r="F90" s="799" t="e">
        <f t="shared" si="20"/>
        <v>#VALUE!</v>
      </c>
      <c r="G90" s="799" t="e">
        <f t="shared" si="21"/>
        <v>#VALUE!</v>
      </c>
      <c r="H90" s="799" t="e">
        <f t="shared" si="28"/>
        <v>#VALUE!</v>
      </c>
      <c r="I90" s="799" t="e">
        <f t="shared" si="23"/>
        <v>#VALUE!</v>
      </c>
      <c r="J90" s="799" t="e">
        <f t="shared" si="24"/>
        <v>#VALUE!</v>
      </c>
      <c r="K90" s="799" t="e">
        <f t="shared" si="25"/>
        <v>#VALUE!</v>
      </c>
      <c r="L90" s="799"/>
      <c r="M90" s="799" t="e">
        <f t="shared" si="26"/>
        <v>#VALUE!</v>
      </c>
      <c r="N90" s="799" t="e">
        <f t="shared" si="27"/>
        <v>#VALUE!</v>
      </c>
      <c r="O90" s="331"/>
      <c r="P90" s="757">
        <f t="shared" si="9"/>
        <v>45527</v>
      </c>
      <c r="Q90" s="1048">
        <f t="shared" si="18"/>
        <v>34</v>
      </c>
    </row>
    <row r="91" spans="1:17" ht="17.25" hidden="1" customHeight="1">
      <c r="A91" s="816" t="s">
        <v>291</v>
      </c>
      <c r="B91" s="942" t="s">
        <v>291</v>
      </c>
      <c r="C91" s="942" t="s">
        <v>365</v>
      </c>
      <c r="D91" s="942">
        <v>45539</v>
      </c>
      <c r="E91" s="757">
        <f>D91+3</f>
        <v>45542</v>
      </c>
      <c r="F91" s="757">
        <f t="shared" si="20"/>
        <v>45548</v>
      </c>
      <c r="G91" s="757">
        <f t="shared" si="21"/>
        <v>45551</v>
      </c>
      <c r="H91" s="757">
        <f t="shared" si="28"/>
        <v>45553</v>
      </c>
      <c r="I91" s="757">
        <f t="shared" si="23"/>
        <v>45559</v>
      </c>
      <c r="J91" s="757">
        <f t="shared" si="24"/>
        <v>45560</v>
      </c>
      <c r="K91" s="757">
        <f t="shared" si="25"/>
        <v>45561</v>
      </c>
      <c r="L91" s="757"/>
      <c r="M91" s="757">
        <f t="shared" si="26"/>
        <v>45564</v>
      </c>
      <c r="N91" s="757">
        <f t="shared" si="27"/>
        <v>45565</v>
      </c>
      <c r="O91" s="331"/>
      <c r="P91" s="757">
        <f t="shared" si="9"/>
        <v>45534</v>
      </c>
      <c r="Q91" s="1048">
        <f t="shared" si="18"/>
        <v>35</v>
      </c>
    </row>
    <row r="92" spans="1:17" ht="17.25" hidden="1" customHeight="1">
      <c r="A92" s="816" t="s">
        <v>298</v>
      </c>
      <c r="B92" s="942" t="s">
        <v>298</v>
      </c>
      <c r="C92" s="942" t="s">
        <v>366</v>
      </c>
      <c r="D92" s="942">
        <v>45542</v>
      </c>
      <c r="E92" s="757">
        <f t="shared" ref="E92:E102" si="29">D92+3</f>
        <v>45545</v>
      </c>
      <c r="F92" s="757">
        <f t="shared" si="20"/>
        <v>45551</v>
      </c>
      <c r="G92" s="757">
        <f t="shared" si="21"/>
        <v>45554</v>
      </c>
      <c r="H92" s="757">
        <f t="shared" si="28"/>
        <v>45556</v>
      </c>
      <c r="I92" s="757">
        <f t="shared" si="23"/>
        <v>45562</v>
      </c>
      <c r="J92" s="757">
        <f t="shared" si="24"/>
        <v>45563</v>
      </c>
      <c r="K92" s="757">
        <f t="shared" si="25"/>
        <v>45564</v>
      </c>
      <c r="L92" s="757"/>
      <c r="M92" s="757">
        <f t="shared" si="26"/>
        <v>45567</v>
      </c>
      <c r="N92" s="757">
        <f t="shared" si="27"/>
        <v>45568</v>
      </c>
      <c r="O92" s="331"/>
      <c r="P92" s="757">
        <f t="shared" si="9"/>
        <v>45541</v>
      </c>
      <c r="Q92" s="1048">
        <f t="shared" si="18"/>
        <v>36</v>
      </c>
    </row>
    <row r="93" spans="1:17" ht="17.25" hidden="1" customHeight="1">
      <c r="A93" s="816"/>
      <c r="B93" s="942" t="s">
        <v>262</v>
      </c>
      <c r="C93" s="942" t="s">
        <v>367</v>
      </c>
      <c r="D93" s="942">
        <v>45561</v>
      </c>
      <c r="E93" s="1545" t="s">
        <v>286</v>
      </c>
      <c r="F93" s="1546"/>
      <c r="G93" s="1546"/>
      <c r="H93" s="1546"/>
      <c r="I93" s="1546"/>
      <c r="J93" s="1546"/>
      <c r="K93" s="1546"/>
      <c r="L93" s="1056"/>
      <c r="M93" s="757">
        <f t="shared" si="26"/>
        <v>45586</v>
      </c>
      <c r="N93" s="757">
        <f t="shared" si="27"/>
        <v>45587</v>
      </c>
      <c r="O93" s="331"/>
      <c r="P93" s="757">
        <f t="shared" si="9"/>
        <v>45548</v>
      </c>
      <c r="Q93" s="1048">
        <f t="shared" si="18"/>
        <v>37</v>
      </c>
    </row>
    <row r="94" spans="1:17" ht="17.25" hidden="1" customHeight="1">
      <c r="A94" s="816"/>
      <c r="B94" s="942" t="s">
        <v>302</v>
      </c>
      <c r="C94" s="942" t="s">
        <v>368</v>
      </c>
      <c r="D94" s="942">
        <v>45558</v>
      </c>
      <c r="E94" s="757">
        <f t="shared" si="29"/>
        <v>45561</v>
      </c>
      <c r="F94" s="757">
        <f t="shared" si="20"/>
        <v>45567</v>
      </c>
      <c r="G94" s="757">
        <f t="shared" si="21"/>
        <v>45570</v>
      </c>
      <c r="H94" s="757">
        <f t="shared" si="28"/>
        <v>45572</v>
      </c>
      <c r="I94" s="757">
        <f t="shared" si="23"/>
        <v>45578</v>
      </c>
      <c r="J94" s="757">
        <f t="shared" si="24"/>
        <v>45579</v>
      </c>
      <c r="K94" s="757">
        <f t="shared" si="25"/>
        <v>45580</v>
      </c>
      <c r="L94" s="757"/>
      <c r="M94" s="757">
        <f t="shared" si="26"/>
        <v>45583</v>
      </c>
      <c r="N94" s="757">
        <f t="shared" si="27"/>
        <v>45584</v>
      </c>
      <c r="O94" s="331"/>
      <c r="P94" s="757">
        <f t="shared" si="9"/>
        <v>45555</v>
      </c>
      <c r="Q94" s="1048">
        <f t="shared" si="18"/>
        <v>38</v>
      </c>
    </row>
    <row r="95" spans="1:17" ht="17.25" hidden="1" customHeight="1">
      <c r="A95" s="816"/>
      <c r="B95" s="942" t="s">
        <v>276</v>
      </c>
      <c r="C95" s="942" t="s">
        <v>369</v>
      </c>
      <c r="D95" s="871" t="s">
        <v>286</v>
      </c>
      <c r="E95" s="799" t="e">
        <f t="shared" si="29"/>
        <v>#VALUE!</v>
      </c>
      <c r="F95" s="799" t="e">
        <f t="shared" si="20"/>
        <v>#VALUE!</v>
      </c>
      <c r="G95" s="799" t="e">
        <f t="shared" si="21"/>
        <v>#VALUE!</v>
      </c>
      <c r="H95" s="799" t="e">
        <f t="shared" si="28"/>
        <v>#VALUE!</v>
      </c>
      <c r="I95" s="799" t="e">
        <f t="shared" si="23"/>
        <v>#VALUE!</v>
      </c>
      <c r="J95" s="799" t="e">
        <f t="shared" si="24"/>
        <v>#VALUE!</v>
      </c>
      <c r="K95" s="799" t="e">
        <f t="shared" si="25"/>
        <v>#VALUE!</v>
      </c>
      <c r="L95" s="799"/>
      <c r="M95" s="799" t="e">
        <f t="shared" si="26"/>
        <v>#VALUE!</v>
      </c>
      <c r="N95" s="799" t="e">
        <f t="shared" si="27"/>
        <v>#VALUE!</v>
      </c>
      <c r="O95" s="331"/>
      <c r="P95" s="757">
        <f t="shared" si="9"/>
        <v>45562</v>
      </c>
      <c r="Q95" s="1048">
        <f t="shared" si="18"/>
        <v>39</v>
      </c>
    </row>
    <row r="96" spans="1:17" ht="17.25" hidden="1" customHeight="1">
      <c r="A96" s="816"/>
      <c r="B96" s="942" t="s">
        <v>291</v>
      </c>
      <c r="C96" s="942" t="s">
        <v>370</v>
      </c>
      <c r="D96" s="942">
        <v>45573</v>
      </c>
      <c r="E96" s="757">
        <f t="shared" si="29"/>
        <v>45576</v>
      </c>
      <c r="F96" s="757">
        <f t="shared" si="20"/>
        <v>45582</v>
      </c>
      <c r="G96" s="757">
        <f t="shared" si="21"/>
        <v>45585</v>
      </c>
      <c r="H96" s="757">
        <f t="shared" si="28"/>
        <v>45587</v>
      </c>
      <c r="I96" s="757">
        <f t="shared" si="23"/>
        <v>45593</v>
      </c>
      <c r="J96" s="757">
        <f t="shared" si="24"/>
        <v>45594</v>
      </c>
      <c r="K96" s="757">
        <f t="shared" si="25"/>
        <v>45595</v>
      </c>
      <c r="L96" s="757"/>
      <c r="M96" s="757">
        <f t="shared" si="26"/>
        <v>45598</v>
      </c>
      <c r="N96" s="757">
        <f t="shared" si="27"/>
        <v>45599</v>
      </c>
      <c r="O96" s="331"/>
      <c r="P96" s="757">
        <f t="shared" si="9"/>
        <v>45569</v>
      </c>
      <c r="Q96" s="1048">
        <f t="shared" si="18"/>
        <v>40</v>
      </c>
    </row>
    <row r="97" spans="1:17" ht="17.25" hidden="1" customHeight="1">
      <c r="A97" s="816" t="s">
        <v>258</v>
      </c>
      <c r="B97" s="1011" t="s">
        <v>310</v>
      </c>
      <c r="C97" s="942" t="s">
        <v>371</v>
      </c>
      <c r="D97" s="799">
        <v>45579</v>
      </c>
      <c r="E97" s="799">
        <f t="shared" si="29"/>
        <v>45582</v>
      </c>
      <c r="F97" s="799">
        <f t="shared" si="20"/>
        <v>45588</v>
      </c>
      <c r="G97" s="799">
        <f t="shared" si="21"/>
        <v>45591</v>
      </c>
      <c r="H97" s="799">
        <f t="shared" si="28"/>
        <v>45593</v>
      </c>
      <c r="I97" s="799">
        <f t="shared" si="23"/>
        <v>45599</v>
      </c>
      <c r="J97" s="799">
        <f t="shared" si="24"/>
        <v>45600</v>
      </c>
      <c r="K97" s="799">
        <f t="shared" si="25"/>
        <v>45601</v>
      </c>
      <c r="L97" s="799"/>
      <c r="M97" s="799">
        <f>F97+22</f>
        <v>45610</v>
      </c>
      <c r="N97" s="799">
        <f>G97+22</f>
        <v>45613</v>
      </c>
      <c r="O97" s="331"/>
      <c r="P97" s="757">
        <f t="shared" si="9"/>
        <v>45576</v>
      </c>
      <c r="Q97" s="1048">
        <f t="shared" si="18"/>
        <v>41</v>
      </c>
    </row>
    <row r="98" spans="1:17" ht="17.25" hidden="1" customHeight="1">
      <c r="A98" s="816" t="s">
        <v>262</v>
      </c>
      <c r="B98" s="942" t="s">
        <v>262</v>
      </c>
      <c r="C98" s="942" t="s">
        <v>372</v>
      </c>
      <c r="D98" s="942">
        <v>45582</v>
      </c>
      <c r="E98" s="757">
        <f t="shared" si="29"/>
        <v>45585</v>
      </c>
      <c r="F98" s="757">
        <f t="shared" si="20"/>
        <v>45591</v>
      </c>
      <c r="G98" s="757">
        <f t="shared" si="21"/>
        <v>45594</v>
      </c>
      <c r="H98" s="757">
        <f t="shared" si="28"/>
        <v>45596</v>
      </c>
      <c r="I98" s="757">
        <f t="shared" si="23"/>
        <v>45602</v>
      </c>
      <c r="J98" s="757">
        <f t="shared" si="24"/>
        <v>45603</v>
      </c>
      <c r="K98" s="757">
        <f t="shared" si="25"/>
        <v>45604</v>
      </c>
      <c r="L98" s="1059"/>
      <c r="M98" s="757">
        <f t="shared" ref="M98:M103" si="30">D98+25</f>
        <v>45607</v>
      </c>
      <c r="N98" s="757">
        <f t="shared" ref="N98:N103" si="31">D98+26</f>
        <v>45608</v>
      </c>
      <c r="O98" s="331"/>
      <c r="P98" s="757">
        <f t="shared" si="9"/>
        <v>45583</v>
      </c>
      <c r="Q98" s="1048">
        <f t="shared" si="18"/>
        <v>42</v>
      </c>
    </row>
    <row r="99" spans="1:17" ht="17.25" hidden="1" customHeight="1">
      <c r="A99" s="816"/>
      <c r="B99" s="942" t="s">
        <v>314</v>
      </c>
      <c r="C99" s="942" t="s">
        <v>373</v>
      </c>
      <c r="D99" s="942">
        <v>45593</v>
      </c>
      <c r="E99" s="757">
        <f t="shared" si="29"/>
        <v>45596</v>
      </c>
      <c r="F99" s="757">
        <f t="shared" si="20"/>
        <v>45602</v>
      </c>
      <c r="G99" s="757">
        <f t="shared" si="21"/>
        <v>45605</v>
      </c>
      <c r="H99" s="757">
        <f t="shared" si="28"/>
        <v>45607</v>
      </c>
      <c r="I99" s="757">
        <f t="shared" si="23"/>
        <v>45613</v>
      </c>
      <c r="J99" s="757">
        <f t="shared" si="24"/>
        <v>45614</v>
      </c>
      <c r="K99" s="757">
        <f t="shared" si="25"/>
        <v>45615</v>
      </c>
      <c r="L99" s="1060"/>
      <c r="M99" s="757">
        <f t="shared" si="30"/>
        <v>45618</v>
      </c>
      <c r="N99" s="757">
        <f t="shared" si="31"/>
        <v>45619</v>
      </c>
      <c r="O99" s="331"/>
      <c r="P99" s="757">
        <f t="shared" si="9"/>
        <v>45590</v>
      </c>
      <c r="Q99" s="1048">
        <f t="shared" si="18"/>
        <v>43</v>
      </c>
    </row>
    <row r="100" spans="1:17" ht="17.25" hidden="1" customHeight="1">
      <c r="A100" s="816" t="s">
        <v>302</v>
      </c>
      <c r="B100" s="942" t="s">
        <v>264</v>
      </c>
      <c r="C100" s="942" t="s">
        <v>374</v>
      </c>
      <c r="D100" s="942">
        <v>45598</v>
      </c>
      <c r="E100" s="757">
        <f t="shared" si="29"/>
        <v>45601</v>
      </c>
      <c r="F100" s="757">
        <f t="shared" si="20"/>
        <v>45607</v>
      </c>
      <c r="G100" s="757">
        <f t="shared" si="21"/>
        <v>45610</v>
      </c>
      <c r="H100" s="757">
        <f t="shared" si="28"/>
        <v>45612</v>
      </c>
      <c r="I100" s="757">
        <f t="shared" si="23"/>
        <v>45618</v>
      </c>
      <c r="J100" s="757">
        <f t="shared" si="24"/>
        <v>45619</v>
      </c>
      <c r="K100" s="757">
        <f t="shared" si="25"/>
        <v>45620</v>
      </c>
      <c r="L100" s="1060"/>
      <c r="M100" s="757">
        <f t="shared" si="30"/>
        <v>45623</v>
      </c>
      <c r="N100" s="757">
        <f t="shared" si="31"/>
        <v>45624</v>
      </c>
      <c r="O100" s="331"/>
      <c r="P100" s="757">
        <f t="shared" si="9"/>
        <v>45597</v>
      </c>
      <c r="Q100" s="1048">
        <f t="shared" si="18"/>
        <v>44</v>
      </c>
    </row>
    <row r="101" spans="1:17" ht="17.25" hidden="1" customHeight="1">
      <c r="A101" s="816" t="s">
        <v>264</v>
      </c>
      <c r="B101" s="942" t="s">
        <v>302</v>
      </c>
      <c r="C101" s="942" t="s">
        <v>375</v>
      </c>
      <c r="D101" s="942">
        <v>45610</v>
      </c>
      <c r="E101" s="871" t="s">
        <v>286</v>
      </c>
      <c r="F101" s="871" t="s">
        <v>286</v>
      </c>
      <c r="G101" s="871" t="s">
        <v>286</v>
      </c>
      <c r="H101" s="871" t="s">
        <v>286</v>
      </c>
      <c r="I101" s="757">
        <f t="shared" si="23"/>
        <v>45630</v>
      </c>
      <c r="J101" s="757">
        <f t="shared" si="24"/>
        <v>45631</v>
      </c>
      <c r="K101" s="757">
        <f t="shared" si="25"/>
        <v>45632</v>
      </c>
      <c r="L101" s="1063"/>
      <c r="M101" s="757">
        <f t="shared" si="30"/>
        <v>45635</v>
      </c>
      <c r="N101" s="757">
        <f t="shared" si="31"/>
        <v>45636</v>
      </c>
      <c r="O101" s="331"/>
      <c r="P101" s="757">
        <f t="shared" si="9"/>
        <v>45604</v>
      </c>
      <c r="Q101" s="1048">
        <f t="shared" si="18"/>
        <v>45</v>
      </c>
    </row>
    <row r="102" spans="1:17" ht="17.25" hidden="1" customHeight="1">
      <c r="A102" s="816" t="s">
        <v>291</v>
      </c>
      <c r="B102" s="942" t="s">
        <v>258</v>
      </c>
      <c r="C102" s="942" t="s">
        <v>376</v>
      </c>
      <c r="D102" s="942">
        <v>45611</v>
      </c>
      <c r="E102" s="757">
        <f t="shared" si="29"/>
        <v>45614</v>
      </c>
      <c r="F102" s="757">
        <f t="shared" ref="F102:F104" si="32">D102+9</f>
        <v>45620</v>
      </c>
      <c r="G102" s="757">
        <f t="shared" ref="G102:G107" si="33">D102+12</f>
        <v>45623</v>
      </c>
      <c r="H102" s="757">
        <f t="shared" ref="H102:H107" si="34">D102+14</f>
        <v>45625</v>
      </c>
      <c r="I102" s="757">
        <f t="shared" si="23"/>
        <v>45631</v>
      </c>
      <c r="J102" s="757">
        <f t="shared" si="24"/>
        <v>45632</v>
      </c>
      <c r="K102" s="757">
        <f t="shared" si="25"/>
        <v>45633</v>
      </c>
      <c r="L102" s="1028"/>
      <c r="M102" s="757">
        <f t="shared" si="30"/>
        <v>45636</v>
      </c>
      <c r="N102" s="757">
        <f t="shared" si="31"/>
        <v>45637</v>
      </c>
      <c r="O102" s="331"/>
      <c r="P102" s="757">
        <f t="shared" si="9"/>
        <v>45611</v>
      </c>
      <c r="Q102" s="1048">
        <f t="shared" si="18"/>
        <v>46</v>
      </c>
    </row>
    <row r="103" spans="1:17" ht="20.100000000000001" hidden="1" customHeight="1">
      <c r="A103" s="816" t="s">
        <v>322</v>
      </c>
      <c r="B103" s="942" t="s">
        <v>323</v>
      </c>
      <c r="C103" s="942" t="s">
        <v>377</v>
      </c>
      <c r="D103" s="942">
        <v>45625</v>
      </c>
      <c r="E103" s="871" t="s">
        <v>286</v>
      </c>
      <c r="F103" s="871" t="s">
        <v>286</v>
      </c>
      <c r="G103" s="757">
        <f t="shared" si="33"/>
        <v>45637</v>
      </c>
      <c r="H103" s="757">
        <f t="shared" si="34"/>
        <v>45639</v>
      </c>
      <c r="I103" s="757">
        <f t="shared" si="23"/>
        <v>45645</v>
      </c>
      <c r="J103" s="757">
        <f t="shared" si="24"/>
        <v>45646</v>
      </c>
      <c r="K103" s="757">
        <f t="shared" ref="K103:K107" si="35">D103+22</f>
        <v>45647</v>
      </c>
      <c r="L103" s="757"/>
      <c r="M103" s="757">
        <f t="shared" si="30"/>
        <v>45650</v>
      </c>
      <c r="N103" s="757">
        <f t="shared" si="31"/>
        <v>45651</v>
      </c>
      <c r="O103" s="331"/>
      <c r="P103" s="757">
        <f t="shared" si="9"/>
        <v>45618</v>
      </c>
      <c r="Q103" s="1048">
        <f t="shared" si="18"/>
        <v>47</v>
      </c>
    </row>
    <row r="104" spans="1:17" ht="20.100000000000001" hidden="1" customHeight="1">
      <c r="A104" s="816" t="s">
        <v>314</v>
      </c>
      <c r="B104" s="942" t="s">
        <v>262</v>
      </c>
      <c r="C104" s="942" t="s">
        <v>378</v>
      </c>
      <c r="D104" s="942">
        <v>45628</v>
      </c>
      <c r="E104" s="757">
        <f t="shared" ref="E104" si="36">D104+3</f>
        <v>45631</v>
      </c>
      <c r="F104" s="757">
        <f t="shared" si="32"/>
        <v>45637</v>
      </c>
      <c r="G104" s="757">
        <f t="shared" si="33"/>
        <v>45640</v>
      </c>
      <c r="H104" s="757">
        <f t="shared" si="34"/>
        <v>45642</v>
      </c>
      <c r="I104" s="757">
        <f t="shared" si="23"/>
        <v>45648</v>
      </c>
      <c r="J104" s="757">
        <f t="shared" si="24"/>
        <v>45649</v>
      </c>
      <c r="K104" s="757">
        <f t="shared" si="35"/>
        <v>45650</v>
      </c>
      <c r="L104" s="331"/>
      <c r="M104" s="757">
        <f>P103+7</f>
        <v>45625</v>
      </c>
      <c r="N104" s="1048">
        <f t="shared" si="18"/>
        <v>48</v>
      </c>
    </row>
    <row r="105" spans="1:17" ht="20.100000000000001" hidden="1" customHeight="1">
      <c r="A105" s="816"/>
      <c r="B105" s="942" t="s">
        <v>314</v>
      </c>
      <c r="C105" s="942" t="s">
        <v>379</v>
      </c>
      <c r="D105" s="942">
        <v>45637</v>
      </c>
      <c r="E105" s="871" t="s">
        <v>286</v>
      </c>
      <c r="F105" s="871" t="s">
        <v>286</v>
      </c>
      <c r="G105" s="757">
        <f t="shared" si="33"/>
        <v>45649</v>
      </c>
      <c r="H105" s="757">
        <f t="shared" si="34"/>
        <v>45651</v>
      </c>
      <c r="I105" s="757">
        <f t="shared" si="23"/>
        <v>45657</v>
      </c>
      <c r="J105" s="757">
        <f t="shared" si="24"/>
        <v>45658</v>
      </c>
      <c r="K105" s="757">
        <f t="shared" si="35"/>
        <v>45659</v>
      </c>
      <c r="L105" s="331"/>
      <c r="M105" s="757">
        <f t="shared" si="9"/>
        <v>45632</v>
      </c>
      <c r="N105" s="1048">
        <f t="shared" si="18"/>
        <v>49</v>
      </c>
    </row>
    <row r="106" spans="1:17" ht="20.100000000000001" hidden="1" customHeight="1">
      <c r="A106" s="816" t="s">
        <v>264</v>
      </c>
      <c r="B106" s="942" t="s">
        <v>302</v>
      </c>
      <c r="C106" s="942" t="s">
        <v>380</v>
      </c>
      <c r="D106" s="942">
        <v>45642</v>
      </c>
      <c r="E106" s="757">
        <f t="shared" ref="E106:E107" si="37">D106+3</f>
        <v>45645</v>
      </c>
      <c r="F106" s="757">
        <f t="shared" ref="F106:F107" si="38">D106+9</f>
        <v>45651</v>
      </c>
      <c r="G106" s="757">
        <f t="shared" si="33"/>
        <v>45654</v>
      </c>
      <c r="H106" s="757">
        <f t="shared" si="34"/>
        <v>45656</v>
      </c>
      <c r="I106" s="757">
        <f t="shared" si="23"/>
        <v>45662</v>
      </c>
      <c r="J106" s="757">
        <f t="shared" si="24"/>
        <v>45663</v>
      </c>
      <c r="K106" s="757">
        <f t="shared" si="35"/>
        <v>45664</v>
      </c>
      <c r="L106" s="331"/>
      <c r="M106" s="757">
        <f t="shared" si="9"/>
        <v>45639</v>
      </c>
      <c r="N106" s="1048">
        <f t="shared" si="18"/>
        <v>50</v>
      </c>
    </row>
    <row r="107" spans="1:17" ht="20.100000000000001" hidden="1" customHeight="1">
      <c r="A107" s="816" t="s">
        <v>302</v>
      </c>
      <c r="B107" s="942" t="s">
        <v>264</v>
      </c>
      <c r="C107" s="942" t="s">
        <v>381</v>
      </c>
      <c r="D107" s="942">
        <v>45649</v>
      </c>
      <c r="E107" s="757">
        <f t="shared" si="37"/>
        <v>45652</v>
      </c>
      <c r="F107" s="757">
        <f t="shared" si="38"/>
        <v>45658</v>
      </c>
      <c r="G107" s="757">
        <f t="shared" si="33"/>
        <v>45661</v>
      </c>
      <c r="H107" s="757">
        <f t="shared" si="34"/>
        <v>45663</v>
      </c>
      <c r="I107" s="757">
        <f t="shared" si="23"/>
        <v>45669</v>
      </c>
      <c r="J107" s="757">
        <f t="shared" si="24"/>
        <v>45670</v>
      </c>
      <c r="K107" s="757">
        <f t="shared" si="35"/>
        <v>45671</v>
      </c>
      <c r="L107" s="331"/>
      <c r="M107" s="757">
        <f t="shared" si="9"/>
        <v>45646</v>
      </c>
      <c r="N107" s="1048">
        <f t="shared" si="18"/>
        <v>51</v>
      </c>
    </row>
    <row r="108" spans="1:17" ht="27.75" hidden="1" customHeight="1">
      <c r="A108" s="816"/>
      <c r="B108" s="942" t="s">
        <v>264</v>
      </c>
      <c r="C108" s="942" t="s">
        <v>382</v>
      </c>
      <c r="D108" s="1061" t="s">
        <v>383</v>
      </c>
      <c r="E108" s="757">
        <v>45687</v>
      </c>
      <c r="F108" s="757">
        <f>E108+6</f>
        <v>45693</v>
      </c>
      <c r="G108" s="757">
        <f>F108+2</f>
        <v>45695</v>
      </c>
      <c r="H108" s="757">
        <f>G108+3</f>
        <v>45698</v>
      </c>
      <c r="I108" s="757">
        <f>H108+5</f>
        <v>45703</v>
      </c>
      <c r="J108" s="757">
        <f>I108+1</f>
        <v>45704</v>
      </c>
      <c r="K108" s="757">
        <f>J108+1</f>
        <v>45705</v>
      </c>
      <c r="L108" s="331"/>
      <c r="M108" s="757">
        <v>45316</v>
      </c>
      <c r="N108" s="1048">
        <f t="shared" si="18"/>
        <v>4</v>
      </c>
    </row>
    <row r="109" spans="1:17" ht="20.100000000000001" hidden="1" customHeight="1">
      <c r="A109" s="816" t="s">
        <v>323</v>
      </c>
      <c r="B109" s="1011" t="s">
        <v>310</v>
      </c>
      <c r="C109" s="942" t="s">
        <v>384</v>
      </c>
      <c r="D109" s="799"/>
      <c r="E109" s="970"/>
      <c r="F109" s="970"/>
      <c r="G109" s="970"/>
      <c r="H109" s="970"/>
      <c r="I109" s="799"/>
      <c r="J109" s="799"/>
      <c r="K109" s="799"/>
      <c r="L109" s="331"/>
      <c r="M109" s="757">
        <f t="shared" si="9"/>
        <v>45323</v>
      </c>
      <c r="N109" s="1048">
        <f t="shared" si="18"/>
        <v>5</v>
      </c>
    </row>
    <row r="110" spans="1:17" ht="26.45" hidden="1">
      <c r="A110" s="816"/>
      <c r="B110" s="942" t="s">
        <v>262</v>
      </c>
      <c r="C110" s="942" t="s">
        <v>385</v>
      </c>
      <c r="D110" s="1061" t="s">
        <v>386</v>
      </c>
      <c r="E110" s="757">
        <v>45700</v>
      </c>
      <c r="F110" s="757">
        <f t="shared" ref="F110:F112" si="39">E110+6</f>
        <v>45706</v>
      </c>
      <c r="G110" s="757">
        <f t="shared" ref="G110:G112" si="40">F110+2</f>
        <v>45708</v>
      </c>
      <c r="H110" s="757">
        <f t="shared" ref="H110:H112" si="41">G110+3</f>
        <v>45711</v>
      </c>
      <c r="I110" s="757">
        <f t="shared" ref="I110:I112" si="42">H110+5</f>
        <v>45716</v>
      </c>
      <c r="J110" s="757">
        <f t="shared" ref="J110:K112" si="43">I110+1</f>
        <v>45717</v>
      </c>
      <c r="K110" s="757">
        <f t="shared" si="43"/>
        <v>45718</v>
      </c>
      <c r="L110" s="331"/>
      <c r="M110" s="757">
        <f t="shared" si="9"/>
        <v>45330</v>
      </c>
      <c r="N110" s="1048">
        <f t="shared" si="18"/>
        <v>6</v>
      </c>
    </row>
    <row r="111" spans="1:17" ht="20.100000000000001" hidden="1" customHeight="1">
      <c r="A111" s="816" t="s">
        <v>323</v>
      </c>
      <c r="B111" s="942" t="s">
        <v>258</v>
      </c>
      <c r="C111" s="942" t="s">
        <v>387</v>
      </c>
      <c r="D111" s="942">
        <v>45704</v>
      </c>
      <c r="E111" s="871" t="s">
        <v>286</v>
      </c>
      <c r="F111" s="871" t="s">
        <v>286</v>
      </c>
      <c r="G111" s="871" t="s">
        <v>286</v>
      </c>
      <c r="H111" s="871" t="s">
        <v>286</v>
      </c>
      <c r="I111" s="871" t="s">
        <v>286</v>
      </c>
      <c r="J111" s="871" t="s">
        <v>286</v>
      </c>
      <c r="K111" s="871" t="s">
        <v>286</v>
      </c>
      <c r="L111" s="331"/>
      <c r="M111" s="757">
        <f t="shared" si="9"/>
        <v>45337</v>
      </c>
      <c r="N111" s="1048">
        <f t="shared" si="18"/>
        <v>7</v>
      </c>
    </row>
    <row r="112" spans="1:17" ht="20.100000000000001" hidden="1" customHeight="1">
      <c r="A112" s="816" t="s">
        <v>314</v>
      </c>
      <c r="B112" s="942" t="s">
        <v>323</v>
      </c>
      <c r="C112" s="942" t="s">
        <v>388</v>
      </c>
      <c r="D112" s="942">
        <v>45714</v>
      </c>
      <c r="E112" s="757">
        <f t="shared" ref="E112" si="44">D112+4</f>
        <v>45718</v>
      </c>
      <c r="F112" s="757">
        <f t="shared" si="39"/>
        <v>45724</v>
      </c>
      <c r="G112" s="757">
        <f t="shared" si="40"/>
        <v>45726</v>
      </c>
      <c r="H112" s="757">
        <f t="shared" si="41"/>
        <v>45729</v>
      </c>
      <c r="I112" s="757">
        <f t="shared" si="42"/>
        <v>45734</v>
      </c>
      <c r="J112" s="757">
        <f t="shared" si="43"/>
        <v>45735</v>
      </c>
      <c r="K112" s="757">
        <f t="shared" si="43"/>
        <v>45736</v>
      </c>
      <c r="L112" s="331"/>
      <c r="M112" s="757">
        <f t="shared" si="9"/>
        <v>45344</v>
      </c>
      <c r="N112" s="1048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529"/>
      <c r="C114" s="1529"/>
      <c r="D114" s="1529"/>
      <c r="E114" s="1529"/>
      <c r="F114" s="1529"/>
      <c r="G114" s="217"/>
      <c r="H114" s="217"/>
      <c r="I114" s="217"/>
    </row>
    <row r="115" spans="1:17" ht="15.75" customHeight="1">
      <c r="B115" s="164"/>
      <c r="C115" s="155"/>
      <c r="D115" s="1544"/>
      <c r="E115" s="1544"/>
      <c r="F115" s="1544"/>
      <c r="G115" s="1544"/>
      <c r="H115" s="1544"/>
      <c r="I115" s="1544"/>
      <c r="J115" s="1544"/>
      <c r="K115" s="1544"/>
      <c r="L115" s="1544"/>
      <c r="M115" s="1544"/>
      <c r="N115" s="744"/>
    </row>
    <row r="116" spans="1:17" ht="30" customHeight="1">
      <c r="A116" s="816"/>
      <c r="B116" s="1530" t="s">
        <v>335</v>
      </c>
      <c r="C116" s="1531"/>
      <c r="D116" s="1532" t="s">
        <v>250</v>
      </c>
      <c r="E116" s="1161" t="s">
        <v>108</v>
      </c>
      <c r="F116" s="1148" t="s">
        <v>227</v>
      </c>
      <c r="G116" s="1148" t="s">
        <v>336</v>
      </c>
      <c r="H116" s="1147" t="s">
        <v>75</v>
      </c>
      <c r="I116" s="1148" t="s">
        <v>98</v>
      </c>
      <c r="J116" s="1148" t="s">
        <v>93</v>
      </c>
      <c r="K116" s="1148" t="s">
        <v>193</v>
      </c>
      <c r="L116" s="1162"/>
      <c r="M116" s="1163"/>
      <c r="N116" s="1164"/>
      <c r="O116" s="1164"/>
    </row>
    <row r="117" spans="1:17" ht="20.100000000000001" customHeight="1">
      <c r="A117" s="816"/>
      <c r="B117" s="1148" t="s">
        <v>252</v>
      </c>
      <c r="C117" s="1148" t="s">
        <v>253</v>
      </c>
      <c r="D117" s="1533"/>
      <c r="E117" s="1149" t="s">
        <v>48</v>
      </c>
      <c r="F117" s="1149" t="s">
        <v>78</v>
      </c>
      <c r="G117" s="1149" t="s">
        <v>57</v>
      </c>
      <c r="H117" s="1149" t="s">
        <v>68</v>
      </c>
      <c r="I117" s="1149" t="s">
        <v>151</v>
      </c>
      <c r="J117" s="1149" t="s">
        <v>389</v>
      </c>
      <c r="K117" s="1149" t="s">
        <v>390</v>
      </c>
      <c r="L117" s="1165"/>
      <c r="M117" s="1166" t="s">
        <v>391</v>
      </c>
      <c r="N117" s="1166" t="s">
        <v>254</v>
      </c>
      <c r="O117" s="1166" t="s">
        <v>338</v>
      </c>
    </row>
    <row r="118" spans="1:17" ht="17.25" hidden="1" customHeight="1">
      <c r="A118" s="816"/>
      <c r="B118" s="1154" t="s">
        <v>270</v>
      </c>
      <c r="C118" s="1154" t="s">
        <v>347</v>
      </c>
      <c r="D118" s="1154">
        <v>45447</v>
      </c>
      <c r="E118" s="1151">
        <f t="shared" ref="E118:E125" si="46">D118+3</f>
        <v>45450</v>
      </c>
      <c r="F118" s="1155" t="s">
        <v>286</v>
      </c>
      <c r="G118" s="1155" t="s">
        <v>286</v>
      </c>
      <c r="H118" s="1155" t="s">
        <v>286</v>
      </c>
      <c r="I118" s="1155" t="s">
        <v>286</v>
      </c>
      <c r="J118" s="1155" t="s">
        <v>286</v>
      </c>
      <c r="K118" s="1151">
        <f t="shared" ref="K118:K124" si="47">D118+22</f>
        <v>45469</v>
      </c>
      <c r="L118" s="1151"/>
      <c r="M118" s="1151" t="e">
        <f t="shared" ref="M118:M126" si="48">C118+25</f>
        <v>#VALUE!</v>
      </c>
      <c r="N118" s="1151">
        <f t="shared" ref="N118:N126" si="49">D118+25</f>
        <v>45472</v>
      </c>
      <c r="O118" s="1151">
        <f t="shared" ref="O118:O126" si="50">E118+25</f>
        <v>45475</v>
      </c>
      <c r="P118" s="757" t="e">
        <f>#REF!+7</f>
        <v>#REF!</v>
      </c>
    </row>
    <row r="119" spans="1:17" ht="17.25" hidden="1" customHeight="1">
      <c r="A119" s="816" t="s">
        <v>348</v>
      </c>
      <c r="B119" s="1155" t="s">
        <v>286</v>
      </c>
      <c r="C119" s="1154" t="s">
        <v>349</v>
      </c>
      <c r="D119" s="1156">
        <v>45447</v>
      </c>
      <c r="E119" s="1156">
        <f t="shared" si="46"/>
        <v>45450</v>
      </c>
      <c r="F119" s="1156">
        <f t="shared" ref="F119" si="51">D119+9</f>
        <v>45456</v>
      </c>
      <c r="G119" s="1156">
        <f t="shared" ref="G119" si="52">D119+12</f>
        <v>45459</v>
      </c>
      <c r="H119" s="1156">
        <f t="shared" ref="H119:H124" si="53">D119+14</f>
        <v>45461</v>
      </c>
      <c r="I119" s="1156">
        <f t="shared" ref="I119:I124" si="54">D119+20</f>
        <v>45467</v>
      </c>
      <c r="J119" s="1156">
        <f t="shared" ref="J119:J124" si="55">D119+21</f>
        <v>45468</v>
      </c>
      <c r="K119" s="1156">
        <f t="shared" si="47"/>
        <v>45469</v>
      </c>
      <c r="L119" s="1156"/>
      <c r="M119" s="1156" t="e">
        <f t="shared" si="48"/>
        <v>#VALUE!</v>
      </c>
      <c r="N119" s="1156">
        <f t="shared" si="49"/>
        <v>45472</v>
      </c>
      <c r="O119" s="1156">
        <f t="shared" si="50"/>
        <v>45475</v>
      </c>
      <c r="P119" s="757" t="e">
        <f t="shared" ref="P119" si="56">P118+7</f>
        <v>#REF!</v>
      </c>
    </row>
    <row r="120" spans="1:17" ht="17.25" hidden="1" customHeight="1">
      <c r="A120" s="816" t="s">
        <v>289</v>
      </c>
      <c r="B120" s="1154" t="s">
        <v>258</v>
      </c>
      <c r="C120" s="1154" t="s">
        <v>350</v>
      </c>
      <c r="D120" s="1154">
        <v>45459</v>
      </c>
      <c r="E120" s="1151">
        <f t="shared" si="46"/>
        <v>45462</v>
      </c>
      <c r="F120" s="1155" t="s">
        <v>286</v>
      </c>
      <c r="G120" s="1155" t="s">
        <v>286</v>
      </c>
      <c r="H120" s="1151">
        <f t="shared" si="53"/>
        <v>45473</v>
      </c>
      <c r="I120" s="1151">
        <f t="shared" si="54"/>
        <v>45479</v>
      </c>
      <c r="J120" s="1151">
        <f t="shared" si="55"/>
        <v>45480</v>
      </c>
      <c r="K120" s="1151">
        <f t="shared" si="47"/>
        <v>45481</v>
      </c>
      <c r="L120" s="1151"/>
      <c r="M120" s="1151" t="e">
        <f t="shared" si="48"/>
        <v>#VALUE!</v>
      </c>
      <c r="N120" s="1151">
        <f t="shared" si="49"/>
        <v>45484</v>
      </c>
      <c r="O120" s="1151">
        <f t="shared" si="50"/>
        <v>45487</v>
      </c>
      <c r="P120" s="757" t="e">
        <f t="shared" ref="P120" si="57">P119+7</f>
        <v>#REF!</v>
      </c>
    </row>
    <row r="121" spans="1:17" ht="17.25" hidden="1" customHeight="1">
      <c r="A121" s="816" t="s">
        <v>351</v>
      </c>
      <c r="B121" s="1154" t="s">
        <v>291</v>
      </c>
      <c r="C121" s="1154" t="s">
        <v>352</v>
      </c>
      <c r="D121" s="1155" t="s">
        <v>286</v>
      </c>
      <c r="E121" s="1156" t="e">
        <f t="shared" si="46"/>
        <v>#VALUE!</v>
      </c>
      <c r="F121" s="1156" t="e">
        <f t="shared" ref="F121:F124" si="58">D121+9</f>
        <v>#VALUE!</v>
      </c>
      <c r="G121" s="1156" t="e">
        <f t="shared" ref="G121:G124" si="59">D121+12</f>
        <v>#VALUE!</v>
      </c>
      <c r="H121" s="1156" t="e">
        <f t="shared" si="53"/>
        <v>#VALUE!</v>
      </c>
      <c r="I121" s="1156" t="e">
        <f t="shared" si="54"/>
        <v>#VALUE!</v>
      </c>
      <c r="J121" s="1156" t="e">
        <f t="shared" si="55"/>
        <v>#VALUE!</v>
      </c>
      <c r="K121" s="1156" t="e">
        <f t="shared" si="47"/>
        <v>#VALUE!</v>
      </c>
      <c r="L121" s="1156"/>
      <c r="M121" s="1156" t="e">
        <f t="shared" si="48"/>
        <v>#VALUE!</v>
      </c>
      <c r="N121" s="1156" t="e">
        <f t="shared" si="49"/>
        <v>#VALUE!</v>
      </c>
      <c r="O121" s="1156" t="e">
        <f t="shared" si="50"/>
        <v>#VALUE!</v>
      </c>
      <c r="P121" s="757" t="e">
        <f t="shared" ref="P121" si="60">P120+7</f>
        <v>#REF!</v>
      </c>
      <c r="Q121" s="1048" t="e">
        <f>WEEKNUM(P121)</f>
        <v>#REF!</v>
      </c>
    </row>
    <row r="122" spans="1:17" ht="17.25" hidden="1" customHeight="1">
      <c r="A122" s="816" t="s">
        <v>353</v>
      </c>
      <c r="B122" s="1154" t="s">
        <v>262</v>
      </c>
      <c r="C122" s="1154" t="s">
        <v>354</v>
      </c>
      <c r="D122" s="1155" t="s">
        <v>286</v>
      </c>
      <c r="E122" s="1156" t="e">
        <f t="shared" si="46"/>
        <v>#VALUE!</v>
      </c>
      <c r="F122" s="1156" t="e">
        <f t="shared" si="58"/>
        <v>#VALUE!</v>
      </c>
      <c r="G122" s="1156" t="e">
        <f t="shared" si="59"/>
        <v>#VALUE!</v>
      </c>
      <c r="H122" s="1156" t="e">
        <f t="shared" si="53"/>
        <v>#VALUE!</v>
      </c>
      <c r="I122" s="1156" t="e">
        <f t="shared" si="54"/>
        <v>#VALUE!</v>
      </c>
      <c r="J122" s="1156" t="e">
        <f t="shared" si="55"/>
        <v>#VALUE!</v>
      </c>
      <c r="K122" s="1156" t="e">
        <f t="shared" si="47"/>
        <v>#VALUE!</v>
      </c>
      <c r="L122" s="1156"/>
      <c r="M122" s="1156" t="e">
        <f t="shared" si="48"/>
        <v>#VALUE!</v>
      </c>
      <c r="N122" s="1156" t="e">
        <f t="shared" si="49"/>
        <v>#VALUE!</v>
      </c>
      <c r="O122" s="1156" t="e">
        <f t="shared" si="50"/>
        <v>#VALUE!</v>
      </c>
      <c r="P122" s="757" t="e">
        <f t="shared" ref="P122" si="61">P121+7</f>
        <v>#REF!</v>
      </c>
      <c r="Q122" s="1048" t="e">
        <f>WEEKNUM(P122)</f>
        <v>#REF!</v>
      </c>
    </row>
    <row r="123" spans="1:17" ht="17.25" hidden="1" customHeight="1">
      <c r="A123" s="816" t="s">
        <v>355</v>
      </c>
      <c r="B123" s="1167" t="s">
        <v>270</v>
      </c>
      <c r="C123" s="1154" t="s">
        <v>356</v>
      </c>
      <c r="D123" s="1155" t="s">
        <v>286</v>
      </c>
      <c r="E123" s="1156" t="e">
        <f t="shared" si="46"/>
        <v>#VALUE!</v>
      </c>
      <c r="F123" s="1156" t="e">
        <f t="shared" si="58"/>
        <v>#VALUE!</v>
      </c>
      <c r="G123" s="1156" t="e">
        <f t="shared" si="59"/>
        <v>#VALUE!</v>
      </c>
      <c r="H123" s="1156" t="e">
        <f t="shared" si="53"/>
        <v>#VALUE!</v>
      </c>
      <c r="I123" s="1156" t="e">
        <f t="shared" si="54"/>
        <v>#VALUE!</v>
      </c>
      <c r="J123" s="1156" t="e">
        <f t="shared" si="55"/>
        <v>#VALUE!</v>
      </c>
      <c r="K123" s="1156" t="e">
        <f t="shared" si="47"/>
        <v>#VALUE!</v>
      </c>
      <c r="L123" s="1156"/>
      <c r="M123" s="1156" t="e">
        <f t="shared" si="48"/>
        <v>#VALUE!</v>
      </c>
      <c r="N123" s="1156" t="e">
        <f t="shared" si="49"/>
        <v>#VALUE!</v>
      </c>
      <c r="O123" s="1156" t="e">
        <f t="shared" si="50"/>
        <v>#VALUE!</v>
      </c>
      <c r="P123" s="757" t="e">
        <f t="shared" ref="P123" si="62">P122+7</f>
        <v>#REF!</v>
      </c>
      <c r="Q123" s="1048" t="e">
        <f t="shared" ref="Q123:Q144" si="63">WEEKNUM(P123)</f>
        <v>#REF!</v>
      </c>
    </row>
    <row r="124" spans="1:17" ht="17.25" hidden="1" customHeight="1">
      <c r="A124" s="816"/>
      <c r="B124" s="1154" t="s">
        <v>264</v>
      </c>
      <c r="C124" s="1154" t="s">
        <v>357</v>
      </c>
      <c r="D124" s="1154">
        <v>45484</v>
      </c>
      <c r="E124" s="1151">
        <f t="shared" si="46"/>
        <v>45487</v>
      </c>
      <c r="F124" s="1151">
        <f t="shared" si="58"/>
        <v>45493</v>
      </c>
      <c r="G124" s="1151">
        <f t="shared" si="59"/>
        <v>45496</v>
      </c>
      <c r="H124" s="1151">
        <f t="shared" si="53"/>
        <v>45498</v>
      </c>
      <c r="I124" s="1151">
        <f t="shared" si="54"/>
        <v>45504</v>
      </c>
      <c r="J124" s="1151">
        <f t="shared" si="55"/>
        <v>45505</v>
      </c>
      <c r="K124" s="1151">
        <f t="shared" si="47"/>
        <v>45506</v>
      </c>
      <c r="L124" s="1151"/>
      <c r="M124" s="1151" t="e">
        <f t="shared" si="48"/>
        <v>#VALUE!</v>
      </c>
      <c r="N124" s="1151">
        <f t="shared" si="49"/>
        <v>45509</v>
      </c>
      <c r="O124" s="1151">
        <f t="shared" si="50"/>
        <v>45512</v>
      </c>
      <c r="P124" s="757" t="e">
        <f t="shared" ref="P124" si="64">P123+7</f>
        <v>#REF!</v>
      </c>
      <c r="Q124" s="1048" t="e">
        <f t="shared" si="63"/>
        <v>#REF!</v>
      </c>
    </row>
    <row r="125" spans="1:17" ht="17.25" hidden="1" customHeight="1">
      <c r="A125" s="816"/>
      <c r="B125" s="1168" t="s">
        <v>276</v>
      </c>
      <c r="C125" s="1154" t="s">
        <v>358</v>
      </c>
      <c r="D125" s="1154">
        <v>45490</v>
      </c>
      <c r="E125" s="1151">
        <f t="shared" si="46"/>
        <v>45493</v>
      </c>
      <c r="F125" s="1155" t="s">
        <v>286</v>
      </c>
      <c r="G125" s="1155" t="s">
        <v>286</v>
      </c>
      <c r="H125" s="1155" t="s">
        <v>286</v>
      </c>
      <c r="I125" s="1155" t="s">
        <v>286</v>
      </c>
      <c r="J125" s="1155" t="s">
        <v>286</v>
      </c>
      <c r="K125" s="1155" t="s">
        <v>286</v>
      </c>
      <c r="L125" s="1155"/>
      <c r="M125" s="1151" t="e">
        <f t="shared" si="48"/>
        <v>#VALUE!</v>
      </c>
      <c r="N125" s="1151">
        <f t="shared" si="49"/>
        <v>45515</v>
      </c>
      <c r="O125" s="1151">
        <f t="shared" si="50"/>
        <v>45518</v>
      </c>
      <c r="P125" s="757" t="e">
        <f t="shared" ref="P125" si="65">P124+7</f>
        <v>#REF!</v>
      </c>
      <c r="Q125" s="1048" t="e">
        <f t="shared" si="63"/>
        <v>#REF!</v>
      </c>
    </row>
    <row r="126" spans="1:17" ht="17.25" hidden="1" customHeight="1">
      <c r="A126" s="816" t="s">
        <v>258</v>
      </c>
      <c r="B126" s="1154" t="s">
        <v>298</v>
      </c>
      <c r="C126" s="1154" t="s">
        <v>359</v>
      </c>
      <c r="D126" s="1154">
        <v>45496</v>
      </c>
      <c r="E126" s="1151">
        <f>D126+3</f>
        <v>45499</v>
      </c>
      <c r="F126" s="1151">
        <f>D126+9</f>
        <v>45505</v>
      </c>
      <c r="G126" s="1151">
        <f>D126+12</f>
        <v>45508</v>
      </c>
      <c r="H126" s="1151">
        <f>D126+14</f>
        <v>45510</v>
      </c>
      <c r="I126" s="1151">
        <f>D126+20</f>
        <v>45516</v>
      </c>
      <c r="J126" s="1151">
        <f>D126+21</f>
        <v>45517</v>
      </c>
      <c r="K126" s="1151">
        <f>D126+22</f>
        <v>45518</v>
      </c>
      <c r="L126" s="1151"/>
      <c r="M126" s="1151" t="e">
        <f t="shared" si="48"/>
        <v>#VALUE!</v>
      </c>
      <c r="N126" s="1151">
        <f t="shared" si="49"/>
        <v>45521</v>
      </c>
      <c r="O126" s="1151">
        <f t="shared" si="50"/>
        <v>45524</v>
      </c>
      <c r="P126" s="757" t="e">
        <f t="shared" ref="P126" si="66">P125+7</f>
        <v>#REF!</v>
      </c>
      <c r="Q126" s="1048" t="e">
        <f t="shared" si="63"/>
        <v>#REF!</v>
      </c>
    </row>
    <row r="127" spans="1:17" ht="17.25" hidden="1" customHeight="1">
      <c r="A127" s="816"/>
      <c r="B127" s="1154" t="s">
        <v>291</v>
      </c>
      <c r="C127" s="1154" t="s">
        <v>360</v>
      </c>
      <c r="D127" s="1154">
        <v>45511</v>
      </c>
      <c r="E127" s="1155" t="s">
        <v>286</v>
      </c>
      <c r="F127" s="1155" t="s">
        <v>286</v>
      </c>
      <c r="G127" s="1155" t="s">
        <v>286</v>
      </c>
      <c r="H127" s="1155" t="s">
        <v>286</v>
      </c>
      <c r="I127" s="1155" t="s">
        <v>286</v>
      </c>
      <c r="J127" s="1155" t="s">
        <v>286</v>
      </c>
      <c r="K127" s="1155" t="s">
        <v>286</v>
      </c>
      <c r="L127" s="1155"/>
      <c r="M127" s="1151">
        <v>45517</v>
      </c>
      <c r="N127" s="1151">
        <v>45517</v>
      </c>
      <c r="O127" s="1151">
        <v>45519</v>
      </c>
      <c r="P127" s="757" t="e">
        <f t="shared" ref="P127" si="67">P126+7</f>
        <v>#REF!</v>
      </c>
      <c r="Q127" s="1048" t="e">
        <f t="shared" si="63"/>
        <v>#REF!</v>
      </c>
    </row>
    <row r="128" spans="1:17" ht="17.25" hidden="1" customHeight="1">
      <c r="A128" s="816" t="s">
        <v>258</v>
      </c>
      <c r="B128" s="1154" t="s">
        <v>262</v>
      </c>
      <c r="C128" s="1154" t="s">
        <v>361</v>
      </c>
      <c r="D128" s="1154">
        <v>45511</v>
      </c>
      <c r="E128" s="1151">
        <f t="shared" ref="E128:E131" si="68">D128+3</f>
        <v>45514</v>
      </c>
      <c r="F128" s="1151">
        <f t="shared" ref="F128:F133" si="69">D128+9</f>
        <v>45520</v>
      </c>
      <c r="G128" s="1151">
        <f t="shared" ref="G128:G133" si="70">D128+12</f>
        <v>45523</v>
      </c>
      <c r="H128" s="1151">
        <f t="shared" ref="H128" si="71">D128+14</f>
        <v>45525</v>
      </c>
      <c r="I128" s="1151">
        <f t="shared" ref="I128:I133" si="72">D128+20</f>
        <v>45531</v>
      </c>
      <c r="J128" s="1151">
        <f t="shared" ref="J128:J133" si="73">D128+21</f>
        <v>45532</v>
      </c>
      <c r="K128" s="1151">
        <f t="shared" ref="K128:K133" si="74">D128+22</f>
        <v>45533</v>
      </c>
      <c r="L128" s="1151"/>
      <c r="M128" s="1151" t="e">
        <f t="shared" ref="M128:M137" si="75">C128+25</f>
        <v>#VALUE!</v>
      </c>
      <c r="N128" s="1151">
        <f t="shared" ref="N128:N137" si="76">D128+25</f>
        <v>45536</v>
      </c>
      <c r="O128" s="1151">
        <f t="shared" ref="O128:O137" si="77">D128+26</f>
        <v>45537</v>
      </c>
      <c r="P128" s="757" t="e">
        <f t="shared" ref="P128" si="78">P127+7</f>
        <v>#REF!</v>
      </c>
      <c r="Q128" s="1048" t="e">
        <f t="shared" si="63"/>
        <v>#REF!</v>
      </c>
    </row>
    <row r="129" spans="1:17" ht="17.25" hidden="1" customHeight="1">
      <c r="A129" s="816"/>
      <c r="B129" s="1154" t="s">
        <v>302</v>
      </c>
      <c r="C129" s="1154" t="s">
        <v>362</v>
      </c>
      <c r="D129" s="1154">
        <v>45516</v>
      </c>
      <c r="E129" s="1151">
        <f t="shared" si="68"/>
        <v>45519</v>
      </c>
      <c r="F129" s="1151">
        <f t="shared" si="69"/>
        <v>45525</v>
      </c>
      <c r="G129" s="1151">
        <f t="shared" si="70"/>
        <v>45528</v>
      </c>
      <c r="H129" s="1151">
        <f>D129+14</f>
        <v>45530</v>
      </c>
      <c r="I129" s="1151">
        <f t="shared" si="72"/>
        <v>45536</v>
      </c>
      <c r="J129" s="1151">
        <f t="shared" si="73"/>
        <v>45537</v>
      </c>
      <c r="K129" s="1151">
        <f t="shared" si="74"/>
        <v>45538</v>
      </c>
      <c r="L129" s="1151"/>
      <c r="M129" s="1151" t="e">
        <f t="shared" si="75"/>
        <v>#VALUE!</v>
      </c>
      <c r="N129" s="1151">
        <f t="shared" si="76"/>
        <v>45541</v>
      </c>
      <c r="O129" s="1151">
        <f t="shared" si="77"/>
        <v>45542</v>
      </c>
      <c r="P129" s="757" t="e">
        <f t="shared" ref="P129" si="79">P128+7</f>
        <v>#REF!</v>
      </c>
      <c r="Q129" s="1048" t="e">
        <f t="shared" si="63"/>
        <v>#REF!</v>
      </c>
    </row>
    <row r="130" spans="1:17" ht="17.25" hidden="1" customHeight="1">
      <c r="A130" s="816" t="s">
        <v>264</v>
      </c>
      <c r="B130" s="1154" t="s">
        <v>276</v>
      </c>
      <c r="C130" s="1154" t="s">
        <v>363</v>
      </c>
      <c r="D130" s="1154">
        <v>45520</v>
      </c>
      <c r="E130" s="1151">
        <f t="shared" si="68"/>
        <v>45523</v>
      </c>
      <c r="F130" s="1151">
        <f t="shared" si="69"/>
        <v>45529</v>
      </c>
      <c r="G130" s="1151">
        <f t="shared" si="70"/>
        <v>45532</v>
      </c>
      <c r="H130" s="1151">
        <f t="shared" ref="H130:H133" si="80">D130+14</f>
        <v>45534</v>
      </c>
      <c r="I130" s="1151">
        <f t="shared" si="72"/>
        <v>45540</v>
      </c>
      <c r="J130" s="1151">
        <f t="shared" si="73"/>
        <v>45541</v>
      </c>
      <c r="K130" s="1151">
        <f t="shared" si="74"/>
        <v>45542</v>
      </c>
      <c r="L130" s="1151"/>
      <c r="M130" s="1151" t="e">
        <f t="shared" si="75"/>
        <v>#VALUE!</v>
      </c>
      <c r="N130" s="1151">
        <f t="shared" si="76"/>
        <v>45545</v>
      </c>
      <c r="O130" s="1151">
        <f t="shared" si="77"/>
        <v>45546</v>
      </c>
      <c r="P130" s="757" t="e">
        <f t="shared" ref="P130" si="81">P129+7</f>
        <v>#REF!</v>
      </c>
      <c r="Q130" s="1048" t="e">
        <f t="shared" si="63"/>
        <v>#REF!</v>
      </c>
    </row>
    <row r="131" spans="1:17" ht="17.25" hidden="1" customHeight="1">
      <c r="A131" s="816" t="s">
        <v>276</v>
      </c>
      <c r="B131" s="1168" t="s">
        <v>264</v>
      </c>
      <c r="C131" s="1154" t="s">
        <v>364</v>
      </c>
      <c r="D131" s="1155" t="s">
        <v>286</v>
      </c>
      <c r="E131" s="1156" t="e">
        <f t="shared" si="68"/>
        <v>#VALUE!</v>
      </c>
      <c r="F131" s="1156" t="e">
        <f t="shared" si="69"/>
        <v>#VALUE!</v>
      </c>
      <c r="G131" s="1156" t="e">
        <f t="shared" si="70"/>
        <v>#VALUE!</v>
      </c>
      <c r="H131" s="1156" t="e">
        <f t="shared" si="80"/>
        <v>#VALUE!</v>
      </c>
      <c r="I131" s="1156" t="e">
        <f t="shared" si="72"/>
        <v>#VALUE!</v>
      </c>
      <c r="J131" s="1156" t="e">
        <f t="shared" si="73"/>
        <v>#VALUE!</v>
      </c>
      <c r="K131" s="1156" t="e">
        <f t="shared" si="74"/>
        <v>#VALUE!</v>
      </c>
      <c r="L131" s="1156"/>
      <c r="M131" s="1156" t="e">
        <f t="shared" si="75"/>
        <v>#VALUE!</v>
      </c>
      <c r="N131" s="1156" t="e">
        <f t="shared" si="76"/>
        <v>#VALUE!</v>
      </c>
      <c r="O131" s="1156" t="e">
        <f t="shared" si="77"/>
        <v>#VALUE!</v>
      </c>
      <c r="P131" s="757" t="e">
        <f t="shared" ref="P131" si="82">P130+7</f>
        <v>#REF!</v>
      </c>
      <c r="Q131" s="1048" t="e">
        <f t="shared" si="63"/>
        <v>#REF!</v>
      </c>
    </row>
    <row r="132" spans="1:17" ht="17.25" hidden="1" customHeight="1">
      <c r="A132" s="816" t="s">
        <v>291</v>
      </c>
      <c r="B132" s="1154" t="s">
        <v>291</v>
      </c>
      <c r="C132" s="1154" t="s">
        <v>365</v>
      </c>
      <c r="D132" s="1154">
        <v>45539</v>
      </c>
      <c r="E132" s="1151">
        <f>D132+3</f>
        <v>45542</v>
      </c>
      <c r="F132" s="1151">
        <f t="shared" si="69"/>
        <v>45548</v>
      </c>
      <c r="G132" s="1151">
        <f t="shared" si="70"/>
        <v>45551</v>
      </c>
      <c r="H132" s="1151">
        <f t="shared" si="80"/>
        <v>45553</v>
      </c>
      <c r="I132" s="1151">
        <f t="shared" si="72"/>
        <v>45559</v>
      </c>
      <c r="J132" s="1151">
        <f t="shared" si="73"/>
        <v>45560</v>
      </c>
      <c r="K132" s="1151">
        <f t="shared" si="74"/>
        <v>45561</v>
      </c>
      <c r="L132" s="1151"/>
      <c r="M132" s="1151" t="e">
        <f t="shared" si="75"/>
        <v>#VALUE!</v>
      </c>
      <c r="N132" s="1151">
        <f t="shared" si="76"/>
        <v>45564</v>
      </c>
      <c r="O132" s="1151">
        <f t="shared" si="77"/>
        <v>45565</v>
      </c>
      <c r="P132" s="757" t="e">
        <f t="shared" ref="P132" si="83">P131+7</f>
        <v>#REF!</v>
      </c>
      <c r="Q132" s="1048" t="e">
        <f t="shared" si="63"/>
        <v>#REF!</v>
      </c>
    </row>
    <row r="133" spans="1:17" ht="17.25" hidden="1" customHeight="1">
      <c r="A133" s="816" t="s">
        <v>298</v>
      </c>
      <c r="B133" s="1154" t="s">
        <v>298</v>
      </c>
      <c r="C133" s="1154" t="s">
        <v>366</v>
      </c>
      <c r="D133" s="1154">
        <v>45542</v>
      </c>
      <c r="E133" s="1151">
        <f t="shared" ref="E133" si="84">D133+3</f>
        <v>45545</v>
      </c>
      <c r="F133" s="1151">
        <f t="shared" si="69"/>
        <v>45551</v>
      </c>
      <c r="G133" s="1151">
        <f t="shared" si="70"/>
        <v>45554</v>
      </c>
      <c r="H133" s="1151">
        <f t="shared" si="80"/>
        <v>45556</v>
      </c>
      <c r="I133" s="1151">
        <f t="shared" si="72"/>
        <v>45562</v>
      </c>
      <c r="J133" s="1151">
        <f t="shared" si="73"/>
        <v>45563</v>
      </c>
      <c r="K133" s="1151">
        <f t="shared" si="74"/>
        <v>45564</v>
      </c>
      <c r="L133" s="1151"/>
      <c r="M133" s="1151" t="e">
        <f t="shared" si="75"/>
        <v>#VALUE!</v>
      </c>
      <c r="N133" s="1151">
        <f t="shared" si="76"/>
        <v>45567</v>
      </c>
      <c r="O133" s="1151">
        <f t="shared" si="77"/>
        <v>45568</v>
      </c>
      <c r="P133" s="757" t="e">
        <f t="shared" ref="P133" si="85">P132+7</f>
        <v>#REF!</v>
      </c>
      <c r="Q133" s="1048" t="e">
        <f t="shared" si="63"/>
        <v>#REF!</v>
      </c>
    </row>
    <row r="134" spans="1:17" ht="17.25" hidden="1" customHeight="1">
      <c r="A134" s="816"/>
      <c r="B134" s="1154" t="s">
        <v>262</v>
      </c>
      <c r="C134" s="1154" t="s">
        <v>367</v>
      </c>
      <c r="D134" s="1154">
        <v>45561</v>
      </c>
      <c r="E134" s="1542" t="s">
        <v>286</v>
      </c>
      <c r="F134" s="1543"/>
      <c r="G134" s="1543"/>
      <c r="H134" s="1543"/>
      <c r="I134" s="1543"/>
      <c r="J134" s="1543"/>
      <c r="K134" s="1543"/>
      <c r="L134" s="1169"/>
      <c r="M134" s="1151" t="e">
        <f t="shared" si="75"/>
        <v>#VALUE!</v>
      </c>
      <c r="N134" s="1151">
        <f t="shared" si="76"/>
        <v>45586</v>
      </c>
      <c r="O134" s="1151">
        <f t="shared" si="77"/>
        <v>45587</v>
      </c>
      <c r="P134" s="757" t="e">
        <f t="shared" ref="P134" si="86">P133+7</f>
        <v>#REF!</v>
      </c>
      <c r="Q134" s="1048" t="e">
        <f t="shared" si="63"/>
        <v>#REF!</v>
      </c>
    </row>
    <row r="135" spans="1:17" ht="17.25" hidden="1" customHeight="1">
      <c r="A135" s="816"/>
      <c r="B135" s="1154" t="s">
        <v>302</v>
      </c>
      <c r="C135" s="1154" t="s">
        <v>368</v>
      </c>
      <c r="D135" s="1154">
        <v>45558</v>
      </c>
      <c r="E135" s="1151">
        <f t="shared" ref="E135:E141" si="87">D135+3</f>
        <v>45561</v>
      </c>
      <c r="F135" s="1151">
        <f t="shared" ref="F135:F141" si="88">D135+9</f>
        <v>45567</v>
      </c>
      <c r="G135" s="1151">
        <f t="shared" ref="G135:G141" si="89">D135+12</f>
        <v>45570</v>
      </c>
      <c r="H135" s="1151">
        <f t="shared" ref="H135:H141" si="90">D135+14</f>
        <v>45572</v>
      </c>
      <c r="I135" s="1151">
        <f t="shared" ref="I135:I148" si="91">D135+20</f>
        <v>45578</v>
      </c>
      <c r="J135" s="1151">
        <f t="shared" ref="J135:J148" si="92">D135+21</f>
        <v>45579</v>
      </c>
      <c r="K135" s="1151">
        <f t="shared" ref="K135:K148" si="93">D135+22</f>
        <v>45580</v>
      </c>
      <c r="L135" s="1151"/>
      <c r="M135" s="1151" t="e">
        <f t="shared" si="75"/>
        <v>#VALUE!</v>
      </c>
      <c r="N135" s="1151">
        <f t="shared" si="76"/>
        <v>45583</v>
      </c>
      <c r="O135" s="1151">
        <f t="shared" si="77"/>
        <v>45584</v>
      </c>
      <c r="P135" s="757" t="e">
        <f t="shared" ref="P135" si="94">P134+7</f>
        <v>#REF!</v>
      </c>
      <c r="Q135" s="1048" t="e">
        <f t="shared" si="63"/>
        <v>#REF!</v>
      </c>
    </row>
    <row r="136" spans="1:17" ht="17.25" hidden="1" customHeight="1">
      <c r="A136" s="816"/>
      <c r="B136" s="1154" t="s">
        <v>276</v>
      </c>
      <c r="C136" s="1154" t="s">
        <v>369</v>
      </c>
      <c r="D136" s="1155" t="s">
        <v>286</v>
      </c>
      <c r="E136" s="1156" t="e">
        <f t="shared" si="87"/>
        <v>#VALUE!</v>
      </c>
      <c r="F136" s="1156" t="e">
        <f t="shared" si="88"/>
        <v>#VALUE!</v>
      </c>
      <c r="G136" s="1156" t="e">
        <f t="shared" si="89"/>
        <v>#VALUE!</v>
      </c>
      <c r="H136" s="1156" t="e">
        <f t="shared" si="90"/>
        <v>#VALUE!</v>
      </c>
      <c r="I136" s="1156" t="e">
        <f t="shared" si="91"/>
        <v>#VALUE!</v>
      </c>
      <c r="J136" s="1156" t="e">
        <f t="shared" si="92"/>
        <v>#VALUE!</v>
      </c>
      <c r="K136" s="1156" t="e">
        <f t="shared" si="93"/>
        <v>#VALUE!</v>
      </c>
      <c r="L136" s="1156"/>
      <c r="M136" s="1156" t="e">
        <f t="shared" si="75"/>
        <v>#VALUE!</v>
      </c>
      <c r="N136" s="1156" t="e">
        <f t="shared" si="76"/>
        <v>#VALUE!</v>
      </c>
      <c r="O136" s="1156" t="e">
        <f t="shared" si="77"/>
        <v>#VALUE!</v>
      </c>
      <c r="P136" s="757" t="e">
        <f t="shared" ref="P136" si="95">P135+7</f>
        <v>#REF!</v>
      </c>
      <c r="Q136" s="1048" t="e">
        <f t="shared" si="63"/>
        <v>#REF!</v>
      </c>
    </row>
    <row r="137" spans="1:17" ht="17.25" hidden="1" customHeight="1">
      <c r="A137" s="816"/>
      <c r="B137" s="1154" t="s">
        <v>291</v>
      </c>
      <c r="C137" s="1154" t="s">
        <v>370</v>
      </c>
      <c r="D137" s="1154">
        <v>45573</v>
      </c>
      <c r="E137" s="1151">
        <f t="shared" si="87"/>
        <v>45576</v>
      </c>
      <c r="F137" s="1151">
        <f t="shared" si="88"/>
        <v>45582</v>
      </c>
      <c r="G137" s="1151">
        <f t="shared" si="89"/>
        <v>45585</v>
      </c>
      <c r="H137" s="1151">
        <f t="shared" si="90"/>
        <v>45587</v>
      </c>
      <c r="I137" s="1151">
        <f t="shared" si="91"/>
        <v>45593</v>
      </c>
      <c r="J137" s="1151">
        <f t="shared" si="92"/>
        <v>45594</v>
      </c>
      <c r="K137" s="1151">
        <f t="shared" si="93"/>
        <v>45595</v>
      </c>
      <c r="L137" s="1151"/>
      <c r="M137" s="1151" t="e">
        <f t="shared" si="75"/>
        <v>#VALUE!</v>
      </c>
      <c r="N137" s="1151">
        <f t="shared" si="76"/>
        <v>45598</v>
      </c>
      <c r="O137" s="1151">
        <f t="shared" si="77"/>
        <v>45599</v>
      </c>
      <c r="P137" s="757" t="e">
        <f t="shared" ref="P137" si="96">P136+7</f>
        <v>#REF!</v>
      </c>
      <c r="Q137" s="1048" t="e">
        <f t="shared" si="63"/>
        <v>#REF!</v>
      </c>
    </row>
    <row r="138" spans="1:17" ht="17.25" hidden="1" customHeight="1">
      <c r="A138" s="816" t="s">
        <v>258</v>
      </c>
      <c r="B138" s="1158" t="s">
        <v>310</v>
      </c>
      <c r="C138" s="1154" t="s">
        <v>371</v>
      </c>
      <c r="D138" s="1156">
        <v>45579</v>
      </c>
      <c r="E138" s="1156">
        <f t="shared" si="87"/>
        <v>45582</v>
      </c>
      <c r="F138" s="1156">
        <f t="shared" si="88"/>
        <v>45588</v>
      </c>
      <c r="G138" s="1156">
        <f t="shared" si="89"/>
        <v>45591</v>
      </c>
      <c r="H138" s="1156">
        <f t="shared" si="90"/>
        <v>45593</v>
      </c>
      <c r="I138" s="1156">
        <f t="shared" si="91"/>
        <v>45599</v>
      </c>
      <c r="J138" s="1156">
        <f t="shared" si="92"/>
        <v>45600</v>
      </c>
      <c r="K138" s="1156">
        <f t="shared" si="93"/>
        <v>45601</v>
      </c>
      <c r="L138" s="1156"/>
      <c r="M138" s="1156">
        <f>E138+22</f>
        <v>45604</v>
      </c>
      <c r="N138" s="1156">
        <f>F138+22</f>
        <v>45610</v>
      </c>
      <c r="O138" s="1156">
        <f>G138+22</f>
        <v>45613</v>
      </c>
      <c r="P138" s="757" t="e">
        <f t="shared" ref="P138" si="97">P137+7</f>
        <v>#REF!</v>
      </c>
      <c r="Q138" s="1048" t="e">
        <f t="shared" si="63"/>
        <v>#REF!</v>
      </c>
    </row>
    <row r="139" spans="1:17" ht="17.25" hidden="1" customHeight="1">
      <c r="A139" s="816" t="s">
        <v>262</v>
      </c>
      <c r="B139" s="1154" t="s">
        <v>262</v>
      </c>
      <c r="C139" s="1154" t="s">
        <v>372</v>
      </c>
      <c r="D139" s="1154">
        <v>45582</v>
      </c>
      <c r="E139" s="1151">
        <f t="shared" si="87"/>
        <v>45585</v>
      </c>
      <c r="F139" s="1151">
        <f t="shared" si="88"/>
        <v>45591</v>
      </c>
      <c r="G139" s="1151">
        <f t="shared" si="89"/>
        <v>45594</v>
      </c>
      <c r="H139" s="1151">
        <f t="shared" si="90"/>
        <v>45596</v>
      </c>
      <c r="I139" s="1151">
        <f t="shared" si="91"/>
        <v>45602</v>
      </c>
      <c r="J139" s="1151">
        <f t="shared" si="92"/>
        <v>45603</v>
      </c>
      <c r="K139" s="1151">
        <f t="shared" si="93"/>
        <v>45604</v>
      </c>
      <c r="L139" s="1170"/>
      <c r="M139" s="1151" t="e">
        <f t="shared" ref="M139:N144" si="98">C139+25</f>
        <v>#VALUE!</v>
      </c>
      <c r="N139" s="1151">
        <f t="shared" si="98"/>
        <v>45607</v>
      </c>
      <c r="O139" s="1151">
        <f t="shared" ref="O139:O144" si="99">D139+26</f>
        <v>45608</v>
      </c>
      <c r="P139" s="757" t="e">
        <f t="shared" ref="P139" si="100">P138+7</f>
        <v>#REF!</v>
      </c>
      <c r="Q139" s="1048" t="e">
        <f t="shared" si="63"/>
        <v>#REF!</v>
      </c>
    </row>
    <row r="140" spans="1:17" ht="17.25" hidden="1" customHeight="1">
      <c r="A140" s="816"/>
      <c r="B140" s="1154" t="s">
        <v>314</v>
      </c>
      <c r="C140" s="1154" t="s">
        <v>373</v>
      </c>
      <c r="D140" s="1154">
        <v>45593</v>
      </c>
      <c r="E140" s="1151">
        <f t="shared" si="87"/>
        <v>45596</v>
      </c>
      <c r="F140" s="1151">
        <f t="shared" si="88"/>
        <v>45602</v>
      </c>
      <c r="G140" s="1151">
        <f t="shared" si="89"/>
        <v>45605</v>
      </c>
      <c r="H140" s="1151">
        <f t="shared" si="90"/>
        <v>45607</v>
      </c>
      <c r="I140" s="1151">
        <f t="shared" si="91"/>
        <v>45613</v>
      </c>
      <c r="J140" s="1151">
        <f t="shared" si="92"/>
        <v>45614</v>
      </c>
      <c r="K140" s="1151">
        <f t="shared" si="93"/>
        <v>45615</v>
      </c>
      <c r="L140" s="1171"/>
      <c r="M140" s="1151" t="e">
        <f t="shared" si="98"/>
        <v>#VALUE!</v>
      </c>
      <c r="N140" s="1151">
        <f t="shared" si="98"/>
        <v>45618</v>
      </c>
      <c r="O140" s="1151">
        <f t="shared" si="99"/>
        <v>45619</v>
      </c>
      <c r="P140" s="757" t="e">
        <f t="shared" ref="P140" si="101">P139+7</f>
        <v>#REF!</v>
      </c>
      <c r="Q140" s="1048" t="e">
        <f t="shared" si="63"/>
        <v>#REF!</v>
      </c>
    </row>
    <row r="141" spans="1:17" ht="17.25" hidden="1" customHeight="1">
      <c r="A141" s="816" t="s">
        <v>302</v>
      </c>
      <c r="B141" s="1154" t="s">
        <v>264</v>
      </c>
      <c r="C141" s="1154" t="s">
        <v>374</v>
      </c>
      <c r="D141" s="1154">
        <v>45598</v>
      </c>
      <c r="E141" s="1151">
        <f t="shared" si="87"/>
        <v>45601</v>
      </c>
      <c r="F141" s="1151">
        <f t="shared" si="88"/>
        <v>45607</v>
      </c>
      <c r="G141" s="1151">
        <f t="shared" si="89"/>
        <v>45610</v>
      </c>
      <c r="H141" s="1151">
        <f t="shared" si="90"/>
        <v>45612</v>
      </c>
      <c r="I141" s="1151">
        <f t="shared" si="91"/>
        <v>45618</v>
      </c>
      <c r="J141" s="1151">
        <f t="shared" si="92"/>
        <v>45619</v>
      </c>
      <c r="K141" s="1151">
        <f t="shared" si="93"/>
        <v>45620</v>
      </c>
      <c r="L141" s="1171"/>
      <c r="M141" s="1151" t="e">
        <f t="shared" si="98"/>
        <v>#VALUE!</v>
      </c>
      <c r="N141" s="1151">
        <f t="shared" si="98"/>
        <v>45623</v>
      </c>
      <c r="O141" s="1151">
        <f t="shared" si="99"/>
        <v>45624</v>
      </c>
      <c r="P141" s="757" t="e">
        <f t="shared" ref="P141" si="102">P140+7</f>
        <v>#REF!</v>
      </c>
      <c r="Q141" s="1048" t="e">
        <f t="shared" si="63"/>
        <v>#REF!</v>
      </c>
    </row>
    <row r="142" spans="1:17" ht="17.25" hidden="1" customHeight="1">
      <c r="A142" s="816" t="s">
        <v>264</v>
      </c>
      <c r="B142" s="1154" t="s">
        <v>302</v>
      </c>
      <c r="C142" s="1154" t="s">
        <v>375</v>
      </c>
      <c r="D142" s="1154">
        <v>45610</v>
      </c>
      <c r="E142" s="1155" t="s">
        <v>286</v>
      </c>
      <c r="F142" s="1155" t="s">
        <v>286</v>
      </c>
      <c r="G142" s="1155" t="s">
        <v>286</v>
      </c>
      <c r="H142" s="1155" t="s">
        <v>286</v>
      </c>
      <c r="I142" s="1151">
        <f t="shared" si="91"/>
        <v>45630</v>
      </c>
      <c r="J142" s="1151">
        <f t="shared" si="92"/>
        <v>45631</v>
      </c>
      <c r="K142" s="1151">
        <f t="shared" si="93"/>
        <v>45632</v>
      </c>
      <c r="L142" s="1172"/>
      <c r="M142" s="1151" t="e">
        <f t="shared" si="98"/>
        <v>#VALUE!</v>
      </c>
      <c r="N142" s="1151">
        <f t="shared" si="98"/>
        <v>45635</v>
      </c>
      <c r="O142" s="1151">
        <f t="shared" si="99"/>
        <v>45636</v>
      </c>
      <c r="P142" s="757" t="e">
        <f t="shared" ref="P142" si="103">P141+7</f>
        <v>#REF!</v>
      </c>
      <c r="Q142" s="1048" t="e">
        <f t="shared" si="63"/>
        <v>#REF!</v>
      </c>
    </row>
    <row r="143" spans="1:17" ht="17.25" hidden="1" customHeight="1">
      <c r="A143" s="816" t="s">
        <v>291</v>
      </c>
      <c r="B143" s="1154" t="s">
        <v>258</v>
      </c>
      <c r="C143" s="1154" t="s">
        <v>376</v>
      </c>
      <c r="D143" s="1154">
        <v>45611</v>
      </c>
      <c r="E143" s="1151">
        <f t="shared" ref="E143" si="104">D143+3</f>
        <v>45614</v>
      </c>
      <c r="F143" s="1151">
        <f t="shared" ref="F143" si="105">D143+9</f>
        <v>45620</v>
      </c>
      <c r="G143" s="1151">
        <f t="shared" ref="G143:G148" si="106">D143+12</f>
        <v>45623</v>
      </c>
      <c r="H143" s="1151">
        <f t="shared" ref="H143:H148" si="107">D143+14</f>
        <v>45625</v>
      </c>
      <c r="I143" s="1151">
        <f t="shared" si="91"/>
        <v>45631</v>
      </c>
      <c r="J143" s="1151">
        <f t="shared" si="92"/>
        <v>45632</v>
      </c>
      <c r="K143" s="1151">
        <f t="shared" si="93"/>
        <v>45633</v>
      </c>
      <c r="L143" s="1173"/>
      <c r="M143" s="1151" t="e">
        <f t="shared" si="98"/>
        <v>#VALUE!</v>
      </c>
      <c r="N143" s="1151">
        <f t="shared" si="98"/>
        <v>45636</v>
      </c>
      <c r="O143" s="1151">
        <f t="shared" si="99"/>
        <v>45637</v>
      </c>
      <c r="P143" s="757" t="e">
        <f t="shared" ref="P143" si="108">P142+7</f>
        <v>#REF!</v>
      </c>
      <c r="Q143" s="1048" t="e">
        <f t="shared" si="63"/>
        <v>#REF!</v>
      </c>
    </row>
    <row r="144" spans="1:17" ht="20.100000000000001" hidden="1" customHeight="1">
      <c r="A144" s="816" t="s">
        <v>322</v>
      </c>
      <c r="B144" s="1154" t="s">
        <v>323</v>
      </c>
      <c r="C144" s="1154" t="s">
        <v>377</v>
      </c>
      <c r="D144" s="1154">
        <v>45625</v>
      </c>
      <c r="E144" s="1155" t="s">
        <v>286</v>
      </c>
      <c r="F144" s="1155" t="s">
        <v>286</v>
      </c>
      <c r="G144" s="1151">
        <f t="shared" si="106"/>
        <v>45637</v>
      </c>
      <c r="H144" s="1151">
        <f t="shared" si="107"/>
        <v>45639</v>
      </c>
      <c r="I144" s="1151">
        <f t="shared" si="91"/>
        <v>45645</v>
      </c>
      <c r="J144" s="1151">
        <f t="shared" si="92"/>
        <v>45646</v>
      </c>
      <c r="K144" s="1151">
        <f t="shared" si="93"/>
        <v>45647</v>
      </c>
      <c r="L144" s="1151"/>
      <c r="M144" s="1151" t="e">
        <f t="shared" si="98"/>
        <v>#VALUE!</v>
      </c>
      <c r="N144" s="1151">
        <f t="shared" si="98"/>
        <v>45650</v>
      </c>
      <c r="O144" s="1151">
        <f t="shared" si="99"/>
        <v>45651</v>
      </c>
      <c r="P144" s="757" t="e">
        <f t="shared" ref="P144" si="109">P143+7</f>
        <v>#REF!</v>
      </c>
      <c r="Q144" s="1048" t="e">
        <f t="shared" si="63"/>
        <v>#REF!</v>
      </c>
    </row>
    <row r="145" spans="1:15" ht="20.100000000000001" hidden="1" customHeight="1">
      <c r="A145" s="816" t="s">
        <v>314</v>
      </c>
      <c r="B145" s="1154" t="s">
        <v>262</v>
      </c>
      <c r="C145" s="1154" t="s">
        <v>378</v>
      </c>
      <c r="D145" s="1154">
        <v>45628</v>
      </c>
      <c r="E145" s="1151">
        <f t="shared" ref="E145" si="110">D145+3</f>
        <v>45631</v>
      </c>
      <c r="F145" s="1151">
        <f t="shared" ref="F145" si="111">D145+9</f>
        <v>45637</v>
      </c>
      <c r="G145" s="1151">
        <f t="shared" si="106"/>
        <v>45640</v>
      </c>
      <c r="H145" s="1151">
        <f t="shared" si="107"/>
        <v>45642</v>
      </c>
      <c r="I145" s="1151">
        <f t="shared" si="91"/>
        <v>45648</v>
      </c>
      <c r="J145" s="1151">
        <f t="shared" si="92"/>
        <v>45649</v>
      </c>
      <c r="K145" s="1151">
        <f t="shared" si="93"/>
        <v>45650</v>
      </c>
      <c r="L145" s="1174"/>
      <c r="M145" s="1151">
        <f>O144+7</f>
        <v>45658</v>
      </c>
      <c r="N145" s="1151" t="e">
        <f>P144+7</f>
        <v>#REF!</v>
      </c>
      <c r="O145" s="1175" t="e">
        <f t="shared" ref="O145:O161" si="112">WEEKNUM(N145)</f>
        <v>#REF!</v>
      </c>
    </row>
    <row r="146" spans="1:15" ht="20.100000000000001" hidden="1" customHeight="1">
      <c r="A146" s="816"/>
      <c r="B146" s="1154" t="s">
        <v>314</v>
      </c>
      <c r="C146" s="1154" t="s">
        <v>379</v>
      </c>
      <c r="D146" s="1154">
        <v>45637</v>
      </c>
      <c r="E146" s="1155" t="s">
        <v>286</v>
      </c>
      <c r="F146" s="1155" t="s">
        <v>286</v>
      </c>
      <c r="G146" s="1151">
        <f t="shared" si="106"/>
        <v>45649</v>
      </c>
      <c r="H146" s="1151">
        <f t="shared" si="107"/>
        <v>45651</v>
      </c>
      <c r="I146" s="1151">
        <f t="shared" si="91"/>
        <v>45657</v>
      </c>
      <c r="J146" s="1151">
        <f t="shared" si="92"/>
        <v>45658</v>
      </c>
      <c r="K146" s="1151">
        <f t="shared" si="93"/>
        <v>45659</v>
      </c>
      <c r="L146" s="1174"/>
      <c r="M146" s="1151">
        <f t="shared" ref="M146:N146" si="113">M145+7</f>
        <v>45665</v>
      </c>
      <c r="N146" s="1151" t="e">
        <f t="shared" si="113"/>
        <v>#REF!</v>
      </c>
      <c r="O146" s="1175" t="e">
        <f t="shared" si="112"/>
        <v>#REF!</v>
      </c>
    </row>
    <row r="147" spans="1:15" ht="20.100000000000001" hidden="1" customHeight="1">
      <c r="A147" s="816" t="s">
        <v>264</v>
      </c>
      <c r="B147" s="1154" t="s">
        <v>302</v>
      </c>
      <c r="C147" s="1154" t="s">
        <v>380</v>
      </c>
      <c r="D147" s="1154">
        <v>45642</v>
      </c>
      <c r="E147" s="1151">
        <f t="shared" ref="E147:E148" si="114">D147+3</f>
        <v>45645</v>
      </c>
      <c r="F147" s="1151">
        <f t="shared" ref="F147:F148" si="115">D147+9</f>
        <v>45651</v>
      </c>
      <c r="G147" s="1151">
        <f t="shared" si="106"/>
        <v>45654</v>
      </c>
      <c r="H147" s="1151">
        <f t="shared" si="107"/>
        <v>45656</v>
      </c>
      <c r="I147" s="1151">
        <f t="shared" si="91"/>
        <v>45662</v>
      </c>
      <c r="J147" s="1151">
        <f t="shared" si="92"/>
        <v>45663</v>
      </c>
      <c r="K147" s="1151">
        <f t="shared" si="93"/>
        <v>45664</v>
      </c>
      <c r="L147" s="1174"/>
      <c r="M147" s="1151">
        <f t="shared" ref="M147:N147" si="116">M146+7</f>
        <v>45672</v>
      </c>
      <c r="N147" s="1151" t="e">
        <f t="shared" si="116"/>
        <v>#REF!</v>
      </c>
      <c r="O147" s="1175" t="e">
        <f t="shared" si="112"/>
        <v>#REF!</v>
      </c>
    </row>
    <row r="148" spans="1:15" ht="20.100000000000001" hidden="1" customHeight="1">
      <c r="A148" s="816" t="s">
        <v>302</v>
      </c>
      <c r="B148" s="1154" t="s">
        <v>264</v>
      </c>
      <c r="C148" s="1154" t="s">
        <v>381</v>
      </c>
      <c r="D148" s="1154">
        <v>45649</v>
      </c>
      <c r="E148" s="1151">
        <f t="shared" si="114"/>
        <v>45652</v>
      </c>
      <c r="F148" s="1151">
        <f t="shared" si="115"/>
        <v>45658</v>
      </c>
      <c r="G148" s="1151">
        <f t="shared" si="106"/>
        <v>45661</v>
      </c>
      <c r="H148" s="1151">
        <f t="shared" si="107"/>
        <v>45663</v>
      </c>
      <c r="I148" s="1151">
        <f t="shared" si="91"/>
        <v>45669</v>
      </c>
      <c r="J148" s="1151">
        <f t="shared" si="92"/>
        <v>45670</v>
      </c>
      <c r="K148" s="1151">
        <f t="shared" si="93"/>
        <v>45671</v>
      </c>
      <c r="L148" s="1174"/>
      <c r="M148" s="1151">
        <f t="shared" ref="M148:N148" si="117">M147+7</f>
        <v>45679</v>
      </c>
      <c r="N148" s="1151" t="e">
        <f t="shared" si="117"/>
        <v>#REF!</v>
      </c>
      <c r="O148" s="1175" t="e">
        <f t="shared" si="112"/>
        <v>#REF!</v>
      </c>
    </row>
    <row r="149" spans="1:15" ht="27.75" hidden="1" customHeight="1">
      <c r="A149" s="816"/>
      <c r="B149" s="1154" t="s">
        <v>264</v>
      </c>
      <c r="C149" s="1154" t="s">
        <v>382</v>
      </c>
      <c r="D149" s="1176" t="s">
        <v>383</v>
      </c>
      <c r="E149" s="1151">
        <v>45687</v>
      </c>
      <c r="F149" s="1151">
        <f>E149+6</f>
        <v>45693</v>
      </c>
      <c r="G149" s="1151">
        <f>F149+2</f>
        <v>45695</v>
      </c>
      <c r="H149" s="1151">
        <f>G149+3</f>
        <v>45698</v>
      </c>
      <c r="I149" s="1151">
        <f>H149+5</f>
        <v>45703</v>
      </c>
      <c r="J149" s="1151">
        <f>I149+1</f>
        <v>45704</v>
      </c>
      <c r="K149" s="1151">
        <f>J149+1</f>
        <v>45705</v>
      </c>
      <c r="L149" s="1174"/>
      <c r="M149" s="1151">
        <v>45316</v>
      </c>
      <c r="N149" s="1151">
        <v>45316</v>
      </c>
      <c r="O149" s="1175">
        <f t="shared" si="112"/>
        <v>4</v>
      </c>
    </row>
    <row r="150" spans="1:15" ht="20.100000000000001" hidden="1" customHeight="1">
      <c r="A150" s="816" t="s">
        <v>323</v>
      </c>
      <c r="B150" s="1158" t="s">
        <v>310</v>
      </c>
      <c r="C150" s="1154" t="s">
        <v>384</v>
      </c>
      <c r="D150" s="1156"/>
      <c r="E150" s="1157"/>
      <c r="F150" s="1157"/>
      <c r="G150" s="1157"/>
      <c r="H150" s="1157"/>
      <c r="I150" s="1156"/>
      <c r="J150" s="1156"/>
      <c r="K150" s="1156"/>
      <c r="L150" s="1174"/>
      <c r="M150" s="1151">
        <f t="shared" ref="M150:N150" si="118">M149+7</f>
        <v>45323</v>
      </c>
      <c r="N150" s="1151">
        <f t="shared" si="118"/>
        <v>45323</v>
      </c>
      <c r="O150" s="1175">
        <f t="shared" si="112"/>
        <v>5</v>
      </c>
    </row>
    <row r="151" spans="1:15" ht="26.45" hidden="1">
      <c r="A151" s="816"/>
      <c r="B151" s="1154" t="s">
        <v>262</v>
      </c>
      <c r="C151" s="1154" t="s">
        <v>385</v>
      </c>
      <c r="D151" s="1176" t="s">
        <v>386</v>
      </c>
      <c r="E151" s="1151">
        <v>45700</v>
      </c>
      <c r="F151" s="1151">
        <f t="shared" ref="F151" si="119">E151+6</f>
        <v>45706</v>
      </c>
      <c r="G151" s="1151">
        <f t="shared" ref="G151" si="120">F151+2</f>
        <v>45708</v>
      </c>
      <c r="H151" s="1151">
        <f t="shared" ref="H151" si="121">G151+3</f>
        <v>45711</v>
      </c>
      <c r="I151" s="1151">
        <f t="shared" ref="I151" si="122">H151+5</f>
        <v>45716</v>
      </c>
      <c r="J151" s="1151">
        <f t="shared" ref="J151" si="123">I151+1</f>
        <v>45717</v>
      </c>
      <c r="K151" s="1151">
        <f t="shared" ref="K151" si="124">J151+1</f>
        <v>45718</v>
      </c>
      <c r="L151" s="1174"/>
      <c r="M151" s="1151">
        <f t="shared" ref="M151:N151" si="125">M150+7</f>
        <v>45330</v>
      </c>
      <c r="N151" s="1151">
        <f t="shared" si="125"/>
        <v>45330</v>
      </c>
      <c r="O151" s="1175">
        <f t="shared" si="112"/>
        <v>6</v>
      </c>
    </row>
    <row r="152" spans="1:15" ht="20.100000000000001" hidden="1" customHeight="1">
      <c r="A152" s="816" t="s">
        <v>323</v>
      </c>
      <c r="B152" s="1154" t="s">
        <v>258</v>
      </c>
      <c r="C152" s="1154" t="s">
        <v>387</v>
      </c>
      <c r="D152" s="1154">
        <v>45704</v>
      </c>
      <c r="E152" s="1155" t="s">
        <v>286</v>
      </c>
      <c r="F152" s="1155" t="s">
        <v>286</v>
      </c>
      <c r="G152" s="1155" t="s">
        <v>286</v>
      </c>
      <c r="H152" s="1155" t="s">
        <v>286</v>
      </c>
      <c r="I152" s="1155" t="s">
        <v>286</v>
      </c>
      <c r="J152" s="1155" t="s">
        <v>286</v>
      </c>
      <c r="K152" s="1155" t="s">
        <v>286</v>
      </c>
      <c r="L152" s="1174"/>
      <c r="M152" s="1151">
        <f t="shared" ref="M152:N152" si="126">M151+7</f>
        <v>45337</v>
      </c>
      <c r="N152" s="1151">
        <f t="shared" si="126"/>
        <v>45337</v>
      </c>
      <c r="O152" s="1175">
        <f t="shared" si="112"/>
        <v>7</v>
      </c>
    </row>
    <row r="153" spans="1:15" ht="20.100000000000001" hidden="1" customHeight="1">
      <c r="A153" s="816" t="s">
        <v>264</v>
      </c>
      <c r="B153" s="1154" t="s">
        <v>314</v>
      </c>
      <c r="C153" s="1154" t="s">
        <v>392</v>
      </c>
      <c r="D153" s="1154">
        <v>45715</v>
      </c>
      <c r="E153" s="1155" t="s">
        <v>286</v>
      </c>
      <c r="F153" s="1155" t="s">
        <v>286</v>
      </c>
      <c r="G153" s="1151">
        <v>45725</v>
      </c>
      <c r="H153" s="1151">
        <v>45731</v>
      </c>
      <c r="I153" s="1151">
        <f t="shared" ref="I153:I161" si="127">H153+5</f>
        <v>45736</v>
      </c>
      <c r="J153" s="1151">
        <f t="shared" ref="J153:J161" si="128">I153+1</f>
        <v>45737</v>
      </c>
      <c r="K153" s="1151">
        <f t="shared" ref="K153:K161" si="129">J153+1</f>
        <v>45738</v>
      </c>
      <c r="L153" s="1174"/>
      <c r="M153" s="1151">
        <v>45708</v>
      </c>
      <c r="N153" s="1151">
        <v>45708</v>
      </c>
      <c r="O153" s="1175">
        <f t="shared" si="112"/>
        <v>8</v>
      </c>
    </row>
    <row r="154" spans="1:15" ht="20.100000000000001" hidden="1" customHeight="1">
      <c r="A154" s="816" t="s">
        <v>393</v>
      </c>
      <c r="B154" s="1154" t="s">
        <v>258</v>
      </c>
      <c r="C154" s="1154" t="s">
        <v>394</v>
      </c>
      <c r="D154" s="1154">
        <v>45718</v>
      </c>
      <c r="E154" s="1151">
        <f t="shared" ref="E154:E161" si="130">D154+4</f>
        <v>45722</v>
      </c>
      <c r="F154" s="1151">
        <f t="shared" ref="F154:F161" si="131">E154+6</f>
        <v>45728</v>
      </c>
      <c r="G154" s="1151">
        <f t="shared" ref="G154:G161" si="132">F154+2</f>
        <v>45730</v>
      </c>
      <c r="H154" s="1151">
        <f t="shared" ref="H154:H161" si="133">G154+3</f>
        <v>45733</v>
      </c>
      <c r="I154" s="1151">
        <f t="shared" si="127"/>
        <v>45738</v>
      </c>
      <c r="J154" s="1151">
        <f t="shared" si="128"/>
        <v>45739</v>
      </c>
      <c r="K154" s="1151">
        <f t="shared" si="129"/>
        <v>45740</v>
      </c>
      <c r="L154" s="1174"/>
      <c r="M154" s="1151">
        <f t="shared" ref="M154:N195" si="134">M153+7</f>
        <v>45715</v>
      </c>
      <c r="N154" s="1151">
        <f t="shared" si="134"/>
        <v>45715</v>
      </c>
      <c r="O154" s="1175">
        <f t="shared" si="112"/>
        <v>9</v>
      </c>
    </row>
    <row r="155" spans="1:15" ht="20.100000000000001" hidden="1" customHeight="1">
      <c r="A155" s="816"/>
      <c r="B155" s="1154" t="s">
        <v>264</v>
      </c>
      <c r="C155" s="1154" t="s">
        <v>395</v>
      </c>
      <c r="D155" s="1154">
        <v>45724</v>
      </c>
      <c r="E155" s="1151">
        <f t="shared" si="130"/>
        <v>45728</v>
      </c>
      <c r="F155" s="1151">
        <f t="shared" si="131"/>
        <v>45734</v>
      </c>
      <c r="G155" s="1151">
        <f t="shared" si="132"/>
        <v>45736</v>
      </c>
      <c r="H155" s="1151">
        <f t="shared" si="133"/>
        <v>45739</v>
      </c>
      <c r="I155" s="1151">
        <f t="shared" si="127"/>
        <v>45744</v>
      </c>
      <c r="J155" s="1151">
        <f t="shared" si="128"/>
        <v>45745</v>
      </c>
      <c r="K155" s="1151">
        <f t="shared" si="129"/>
        <v>45746</v>
      </c>
      <c r="L155" s="1174"/>
      <c r="M155" s="1151">
        <f t="shared" si="134"/>
        <v>45722</v>
      </c>
      <c r="N155" s="1151">
        <f t="shared" si="134"/>
        <v>45722</v>
      </c>
      <c r="O155" s="1175">
        <f t="shared" si="112"/>
        <v>10</v>
      </c>
    </row>
    <row r="156" spans="1:15" ht="20.100000000000001" hidden="1" customHeight="1">
      <c r="A156" s="816" t="s">
        <v>323</v>
      </c>
      <c r="B156" s="1154" t="s">
        <v>262</v>
      </c>
      <c r="C156" s="1154" t="s">
        <v>396</v>
      </c>
      <c r="D156" s="1154">
        <v>45736</v>
      </c>
      <c r="E156" s="1151">
        <f t="shared" si="130"/>
        <v>45740</v>
      </c>
      <c r="F156" s="1151">
        <f t="shared" si="131"/>
        <v>45746</v>
      </c>
      <c r="G156" s="1151">
        <f t="shared" si="132"/>
        <v>45748</v>
      </c>
      <c r="H156" s="1151">
        <f t="shared" si="133"/>
        <v>45751</v>
      </c>
      <c r="I156" s="1151">
        <f t="shared" si="127"/>
        <v>45756</v>
      </c>
      <c r="J156" s="1151">
        <f t="shared" si="128"/>
        <v>45757</v>
      </c>
      <c r="K156" s="1151">
        <f t="shared" si="129"/>
        <v>45758</v>
      </c>
      <c r="L156" s="1174"/>
      <c r="M156" s="1151">
        <v>45736</v>
      </c>
      <c r="N156" s="1151">
        <v>45736</v>
      </c>
      <c r="O156" s="1175">
        <f t="shared" si="112"/>
        <v>12</v>
      </c>
    </row>
    <row r="157" spans="1:15" ht="20.100000000000001" hidden="1" customHeight="1">
      <c r="A157" s="816" t="s">
        <v>397</v>
      </c>
      <c r="B157" s="1154" t="s">
        <v>314</v>
      </c>
      <c r="C157" s="1154" t="s">
        <v>398</v>
      </c>
      <c r="D157" s="1154">
        <v>45744</v>
      </c>
      <c r="E157" s="1151">
        <f t="shared" si="130"/>
        <v>45748</v>
      </c>
      <c r="F157" s="1151">
        <f t="shared" si="131"/>
        <v>45754</v>
      </c>
      <c r="G157" s="1151">
        <f t="shared" si="132"/>
        <v>45756</v>
      </c>
      <c r="H157" s="1151">
        <f t="shared" si="133"/>
        <v>45759</v>
      </c>
      <c r="I157" s="1151">
        <f t="shared" si="127"/>
        <v>45764</v>
      </c>
      <c r="J157" s="1151">
        <f t="shared" si="128"/>
        <v>45765</v>
      </c>
      <c r="K157" s="1151">
        <f t="shared" si="129"/>
        <v>45766</v>
      </c>
      <c r="L157" s="1174"/>
      <c r="M157" s="1151">
        <f t="shared" si="134"/>
        <v>45743</v>
      </c>
      <c r="N157" s="1151">
        <f t="shared" si="134"/>
        <v>45743</v>
      </c>
      <c r="O157" s="1175">
        <f t="shared" si="112"/>
        <v>13</v>
      </c>
    </row>
    <row r="158" spans="1:15" ht="20.100000000000001" hidden="1" customHeight="1">
      <c r="A158" s="816"/>
      <c r="B158" s="1154" t="s">
        <v>323</v>
      </c>
      <c r="C158" s="1154" t="s">
        <v>399</v>
      </c>
      <c r="D158" s="1154">
        <v>45752</v>
      </c>
      <c r="E158" s="1151">
        <f t="shared" si="130"/>
        <v>45756</v>
      </c>
      <c r="F158" s="1151">
        <f t="shared" si="131"/>
        <v>45762</v>
      </c>
      <c r="G158" s="1151">
        <f t="shared" si="132"/>
        <v>45764</v>
      </c>
      <c r="H158" s="1151">
        <f t="shared" si="133"/>
        <v>45767</v>
      </c>
      <c r="I158" s="1151">
        <f t="shared" si="127"/>
        <v>45772</v>
      </c>
      <c r="J158" s="1151">
        <f t="shared" si="128"/>
        <v>45773</v>
      </c>
      <c r="K158" s="1151">
        <f t="shared" si="129"/>
        <v>45774</v>
      </c>
      <c r="L158" s="1174"/>
      <c r="M158" s="1151">
        <f t="shared" si="134"/>
        <v>45750</v>
      </c>
      <c r="N158" s="1151">
        <f t="shared" si="134"/>
        <v>45750</v>
      </c>
      <c r="O158" s="1175">
        <f t="shared" si="112"/>
        <v>14</v>
      </c>
    </row>
    <row r="159" spans="1:15" ht="20.100000000000001" hidden="1" customHeight="1">
      <c r="A159" s="816"/>
      <c r="B159" s="1154" t="s">
        <v>258</v>
      </c>
      <c r="C159" s="1154" t="s">
        <v>400</v>
      </c>
      <c r="D159" s="1154">
        <v>45760</v>
      </c>
      <c r="E159" s="1151">
        <f t="shared" si="130"/>
        <v>45764</v>
      </c>
      <c r="F159" s="1151">
        <f t="shared" si="131"/>
        <v>45770</v>
      </c>
      <c r="G159" s="1151">
        <f t="shared" si="132"/>
        <v>45772</v>
      </c>
      <c r="H159" s="1151">
        <f t="shared" si="133"/>
        <v>45775</v>
      </c>
      <c r="I159" s="1151">
        <f t="shared" si="127"/>
        <v>45780</v>
      </c>
      <c r="J159" s="1151">
        <f t="shared" si="128"/>
        <v>45781</v>
      </c>
      <c r="K159" s="1151">
        <f t="shared" si="129"/>
        <v>45782</v>
      </c>
      <c r="L159" s="1174"/>
      <c r="M159" s="1151">
        <f t="shared" si="134"/>
        <v>45757</v>
      </c>
      <c r="N159" s="1151">
        <f t="shared" si="134"/>
        <v>45757</v>
      </c>
      <c r="O159" s="1175">
        <f t="shared" si="112"/>
        <v>15</v>
      </c>
    </row>
    <row r="160" spans="1:15" ht="20.100000000000001" hidden="1" customHeight="1">
      <c r="A160" s="816"/>
      <c r="B160" s="1154" t="s">
        <v>264</v>
      </c>
      <c r="C160" s="1154" t="s">
        <v>401</v>
      </c>
      <c r="D160" s="1154">
        <v>45764</v>
      </c>
      <c r="E160" s="1151">
        <f t="shared" si="130"/>
        <v>45768</v>
      </c>
      <c r="F160" s="1151">
        <f t="shared" si="131"/>
        <v>45774</v>
      </c>
      <c r="G160" s="1151">
        <f t="shared" si="132"/>
        <v>45776</v>
      </c>
      <c r="H160" s="1151">
        <f t="shared" si="133"/>
        <v>45779</v>
      </c>
      <c r="I160" s="1151">
        <f t="shared" si="127"/>
        <v>45784</v>
      </c>
      <c r="J160" s="1151">
        <f t="shared" si="128"/>
        <v>45785</v>
      </c>
      <c r="K160" s="1151">
        <f t="shared" si="129"/>
        <v>45786</v>
      </c>
      <c r="L160" s="1174"/>
      <c r="M160" s="1151">
        <f t="shared" si="134"/>
        <v>45764</v>
      </c>
      <c r="N160" s="1151">
        <f t="shared" si="134"/>
        <v>45764</v>
      </c>
      <c r="O160" s="1175">
        <f t="shared" si="112"/>
        <v>16</v>
      </c>
    </row>
    <row r="161" spans="1:15" ht="20.100000000000001" hidden="1" customHeight="1">
      <c r="A161" s="816"/>
      <c r="B161" s="1154" t="s">
        <v>262</v>
      </c>
      <c r="C161" s="1154" t="s">
        <v>402</v>
      </c>
      <c r="D161" s="1154">
        <v>45771</v>
      </c>
      <c r="E161" s="1151">
        <f t="shared" si="130"/>
        <v>45775</v>
      </c>
      <c r="F161" s="1151">
        <f t="shared" si="131"/>
        <v>45781</v>
      </c>
      <c r="G161" s="1151">
        <f t="shared" si="132"/>
        <v>45783</v>
      </c>
      <c r="H161" s="1151">
        <f t="shared" si="133"/>
        <v>45786</v>
      </c>
      <c r="I161" s="1151">
        <f t="shared" si="127"/>
        <v>45791</v>
      </c>
      <c r="J161" s="1151">
        <f t="shared" si="128"/>
        <v>45792</v>
      </c>
      <c r="K161" s="1151">
        <f t="shared" si="129"/>
        <v>45793</v>
      </c>
      <c r="L161" s="1174"/>
      <c r="M161" s="1151">
        <f t="shared" si="134"/>
        <v>45771</v>
      </c>
      <c r="N161" s="1151">
        <f t="shared" si="134"/>
        <v>45771</v>
      </c>
      <c r="O161" s="1175">
        <f t="shared" si="112"/>
        <v>17</v>
      </c>
    </row>
    <row r="162" spans="1:15" ht="20.100000000000001" hidden="1" customHeight="1">
      <c r="A162" s="816"/>
      <c r="B162" s="1154" t="s">
        <v>314</v>
      </c>
      <c r="C162" s="1154" t="s">
        <v>403</v>
      </c>
      <c r="D162" s="1154">
        <v>45779</v>
      </c>
      <c r="E162" s="1151">
        <f t="shared" ref="E162:E166" si="135">D162+4</f>
        <v>45783</v>
      </c>
      <c r="F162" s="1151">
        <f t="shared" ref="F162:F166" si="136">E162+6</f>
        <v>45789</v>
      </c>
      <c r="G162" s="1151">
        <f t="shared" ref="G162:G166" si="137">F162+2</f>
        <v>45791</v>
      </c>
      <c r="H162" s="1151">
        <f t="shared" ref="H162:H166" si="138">G162+3</f>
        <v>45794</v>
      </c>
      <c r="I162" s="1151">
        <f t="shared" ref="I162:I166" si="139">H162+5</f>
        <v>45799</v>
      </c>
      <c r="J162" s="1151">
        <f t="shared" ref="J162:J166" si="140">I162+1</f>
        <v>45800</v>
      </c>
      <c r="K162" s="1151">
        <f t="shared" ref="K162:K166" si="141">J162+1</f>
        <v>45801</v>
      </c>
      <c r="L162" s="1174"/>
      <c r="M162" s="1151">
        <f t="shared" si="134"/>
        <v>45778</v>
      </c>
      <c r="N162" s="1151">
        <f t="shared" si="134"/>
        <v>45778</v>
      </c>
      <c r="O162" s="1175">
        <f t="shared" ref="O162:O166" si="142">WEEKNUM(N162)</f>
        <v>18</v>
      </c>
    </row>
    <row r="163" spans="1:15" ht="20.100000000000001" hidden="1" customHeight="1">
      <c r="A163" s="816"/>
      <c r="B163" s="1154" t="s">
        <v>323</v>
      </c>
      <c r="C163" s="1154" t="s">
        <v>404</v>
      </c>
      <c r="D163" s="1154">
        <v>45786</v>
      </c>
      <c r="E163" s="1151">
        <f t="shared" si="135"/>
        <v>45790</v>
      </c>
      <c r="F163" s="1151">
        <f t="shared" si="136"/>
        <v>45796</v>
      </c>
      <c r="G163" s="1151">
        <f t="shared" si="137"/>
        <v>45798</v>
      </c>
      <c r="H163" s="1151">
        <f t="shared" si="138"/>
        <v>45801</v>
      </c>
      <c r="I163" s="1151">
        <f t="shared" si="139"/>
        <v>45806</v>
      </c>
      <c r="J163" s="1151">
        <f t="shared" si="140"/>
        <v>45807</v>
      </c>
      <c r="K163" s="1151">
        <f t="shared" si="141"/>
        <v>45808</v>
      </c>
      <c r="L163" s="1174"/>
      <c r="M163" s="1151">
        <f t="shared" si="134"/>
        <v>45785</v>
      </c>
      <c r="N163" s="1151">
        <f t="shared" si="134"/>
        <v>45785</v>
      </c>
      <c r="O163" s="1175">
        <f t="shared" si="142"/>
        <v>19</v>
      </c>
    </row>
    <row r="164" spans="1:15" ht="20.100000000000001" hidden="1" customHeight="1">
      <c r="A164" s="816"/>
      <c r="B164" s="1154" t="s">
        <v>258</v>
      </c>
      <c r="C164" s="1154" t="s">
        <v>405</v>
      </c>
      <c r="D164" s="1154">
        <v>45794</v>
      </c>
      <c r="E164" s="1151">
        <f t="shared" si="135"/>
        <v>45798</v>
      </c>
      <c r="F164" s="1151">
        <f t="shared" si="136"/>
        <v>45804</v>
      </c>
      <c r="G164" s="1151">
        <f t="shared" si="137"/>
        <v>45806</v>
      </c>
      <c r="H164" s="1151">
        <f t="shared" si="138"/>
        <v>45809</v>
      </c>
      <c r="I164" s="1151">
        <f t="shared" si="139"/>
        <v>45814</v>
      </c>
      <c r="J164" s="1151">
        <f t="shared" si="140"/>
        <v>45815</v>
      </c>
      <c r="K164" s="1151">
        <f t="shared" si="141"/>
        <v>45816</v>
      </c>
      <c r="L164" s="1174"/>
      <c r="M164" s="1151">
        <f t="shared" si="134"/>
        <v>45792</v>
      </c>
      <c r="N164" s="1151">
        <f t="shared" si="134"/>
        <v>45792</v>
      </c>
      <c r="O164" s="1175">
        <f t="shared" si="142"/>
        <v>20</v>
      </c>
    </row>
    <row r="165" spans="1:15" ht="20.100000000000001" hidden="1" customHeight="1">
      <c r="A165" s="816"/>
      <c r="B165" s="1154" t="s">
        <v>264</v>
      </c>
      <c r="C165" s="1154" t="s">
        <v>406</v>
      </c>
      <c r="D165" s="1154">
        <v>45800</v>
      </c>
      <c r="E165" s="1151">
        <f t="shared" si="135"/>
        <v>45804</v>
      </c>
      <c r="F165" s="1151">
        <f t="shared" si="136"/>
        <v>45810</v>
      </c>
      <c r="G165" s="1151">
        <f t="shared" si="137"/>
        <v>45812</v>
      </c>
      <c r="H165" s="1151">
        <f t="shared" si="138"/>
        <v>45815</v>
      </c>
      <c r="I165" s="1151">
        <f t="shared" si="139"/>
        <v>45820</v>
      </c>
      <c r="J165" s="1151">
        <f t="shared" si="140"/>
        <v>45821</v>
      </c>
      <c r="K165" s="1151">
        <f t="shared" si="141"/>
        <v>45822</v>
      </c>
      <c r="L165" s="1174"/>
      <c r="M165" s="1151">
        <f t="shared" si="134"/>
        <v>45799</v>
      </c>
      <c r="N165" s="1151">
        <f t="shared" si="134"/>
        <v>45799</v>
      </c>
      <c r="O165" s="1175">
        <f t="shared" si="142"/>
        <v>21</v>
      </c>
    </row>
    <row r="166" spans="1:15" ht="20.100000000000001" hidden="1" customHeight="1">
      <c r="A166" s="816"/>
      <c r="B166" s="1154" t="s">
        <v>262</v>
      </c>
      <c r="C166" s="1154" t="s">
        <v>407</v>
      </c>
      <c r="D166" s="1154">
        <v>45808</v>
      </c>
      <c r="E166" s="1151">
        <f t="shared" si="135"/>
        <v>45812</v>
      </c>
      <c r="F166" s="1151">
        <f t="shared" si="136"/>
        <v>45818</v>
      </c>
      <c r="G166" s="1151">
        <f t="shared" si="137"/>
        <v>45820</v>
      </c>
      <c r="H166" s="1151">
        <f t="shared" si="138"/>
        <v>45823</v>
      </c>
      <c r="I166" s="1151">
        <f t="shared" si="139"/>
        <v>45828</v>
      </c>
      <c r="J166" s="1151">
        <f t="shared" si="140"/>
        <v>45829</v>
      </c>
      <c r="K166" s="1151">
        <f t="shared" si="141"/>
        <v>45830</v>
      </c>
      <c r="L166" s="1174"/>
      <c r="M166" s="1151">
        <f t="shared" si="134"/>
        <v>45806</v>
      </c>
      <c r="N166" s="1151">
        <f t="shared" si="134"/>
        <v>45806</v>
      </c>
      <c r="O166" s="1175">
        <f t="shared" si="142"/>
        <v>22</v>
      </c>
    </row>
    <row r="167" spans="1:15" ht="20.100000000000001" hidden="1" customHeight="1">
      <c r="A167" s="816"/>
      <c r="B167" s="1154" t="s">
        <v>314</v>
      </c>
      <c r="C167" s="1154" t="s">
        <v>408</v>
      </c>
      <c r="D167" s="1154">
        <v>45813</v>
      </c>
      <c r="E167" s="1151">
        <f t="shared" ref="E167:E171" si="143">D167+4</f>
        <v>45817</v>
      </c>
      <c r="F167" s="1151">
        <f t="shared" ref="F167:F171" si="144">E167+6</f>
        <v>45823</v>
      </c>
      <c r="G167" s="1151">
        <f t="shared" ref="G167:G171" si="145">F167+2</f>
        <v>45825</v>
      </c>
      <c r="H167" s="1151">
        <f t="shared" ref="H167:H171" si="146">G167+3</f>
        <v>45828</v>
      </c>
      <c r="I167" s="1151">
        <f t="shared" ref="I167:I171" si="147">H167+5</f>
        <v>45833</v>
      </c>
      <c r="J167" s="1151">
        <f t="shared" ref="J167:J171" si="148">I167+1</f>
        <v>45834</v>
      </c>
      <c r="K167" s="1151">
        <f t="shared" ref="K167:K171" si="149">J167+1</f>
        <v>45835</v>
      </c>
      <c r="L167" s="1174"/>
      <c r="M167" s="1151">
        <f t="shared" si="134"/>
        <v>45813</v>
      </c>
      <c r="N167" s="1151">
        <f t="shared" si="134"/>
        <v>45813</v>
      </c>
      <c r="O167" s="1175">
        <f t="shared" ref="O167:O171" si="150">WEEKNUM(N167)</f>
        <v>23</v>
      </c>
    </row>
    <row r="168" spans="1:15" ht="20.100000000000001" hidden="1" customHeight="1">
      <c r="A168" s="816"/>
      <c r="B168" s="1154" t="s">
        <v>323</v>
      </c>
      <c r="C168" s="1154" t="s">
        <v>409</v>
      </c>
      <c r="D168" s="1154">
        <v>45820</v>
      </c>
      <c r="E168" s="1151">
        <f t="shared" si="143"/>
        <v>45824</v>
      </c>
      <c r="F168" s="1151">
        <f t="shared" si="144"/>
        <v>45830</v>
      </c>
      <c r="G168" s="1151">
        <f t="shared" si="145"/>
        <v>45832</v>
      </c>
      <c r="H168" s="1151">
        <f t="shared" si="146"/>
        <v>45835</v>
      </c>
      <c r="I168" s="1151">
        <f t="shared" si="147"/>
        <v>45840</v>
      </c>
      <c r="J168" s="1151">
        <f t="shared" si="148"/>
        <v>45841</v>
      </c>
      <c r="K168" s="1151">
        <f t="shared" si="149"/>
        <v>45842</v>
      </c>
      <c r="L168" s="1174"/>
      <c r="M168" s="1151">
        <f t="shared" si="134"/>
        <v>45820</v>
      </c>
      <c r="N168" s="1151">
        <f t="shared" si="134"/>
        <v>45820</v>
      </c>
      <c r="O168" s="1175">
        <f t="shared" si="150"/>
        <v>24</v>
      </c>
    </row>
    <row r="169" spans="1:15" ht="20.100000000000001" hidden="1" customHeight="1">
      <c r="A169" s="816"/>
      <c r="B169" s="1154" t="s">
        <v>258</v>
      </c>
      <c r="C169" s="1154" t="s">
        <v>410</v>
      </c>
      <c r="D169" s="1154">
        <v>45828</v>
      </c>
      <c r="E169" s="1151">
        <f t="shared" si="143"/>
        <v>45832</v>
      </c>
      <c r="F169" s="1151">
        <f t="shared" si="144"/>
        <v>45838</v>
      </c>
      <c r="G169" s="1151">
        <f t="shared" si="145"/>
        <v>45840</v>
      </c>
      <c r="H169" s="1151">
        <f t="shared" si="146"/>
        <v>45843</v>
      </c>
      <c r="I169" s="1151">
        <f t="shared" si="147"/>
        <v>45848</v>
      </c>
      <c r="J169" s="1151">
        <f t="shared" si="148"/>
        <v>45849</v>
      </c>
      <c r="K169" s="1151">
        <f t="shared" si="149"/>
        <v>45850</v>
      </c>
      <c r="L169" s="1174"/>
      <c r="M169" s="1151">
        <f t="shared" si="134"/>
        <v>45827</v>
      </c>
      <c r="N169" s="1151">
        <f t="shared" si="134"/>
        <v>45827</v>
      </c>
      <c r="O169" s="1175">
        <f t="shared" si="150"/>
        <v>25</v>
      </c>
    </row>
    <row r="170" spans="1:15" ht="20.100000000000001" hidden="1" customHeight="1">
      <c r="A170" s="816"/>
      <c r="B170" s="1154" t="s">
        <v>264</v>
      </c>
      <c r="C170" s="1154" t="s">
        <v>411</v>
      </c>
      <c r="D170" s="1154">
        <v>45836</v>
      </c>
      <c r="E170" s="1151">
        <f t="shared" si="143"/>
        <v>45840</v>
      </c>
      <c r="F170" s="1151">
        <f t="shared" si="144"/>
        <v>45846</v>
      </c>
      <c r="G170" s="1151">
        <f t="shared" si="145"/>
        <v>45848</v>
      </c>
      <c r="H170" s="1151">
        <f t="shared" si="146"/>
        <v>45851</v>
      </c>
      <c r="I170" s="1151">
        <f t="shared" si="147"/>
        <v>45856</v>
      </c>
      <c r="J170" s="1151">
        <f t="shared" si="148"/>
        <v>45857</v>
      </c>
      <c r="K170" s="1151">
        <f t="shared" si="149"/>
        <v>45858</v>
      </c>
      <c r="L170" s="1174"/>
      <c r="M170" s="1151">
        <f t="shared" si="134"/>
        <v>45834</v>
      </c>
      <c r="N170" s="1151">
        <f t="shared" si="134"/>
        <v>45834</v>
      </c>
      <c r="O170" s="1175">
        <f t="shared" si="150"/>
        <v>26</v>
      </c>
    </row>
    <row r="171" spans="1:15" ht="20.100000000000001" hidden="1" customHeight="1">
      <c r="A171" s="816"/>
      <c r="B171" s="1154" t="s">
        <v>262</v>
      </c>
      <c r="C171" s="1154" t="s">
        <v>412</v>
      </c>
      <c r="D171" s="1154">
        <v>45843</v>
      </c>
      <c r="E171" s="1151">
        <f t="shared" si="143"/>
        <v>45847</v>
      </c>
      <c r="F171" s="1151">
        <f t="shared" si="144"/>
        <v>45853</v>
      </c>
      <c r="G171" s="1151">
        <f t="shared" si="145"/>
        <v>45855</v>
      </c>
      <c r="H171" s="1151">
        <f t="shared" si="146"/>
        <v>45858</v>
      </c>
      <c r="I171" s="1151">
        <f t="shared" si="147"/>
        <v>45863</v>
      </c>
      <c r="J171" s="1151">
        <f t="shared" si="148"/>
        <v>45864</v>
      </c>
      <c r="K171" s="1151">
        <f t="shared" si="149"/>
        <v>45865</v>
      </c>
      <c r="L171" s="1174"/>
      <c r="M171" s="1151">
        <f t="shared" si="134"/>
        <v>45841</v>
      </c>
      <c r="N171" s="1151">
        <f t="shared" si="134"/>
        <v>45841</v>
      </c>
      <c r="O171" s="1175">
        <f t="shared" si="150"/>
        <v>27</v>
      </c>
    </row>
    <row r="172" spans="1:15" ht="20.100000000000001" hidden="1" customHeight="1">
      <c r="A172" s="816" t="s">
        <v>314</v>
      </c>
      <c r="B172" s="1154" t="s">
        <v>413</v>
      </c>
      <c r="C172" s="1154" t="s">
        <v>414</v>
      </c>
      <c r="D172" s="1154">
        <v>45853</v>
      </c>
      <c r="E172" s="1151">
        <f t="shared" ref="E172:E176" si="151">D172+4</f>
        <v>45857</v>
      </c>
      <c r="F172" s="1151">
        <f t="shared" ref="F172:F176" si="152">E172+6</f>
        <v>45863</v>
      </c>
      <c r="G172" s="1151">
        <f t="shared" ref="G172:G176" si="153">F172+2</f>
        <v>45865</v>
      </c>
      <c r="H172" s="1151">
        <f t="shared" ref="H172:H176" si="154">G172+3</f>
        <v>45868</v>
      </c>
      <c r="I172" s="1151">
        <f t="shared" ref="I172:I176" si="155">H172+5</f>
        <v>45873</v>
      </c>
      <c r="J172" s="1151">
        <f t="shared" ref="J172:J176" si="156">I172+1</f>
        <v>45874</v>
      </c>
      <c r="K172" s="1151">
        <f t="shared" ref="K172:K176" si="157">J172+1</f>
        <v>45875</v>
      </c>
      <c r="L172" s="1174"/>
      <c r="M172" s="1151">
        <f t="shared" si="134"/>
        <v>45848</v>
      </c>
      <c r="N172" s="1151">
        <f t="shared" si="134"/>
        <v>45848</v>
      </c>
      <c r="O172" s="1175">
        <f t="shared" ref="O172:O176" si="158">WEEKNUM(N172)</f>
        <v>28</v>
      </c>
    </row>
    <row r="173" spans="1:15" ht="20.100000000000001" hidden="1" customHeight="1">
      <c r="A173" s="816"/>
      <c r="B173" s="1154" t="s">
        <v>323</v>
      </c>
      <c r="C173" s="1154" t="s">
        <v>415</v>
      </c>
      <c r="D173" s="1154">
        <v>45856</v>
      </c>
      <c r="E173" s="1151">
        <f t="shared" si="151"/>
        <v>45860</v>
      </c>
      <c r="F173" s="1151">
        <f t="shared" si="152"/>
        <v>45866</v>
      </c>
      <c r="G173" s="1151">
        <f t="shared" si="153"/>
        <v>45868</v>
      </c>
      <c r="H173" s="1151">
        <f t="shared" si="154"/>
        <v>45871</v>
      </c>
      <c r="I173" s="1151">
        <f t="shared" si="155"/>
        <v>45876</v>
      </c>
      <c r="J173" s="1151">
        <f t="shared" si="156"/>
        <v>45877</v>
      </c>
      <c r="K173" s="1151">
        <f t="shared" si="157"/>
        <v>45878</v>
      </c>
      <c r="L173" s="1174"/>
      <c r="M173" s="1151">
        <f t="shared" si="134"/>
        <v>45855</v>
      </c>
      <c r="N173" s="1151">
        <f t="shared" si="134"/>
        <v>45855</v>
      </c>
      <c r="O173" s="1175">
        <f t="shared" si="158"/>
        <v>29</v>
      </c>
    </row>
    <row r="174" spans="1:15" ht="20.100000000000001" hidden="1" customHeight="1">
      <c r="A174" s="816"/>
      <c r="B174" s="1154" t="s">
        <v>258</v>
      </c>
      <c r="C174" s="1154" t="s">
        <v>416</v>
      </c>
      <c r="D174" s="1154">
        <v>45862</v>
      </c>
      <c r="E174" s="1151">
        <f t="shared" si="151"/>
        <v>45866</v>
      </c>
      <c r="F174" s="1151">
        <f t="shared" si="152"/>
        <v>45872</v>
      </c>
      <c r="G174" s="1151">
        <f t="shared" si="153"/>
        <v>45874</v>
      </c>
      <c r="H174" s="1151">
        <f t="shared" si="154"/>
        <v>45877</v>
      </c>
      <c r="I174" s="1151">
        <f t="shared" si="155"/>
        <v>45882</v>
      </c>
      <c r="J174" s="1151">
        <f t="shared" si="156"/>
        <v>45883</v>
      </c>
      <c r="K174" s="1151">
        <f t="shared" si="157"/>
        <v>45884</v>
      </c>
      <c r="L174" s="1174"/>
      <c r="M174" s="1151">
        <f t="shared" si="134"/>
        <v>45862</v>
      </c>
      <c r="N174" s="1151">
        <f t="shared" si="134"/>
        <v>45862</v>
      </c>
      <c r="O174" s="1175">
        <f t="shared" si="158"/>
        <v>30</v>
      </c>
    </row>
    <row r="175" spans="1:15" ht="20.100000000000001" hidden="1" customHeight="1">
      <c r="A175" s="816"/>
      <c r="B175" s="1154" t="s">
        <v>264</v>
      </c>
      <c r="C175" s="1154" t="s">
        <v>417</v>
      </c>
      <c r="D175" s="1154">
        <v>45872</v>
      </c>
      <c r="E175" s="1151">
        <f t="shared" si="151"/>
        <v>45876</v>
      </c>
      <c r="F175" s="1151">
        <f t="shared" si="152"/>
        <v>45882</v>
      </c>
      <c r="G175" s="1151">
        <f t="shared" si="153"/>
        <v>45884</v>
      </c>
      <c r="H175" s="1151">
        <f t="shared" si="154"/>
        <v>45887</v>
      </c>
      <c r="I175" s="1151">
        <f t="shared" si="155"/>
        <v>45892</v>
      </c>
      <c r="J175" s="1151">
        <f t="shared" si="156"/>
        <v>45893</v>
      </c>
      <c r="K175" s="1151">
        <f t="shared" si="157"/>
        <v>45894</v>
      </c>
      <c r="L175" s="1174"/>
      <c r="M175" s="1151">
        <f t="shared" si="134"/>
        <v>45869</v>
      </c>
      <c r="N175" s="1151">
        <f t="shared" si="134"/>
        <v>45869</v>
      </c>
      <c r="O175" s="1175">
        <f t="shared" si="158"/>
        <v>31</v>
      </c>
    </row>
    <row r="176" spans="1:15" ht="20.100000000000001" hidden="1" customHeight="1">
      <c r="A176" s="816"/>
      <c r="B176" s="1154" t="s">
        <v>262</v>
      </c>
      <c r="C176" s="1154" t="s">
        <v>418</v>
      </c>
      <c r="D176" s="1154">
        <v>45880</v>
      </c>
      <c r="E176" s="1151">
        <f t="shared" si="151"/>
        <v>45884</v>
      </c>
      <c r="F176" s="1151">
        <f t="shared" si="152"/>
        <v>45890</v>
      </c>
      <c r="G176" s="1151">
        <f t="shared" si="153"/>
        <v>45892</v>
      </c>
      <c r="H176" s="1151">
        <f t="shared" si="154"/>
        <v>45895</v>
      </c>
      <c r="I176" s="1151">
        <f t="shared" si="155"/>
        <v>45900</v>
      </c>
      <c r="J176" s="1151">
        <f t="shared" si="156"/>
        <v>45901</v>
      </c>
      <c r="K176" s="1151">
        <f t="shared" si="157"/>
        <v>45902</v>
      </c>
      <c r="L176" s="1174"/>
      <c r="M176" s="1151">
        <f t="shared" si="134"/>
        <v>45876</v>
      </c>
      <c r="N176" s="1151">
        <f t="shared" si="134"/>
        <v>45876</v>
      </c>
      <c r="O176" s="1175">
        <f t="shared" si="158"/>
        <v>32</v>
      </c>
    </row>
    <row r="177" spans="1:15" ht="20.100000000000001" hidden="1" customHeight="1">
      <c r="A177" s="816"/>
      <c r="B177" s="1154" t="s">
        <v>413</v>
      </c>
      <c r="C177" s="1154" t="s">
        <v>419</v>
      </c>
      <c r="D177" s="1154">
        <v>45883</v>
      </c>
      <c r="E177" s="1151">
        <f t="shared" ref="E177:E181" si="159">D177+4</f>
        <v>45887</v>
      </c>
      <c r="F177" s="1151">
        <f t="shared" ref="F177:F181" si="160">E177+6</f>
        <v>45893</v>
      </c>
      <c r="G177" s="1151">
        <f t="shared" ref="G177:G181" si="161">F177+2</f>
        <v>45895</v>
      </c>
      <c r="H177" s="1151">
        <f t="shared" ref="H177:H181" si="162">G177+3</f>
        <v>45898</v>
      </c>
      <c r="I177" s="1151">
        <f t="shared" ref="I177:I181" si="163">H177+5</f>
        <v>45903</v>
      </c>
      <c r="J177" s="1151">
        <f t="shared" ref="J177:J181" si="164">I177+1</f>
        <v>45904</v>
      </c>
      <c r="K177" s="1151">
        <f t="shared" ref="K177:K181" si="165">J177+1</f>
        <v>45905</v>
      </c>
      <c r="L177" s="1174"/>
      <c r="M177" s="1151">
        <f t="shared" si="134"/>
        <v>45883</v>
      </c>
      <c r="N177" s="1151">
        <f t="shared" si="134"/>
        <v>45883</v>
      </c>
      <c r="O177" s="1175">
        <f t="shared" ref="O177:O181" si="166">WEEKNUM(N177)</f>
        <v>33</v>
      </c>
    </row>
    <row r="178" spans="1:15" ht="20.100000000000001" hidden="1" customHeight="1">
      <c r="A178" s="816" t="s">
        <v>323</v>
      </c>
      <c r="B178" s="1158" t="s">
        <v>310</v>
      </c>
      <c r="C178" s="1154" t="s">
        <v>420</v>
      </c>
      <c r="D178" s="1156"/>
      <c r="E178" s="1156"/>
      <c r="F178" s="1156"/>
      <c r="G178" s="1156"/>
      <c r="H178" s="1156"/>
      <c r="I178" s="1156"/>
      <c r="J178" s="1156"/>
      <c r="K178" s="1156"/>
      <c r="L178" s="1174"/>
      <c r="M178" s="1151">
        <f t="shared" si="134"/>
        <v>45890</v>
      </c>
      <c r="N178" s="1151">
        <f t="shared" si="134"/>
        <v>45890</v>
      </c>
      <c r="O178" s="1175">
        <f t="shared" si="166"/>
        <v>34</v>
      </c>
    </row>
    <row r="179" spans="1:15" ht="20.100000000000001" hidden="1" customHeight="1">
      <c r="A179" s="816"/>
      <c r="B179" s="1154" t="s">
        <v>323</v>
      </c>
      <c r="C179" s="1154" t="s">
        <v>421</v>
      </c>
      <c r="D179" s="1154">
        <v>45898</v>
      </c>
      <c r="E179" s="1151">
        <f t="shared" si="159"/>
        <v>45902</v>
      </c>
      <c r="F179" s="1151">
        <f t="shared" si="160"/>
        <v>45908</v>
      </c>
      <c r="G179" s="1151">
        <f t="shared" si="161"/>
        <v>45910</v>
      </c>
      <c r="H179" s="1151">
        <f t="shared" si="162"/>
        <v>45913</v>
      </c>
      <c r="I179" s="1151">
        <f t="shared" si="163"/>
        <v>45918</v>
      </c>
      <c r="J179" s="1151">
        <f t="shared" si="164"/>
        <v>45919</v>
      </c>
      <c r="K179" s="1151">
        <f t="shared" si="165"/>
        <v>45920</v>
      </c>
      <c r="L179" s="1174"/>
      <c r="M179" s="1151">
        <f t="shared" si="134"/>
        <v>45897</v>
      </c>
      <c r="N179" s="1151">
        <f t="shared" si="134"/>
        <v>45897</v>
      </c>
      <c r="O179" s="1175">
        <f t="shared" si="166"/>
        <v>35</v>
      </c>
    </row>
    <row r="180" spans="1:15" ht="20.100000000000001" hidden="1" customHeight="1">
      <c r="A180" s="816"/>
      <c r="B180" s="1154" t="s">
        <v>258</v>
      </c>
      <c r="C180" s="1154" t="s">
        <v>422</v>
      </c>
      <c r="D180" s="1154">
        <v>45905</v>
      </c>
      <c r="E180" s="1151">
        <f t="shared" si="159"/>
        <v>45909</v>
      </c>
      <c r="F180" s="1151">
        <f t="shared" si="160"/>
        <v>45915</v>
      </c>
      <c r="G180" s="1151">
        <f t="shared" si="161"/>
        <v>45917</v>
      </c>
      <c r="H180" s="1151">
        <f t="shared" si="162"/>
        <v>45920</v>
      </c>
      <c r="I180" s="1151">
        <f t="shared" si="163"/>
        <v>45925</v>
      </c>
      <c r="J180" s="1151">
        <f t="shared" si="164"/>
        <v>45926</v>
      </c>
      <c r="K180" s="1151">
        <f t="shared" si="165"/>
        <v>45927</v>
      </c>
      <c r="L180" s="1174"/>
      <c r="M180" s="1151">
        <f t="shared" si="134"/>
        <v>45904</v>
      </c>
      <c r="N180" s="1151">
        <f t="shared" si="134"/>
        <v>45904</v>
      </c>
      <c r="O180" s="1175">
        <f t="shared" si="166"/>
        <v>36</v>
      </c>
    </row>
    <row r="181" spans="1:15" ht="20.100000000000001" hidden="1" customHeight="1">
      <c r="A181" s="816"/>
      <c r="B181" s="1154" t="s">
        <v>264</v>
      </c>
      <c r="C181" s="1154" t="s">
        <v>423</v>
      </c>
      <c r="D181" s="1154">
        <v>45912</v>
      </c>
      <c r="E181" s="1151">
        <f t="shared" si="159"/>
        <v>45916</v>
      </c>
      <c r="F181" s="1151">
        <f t="shared" si="160"/>
        <v>45922</v>
      </c>
      <c r="G181" s="1151">
        <f t="shared" si="161"/>
        <v>45924</v>
      </c>
      <c r="H181" s="1151">
        <f t="shared" si="162"/>
        <v>45927</v>
      </c>
      <c r="I181" s="1151">
        <f t="shared" si="163"/>
        <v>45932</v>
      </c>
      <c r="J181" s="1151">
        <f t="shared" si="164"/>
        <v>45933</v>
      </c>
      <c r="K181" s="1151">
        <f t="shared" si="165"/>
        <v>45934</v>
      </c>
      <c r="L181" s="1174"/>
      <c r="M181" s="1151">
        <f t="shared" si="134"/>
        <v>45911</v>
      </c>
      <c r="N181" s="1151">
        <f t="shared" si="134"/>
        <v>45911</v>
      </c>
      <c r="O181" s="1175">
        <f t="shared" si="166"/>
        <v>37</v>
      </c>
    </row>
    <row r="182" spans="1:15" ht="20.100000000000001" hidden="1" customHeight="1">
      <c r="A182" s="816"/>
      <c r="B182" s="1154" t="s">
        <v>262</v>
      </c>
      <c r="C182" s="1154" t="s">
        <v>424</v>
      </c>
      <c r="D182" s="1154">
        <v>45920</v>
      </c>
      <c r="E182" s="1151">
        <f t="shared" ref="E182:E186" si="167">D182+4</f>
        <v>45924</v>
      </c>
      <c r="F182" s="1151">
        <f t="shared" ref="F182:F186" si="168">E182+6</f>
        <v>45930</v>
      </c>
      <c r="G182" s="1151">
        <f t="shared" ref="G182:G186" si="169">F182+2</f>
        <v>45932</v>
      </c>
      <c r="H182" s="1151">
        <f t="shared" ref="H182:H186" si="170">G182+3</f>
        <v>45935</v>
      </c>
      <c r="I182" s="1151">
        <f t="shared" ref="I182:I186" si="171">H182+5</f>
        <v>45940</v>
      </c>
      <c r="J182" s="1151">
        <f t="shared" ref="J182:J186" si="172">I182+1</f>
        <v>45941</v>
      </c>
      <c r="K182" s="1151">
        <f t="shared" ref="K182:K186" si="173">J182+1</f>
        <v>45942</v>
      </c>
      <c r="L182" s="1174"/>
      <c r="M182" s="1151">
        <f t="shared" si="134"/>
        <v>45918</v>
      </c>
      <c r="N182" s="1151">
        <f t="shared" si="134"/>
        <v>45918</v>
      </c>
      <c r="O182" s="1175">
        <f t="shared" ref="O182:O186" si="174">WEEKNUM(N182)</f>
        <v>38</v>
      </c>
    </row>
    <row r="183" spans="1:15" ht="20.100000000000001" hidden="1" customHeight="1">
      <c r="A183" s="816"/>
      <c r="B183" s="1154" t="s">
        <v>413</v>
      </c>
      <c r="C183" s="1154" t="s">
        <v>425</v>
      </c>
      <c r="D183" s="1154">
        <v>45925</v>
      </c>
      <c r="E183" s="1151">
        <f t="shared" si="167"/>
        <v>45929</v>
      </c>
      <c r="F183" s="1151">
        <f t="shared" si="168"/>
        <v>45935</v>
      </c>
      <c r="G183" s="1151">
        <f t="shared" si="169"/>
        <v>45937</v>
      </c>
      <c r="H183" s="1151">
        <f t="shared" si="170"/>
        <v>45940</v>
      </c>
      <c r="I183" s="1151">
        <f t="shared" si="171"/>
        <v>45945</v>
      </c>
      <c r="J183" s="1151">
        <f t="shared" si="172"/>
        <v>45946</v>
      </c>
      <c r="K183" s="1151">
        <f t="shared" si="173"/>
        <v>45947</v>
      </c>
      <c r="L183" s="1174"/>
      <c r="M183" s="1151">
        <f t="shared" si="134"/>
        <v>45925</v>
      </c>
      <c r="N183" s="1151">
        <f t="shared" si="134"/>
        <v>45925</v>
      </c>
      <c r="O183" s="1175">
        <f t="shared" si="174"/>
        <v>39</v>
      </c>
    </row>
    <row r="184" spans="1:15" ht="20.100000000000001" hidden="1" customHeight="1">
      <c r="A184" s="816"/>
      <c r="B184" s="1154" t="s">
        <v>323</v>
      </c>
      <c r="C184" s="1154" t="s">
        <v>426</v>
      </c>
      <c r="D184" s="1154">
        <v>45938</v>
      </c>
      <c r="E184" s="1151">
        <f t="shared" si="167"/>
        <v>45942</v>
      </c>
      <c r="F184" s="1151">
        <f t="shared" si="168"/>
        <v>45948</v>
      </c>
      <c r="G184" s="1151">
        <f t="shared" si="169"/>
        <v>45950</v>
      </c>
      <c r="H184" s="1151">
        <f t="shared" si="170"/>
        <v>45953</v>
      </c>
      <c r="I184" s="1177" t="s">
        <v>286</v>
      </c>
      <c r="J184" s="1177" t="s">
        <v>286</v>
      </c>
      <c r="K184" s="1151">
        <v>45960</v>
      </c>
      <c r="L184" s="1174"/>
      <c r="M184" s="1151">
        <f t="shared" si="134"/>
        <v>45932</v>
      </c>
      <c r="N184" s="1151">
        <f t="shared" si="134"/>
        <v>45932</v>
      </c>
      <c r="O184" s="1175">
        <f t="shared" si="174"/>
        <v>40</v>
      </c>
    </row>
    <row r="185" spans="1:15" ht="20.100000000000001" hidden="1" customHeight="1">
      <c r="A185" s="816"/>
      <c r="B185" s="1154" t="s">
        <v>258</v>
      </c>
      <c r="C185" s="1154" t="s">
        <v>427</v>
      </c>
      <c r="D185" s="1154">
        <v>45945</v>
      </c>
      <c r="E185" s="1177" t="s">
        <v>286</v>
      </c>
      <c r="F185" s="1177" t="s">
        <v>286</v>
      </c>
      <c r="G185" s="1177" t="s">
        <v>286</v>
      </c>
      <c r="H185" s="1177" t="s">
        <v>286</v>
      </c>
      <c r="I185" s="1177" t="s">
        <v>286</v>
      </c>
      <c r="J185" s="1177" t="s">
        <v>286</v>
      </c>
      <c r="K185" s="1151">
        <v>45964</v>
      </c>
      <c r="L185" s="1174"/>
      <c r="M185" s="1151">
        <v>45939</v>
      </c>
      <c r="N185" s="1151">
        <f t="shared" si="134"/>
        <v>45939</v>
      </c>
      <c r="O185" s="1175">
        <f t="shared" si="174"/>
        <v>41</v>
      </c>
    </row>
    <row r="186" spans="1:15" ht="20.100000000000001" hidden="1" customHeight="1">
      <c r="A186" s="816"/>
      <c r="B186" s="1154" t="s">
        <v>264</v>
      </c>
      <c r="C186" s="1154" t="s">
        <v>428</v>
      </c>
      <c r="D186" s="1154">
        <v>45946</v>
      </c>
      <c r="E186" s="1151">
        <f t="shared" si="167"/>
        <v>45950</v>
      </c>
      <c r="F186" s="1151">
        <f t="shared" si="168"/>
        <v>45956</v>
      </c>
      <c r="G186" s="1151">
        <f t="shared" si="169"/>
        <v>45958</v>
      </c>
      <c r="H186" s="1151">
        <f t="shared" si="170"/>
        <v>45961</v>
      </c>
      <c r="I186" s="1151">
        <f t="shared" si="171"/>
        <v>45966</v>
      </c>
      <c r="J186" s="1151">
        <f t="shared" si="172"/>
        <v>45967</v>
      </c>
      <c r="K186" s="1151">
        <f t="shared" si="173"/>
        <v>45968</v>
      </c>
      <c r="L186" s="1174"/>
      <c r="M186" s="1151">
        <f t="shared" si="134"/>
        <v>45946</v>
      </c>
      <c r="N186" s="1151">
        <f t="shared" si="134"/>
        <v>45946</v>
      </c>
      <c r="O186" s="1175">
        <f t="shared" si="174"/>
        <v>42</v>
      </c>
    </row>
    <row r="187" spans="1:15" ht="20.100000000000001" hidden="1" customHeight="1">
      <c r="A187" s="816" t="s">
        <v>262</v>
      </c>
      <c r="B187" s="1159" t="s">
        <v>310</v>
      </c>
      <c r="C187" s="1154" t="s">
        <v>429</v>
      </c>
      <c r="D187" s="1160">
        <v>45953</v>
      </c>
      <c r="E187" s="1160">
        <f t="shared" ref="E187:E191" si="175">D187+4</f>
        <v>45957</v>
      </c>
      <c r="F187" s="1160">
        <f t="shared" ref="F187:F191" si="176">E187+6</f>
        <v>45963</v>
      </c>
      <c r="G187" s="1160">
        <f t="shared" ref="G187:G188" si="177">F187+2</f>
        <v>45965</v>
      </c>
      <c r="H187" s="1160">
        <f t="shared" ref="H187:H188" si="178">G187+3</f>
        <v>45968</v>
      </c>
      <c r="I187" s="1160">
        <f t="shared" ref="I187:I191" si="179">H187+5</f>
        <v>45973</v>
      </c>
      <c r="J187" s="1160">
        <f t="shared" ref="J187:J191" si="180">I187+1</f>
        <v>45974</v>
      </c>
      <c r="K187" s="1160">
        <f t="shared" ref="K187:K191" si="181">J187+1</f>
        <v>45975</v>
      </c>
      <c r="L187" s="1174"/>
      <c r="M187" s="1151">
        <f t="shared" ref="M187" si="182">M186+7</f>
        <v>45953</v>
      </c>
      <c r="N187" s="1151">
        <f t="shared" si="134"/>
        <v>45953</v>
      </c>
      <c r="O187" s="1175">
        <f t="shared" ref="O187:O191" si="183">WEEKNUM(N187)</f>
        <v>43</v>
      </c>
    </row>
    <row r="188" spans="1:15" ht="20.100000000000001" hidden="1" customHeight="1">
      <c r="A188" s="816"/>
      <c r="B188" s="1154" t="s">
        <v>413</v>
      </c>
      <c r="C188" s="1154" t="s">
        <v>430</v>
      </c>
      <c r="D188" s="1154">
        <v>45960</v>
      </c>
      <c r="E188" s="1151">
        <f t="shared" si="175"/>
        <v>45964</v>
      </c>
      <c r="F188" s="1151">
        <f t="shared" si="176"/>
        <v>45970</v>
      </c>
      <c r="G188" s="1151">
        <f t="shared" si="177"/>
        <v>45972</v>
      </c>
      <c r="H188" s="1151">
        <f t="shared" si="178"/>
        <v>45975</v>
      </c>
      <c r="I188" s="1151">
        <f t="shared" si="179"/>
        <v>45980</v>
      </c>
      <c r="J188" s="1151">
        <f t="shared" si="180"/>
        <v>45981</v>
      </c>
      <c r="K188" s="1151">
        <f t="shared" si="181"/>
        <v>45982</v>
      </c>
      <c r="L188" s="1174"/>
      <c r="M188" s="1151">
        <f t="shared" ref="M188" si="184">M187+7</f>
        <v>45960</v>
      </c>
      <c r="N188" s="1151">
        <f t="shared" si="134"/>
        <v>45960</v>
      </c>
      <c r="O188" s="1175">
        <f t="shared" si="183"/>
        <v>44</v>
      </c>
    </row>
    <row r="189" spans="1:15" ht="20.100000000000001" hidden="1" customHeight="1">
      <c r="A189" s="816"/>
      <c r="B189" s="1154" t="s">
        <v>323</v>
      </c>
      <c r="C189" s="1154" t="s">
        <v>431</v>
      </c>
      <c r="D189" s="1154">
        <v>45970</v>
      </c>
      <c r="E189" s="1151">
        <f t="shared" si="175"/>
        <v>45974</v>
      </c>
      <c r="F189" s="1151">
        <f t="shared" si="176"/>
        <v>45980</v>
      </c>
      <c r="G189" s="1151">
        <f>F189+3</f>
        <v>45983</v>
      </c>
      <c r="H189" s="1151">
        <f>G189+5</f>
        <v>45988</v>
      </c>
      <c r="I189" s="1151">
        <f t="shared" si="179"/>
        <v>45993</v>
      </c>
      <c r="J189" s="1151">
        <f t="shared" si="180"/>
        <v>45994</v>
      </c>
      <c r="K189" s="1151">
        <f t="shared" si="181"/>
        <v>45995</v>
      </c>
      <c r="L189" s="1174"/>
      <c r="M189" s="1151">
        <f t="shared" ref="M189" si="185">M188+7</f>
        <v>45967</v>
      </c>
      <c r="N189" s="1151">
        <f t="shared" si="134"/>
        <v>45967</v>
      </c>
      <c r="O189" s="1175">
        <f t="shared" si="183"/>
        <v>45</v>
      </c>
    </row>
    <row r="190" spans="1:15" ht="20.100000000000001" hidden="1" customHeight="1">
      <c r="A190" s="816"/>
      <c r="B190" s="1154" t="s">
        <v>258</v>
      </c>
      <c r="C190" s="1154" t="s">
        <v>432</v>
      </c>
      <c r="D190" s="1154">
        <v>45974</v>
      </c>
      <c r="E190" s="1151">
        <f t="shared" si="175"/>
        <v>45978</v>
      </c>
      <c r="F190" s="1151">
        <f t="shared" si="176"/>
        <v>45984</v>
      </c>
      <c r="G190" s="1151">
        <f t="shared" ref="G190:G200" si="186">F190+3</f>
        <v>45987</v>
      </c>
      <c r="H190" s="1151">
        <f t="shared" ref="H190:H200" si="187">G190+5</f>
        <v>45992</v>
      </c>
      <c r="I190" s="1151">
        <f t="shared" si="179"/>
        <v>45997</v>
      </c>
      <c r="J190" s="1151">
        <f t="shared" si="180"/>
        <v>45998</v>
      </c>
      <c r="K190" s="1151">
        <f t="shared" si="181"/>
        <v>45999</v>
      </c>
      <c r="L190" s="1174"/>
      <c r="M190" s="1151">
        <f t="shared" ref="M190" si="188">M189+7</f>
        <v>45974</v>
      </c>
      <c r="N190" s="1151">
        <f t="shared" si="134"/>
        <v>45974</v>
      </c>
      <c r="O190" s="1175">
        <f t="shared" si="183"/>
        <v>46</v>
      </c>
    </row>
    <row r="191" spans="1:15" ht="20.100000000000001" hidden="1" customHeight="1">
      <c r="A191" s="816" t="s">
        <v>264</v>
      </c>
      <c r="B191" s="1154" t="s">
        <v>260</v>
      </c>
      <c r="C191" s="1154" t="s">
        <v>433</v>
      </c>
      <c r="D191" s="1154">
        <v>45988</v>
      </c>
      <c r="E191" s="1151">
        <f t="shared" si="175"/>
        <v>45992</v>
      </c>
      <c r="F191" s="1151">
        <f t="shared" si="176"/>
        <v>45998</v>
      </c>
      <c r="G191" s="1151">
        <f t="shared" si="186"/>
        <v>46001</v>
      </c>
      <c r="H191" s="1151">
        <f t="shared" si="187"/>
        <v>46006</v>
      </c>
      <c r="I191" s="1151">
        <f t="shared" si="179"/>
        <v>46011</v>
      </c>
      <c r="J191" s="1151">
        <f t="shared" si="180"/>
        <v>46012</v>
      </c>
      <c r="K191" s="1151">
        <f t="shared" si="181"/>
        <v>46013</v>
      </c>
      <c r="L191" s="1174"/>
      <c r="M191" s="1151">
        <f t="shared" ref="M191" si="189">M190+7</f>
        <v>45981</v>
      </c>
      <c r="N191" s="1151">
        <f t="shared" si="134"/>
        <v>45981</v>
      </c>
      <c r="O191" s="1175">
        <f t="shared" si="183"/>
        <v>47</v>
      </c>
    </row>
    <row r="192" spans="1:15" ht="20.100000000000001" hidden="1" customHeight="1">
      <c r="A192" s="816" t="s">
        <v>262</v>
      </c>
      <c r="B192" s="1167" t="s">
        <v>434</v>
      </c>
      <c r="C192" s="1154" t="s">
        <v>435</v>
      </c>
      <c r="D192" s="1154">
        <v>45991</v>
      </c>
      <c r="E192" s="1151">
        <f t="shared" ref="E192" si="190">D192+4</f>
        <v>45995</v>
      </c>
      <c r="F192" s="1151">
        <f t="shared" ref="F192" si="191">E192+6</f>
        <v>46001</v>
      </c>
      <c r="G192" s="1151">
        <f t="shared" si="186"/>
        <v>46004</v>
      </c>
      <c r="H192" s="1151">
        <f t="shared" si="187"/>
        <v>46009</v>
      </c>
      <c r="I192" s="1151">
        <f t="shared" ref="I192" si="192">H192+5</f>
        <v>46014</v>
      </c>
      <c r="J192" s="1151">
        <f t="shared" ref="J192" si="193">I192+1</f>
        <v>46015</v>
      </c>
      <c r="K192" s="1151">
        <f t="shared" ref="K192" si="194">J192+1</f>
        <v>46016</v>
      </c>
      <c r="L192" s="1174"/>
      <c r="M192" s="1151">
        <f t="shared" ref="M192" si="195">M191+7</f>
        <v>45988</v>
      </c>
      <c r="N192" s="1151">
        <f t="shared" si="134"/>
        <v>45988</v>
      </c>
      <c r="O192" s="1175">
        <f t="shared" ref="O192" si="196">WEEKNUM(N192)</f>
        <v>48</v>
      </c>
    </row>
    <row r="193" spans="1:15" ht="20.100000000000001" hidden="1" customHeight="1">
      <c r="A193" s="816" t="s">
        <v>436</v>
      </c>
      <c r="B193" s="1154" t="s">
        <v>437</v>
      </c>
      <c r="C193" s="1154" t="s">
        <v>438</v>
      </c>
      <c r="D193" s="1154">
        <v>45996</v>
      </c>
      <c r="E193" s="1151">
        <f t="shared" ref="E193:E196" si="197">D193+4</f>
        <v>46000</v>
      </c>
      <c r="F193" s="1151">
        <f t="shared" ref="F193:F196" si="198">E193+6</f>
        <v>46006</v>
      </c>
      <c r="G193" s="1151">
        <f t="shared" si="186"/>
        <v>46009</v>
      </c>
      <c r="H193" s="1151">
        <f t="shared" si="187"/>
        <v>46014</v>
      </c>
      <c r="I193" s="1151">
        <f t="shared" ref="I193:I196" si="199">H193+5</f>
        <v>46019</v>
      </c>
      <c r="J193" s="1151">
        <f t="shared" ref="J193:J196" si="200">I193+1</f>
        <v>46020</v>
      </c>
      <c r="K193" s="1151">
        <f t="shared" ref="K193:K196" si="201">J193+1</f>
        <v>46021</v>
      </c>
      <c r="L193" s="1174"/>
      <c r="M193" s="1151">
        <f t="shared" ref="M193" si="202">M192+7</f>
        <v>45995</v>
      </c>
      <c r="N193" s="1151">
        <f t="shared" si="134"/>
        <v>45995</v>
      </c>
      <c r="O193" s="1175">
        <f t="shared" ref="O193:O196" si="203">WEEKNUM(N193)</f>
        <v>49</v>
      </c>
    </row>
    <row r="194" spans="1:15" ht="20.100000000000001" hidden="1" customHeight="1">
      <c r="A194" s="816"/>
      <c r="B194" s="1154" t="s">
        <v>439</v>
      </c>
      <c r="C194" s="1154" t="s">
        <v>440</v>
      </c>
      <c r="D194" s="1154">
        <v>46003</v>
      </c>
      <c r="E194" s="1151">
        <f t="shared" si="197"/>
        <v>46007</v>
      </c>
      <c r="F194" s="1151">
        <f t="shared" si="198"/>
        <v>46013</v>
      </c>
      <c r="G194" s="1151">
        <f t="shared" si="186"/>
        <v>46016</v>
      </c>
      <c r="H194" s="1151">
        <f t="shared" si="187"/>
        <v>46021</v>
      </c>
      <c r="I194" s="1151">
        <f t="shared" si="199"/>
        <v>46026</v>
      </c>
      <c r="J194" s="1151">
        <f t="shared" si="200"/>
        <v>46027</v>
      </c>
      <c r="K194" s="1151">
        <f t="shared" si="201"/>
        <v>46028</v>
      </c>
      <c r="L194" s="1174"/>
      <c r="M194" s="1151">
        <f t="shared" ref="M194" si="204">M193+7</f>
        <v>46002</v>
      </c>
      <c r="N194" s="1151">
        <f t="shared" si="134"/>
        <v>46002</v>
      </c>
      <c r="O194" s="1175">
        <f t="shared" si="203"/>
        <v>50</v>
      </c>
    </row>
    <row r="195" spans="1:15" ht="20.100000000000001" hidden="1" customHeight="1">
      <c r="A195" s="816"/>
      <c r="B195" s="1154" t="s">
        <v>258</v>
      </c>
      <c r="C195" s="1154" t="s">
        <v>441</v>
      </c>
      <c r="D195" s="1154">
        <v>46010</v>
      </c>
      <c r="E195" s="1151">
        <f t="shared" si="197"/>
        <v>46014</v>
      </c>
      <c r="F195" s="1151">
        <f t="shared" si="198"/>
        <v>46020</v>
      </c>
      <c r="G195" s="1151">
        <f t="shared" si="186"/>
        <v>46023</v>
      </c>
      <c r="H195" s="1151">
        <f t="shared" si="187"/>
        <v>46028</v>
      </c>
      <c r="I195" s="1151">
        <f t="shared" si="199"/>
        <v>46033</v>
      </c>
      <c r="J195" s="1151">
        <f t="shared" si="200"/>
        <v>46034</v>
      </c>
      <c r="K195" s="1151">
        <f t="shared" si="201"/>
        <v>46035</v>
      </c>
      <c r="L195" s="1174"/>
      <c r="M195" s="1151">
        <f t="shared" ref="M195" si="205">M194+7</f>
        <v>46009</v>
      </c>
      <c r="N195" s="1151">
        <f t="shared" si="134"/>
        <v>46009</v>
      </c>
      <c r="O195" s="1175">
        <f t="shared" si="203"/>
        <v>51</v>
      </c>
    </row>
    <row r="196" spans="1:15" ht="20.100000000000001" hidden="1" customHeight="1">
      <c r="A196" s="816" t="s">
        <v>442</v>
      </c>
      <c r="B196" s="1159" t="s">
        <v>310</v>
      </c>
      <c r="C196" s="1154" t="s">
        <v>443</v>
      </c>
      <c r="D196" s="1160">
        <v>46016</v>
      </c>
      <c r="E196" s="1160">
        <f t="shared" si="197"/>
        <v>46020</v>
      </c>
      <c r="F196" s="1160">
        <f t="shared" si="198"/>
        <v>46026</v>
      </c>
      <c r="G196" s="1160">
        <f t="shared" si="186"/>
        <v>46029</v>
      </c>
      <c r="H196" s="1160">
        <f t="shared" si="187"/>
        <v>46034</v>
      </c>
      <c r="I196" s="1160">
        <f t="shared" si="199"/>
        <v>46039</v>
      </c>
      <c r="J196" s="1160">
        <f t="shared" si="200"/>
        <v>46040</v>
      </c>
      <c r="K196" s="1160">
        <f t="shared" si="201"/>
        <v>46041</v>
      </c>
      <c r="L196" s="1174"/>
      <c r="M196" s="1151">
        <f t="shared" ref="M196:M211" si="206">M195+7</f>
        <v>46016</v>
      </c>
      <c r="N196" s="1151">
        <f t="shared" ref="N196:N211" si="207">N195+7</f>
        <v>46016</v>
      </c>
      <c r="O196" s="1175">
        <f t="shared" si="203"/>
        <v>52</v>
      </c>
    </row>
    <row r="197" spans="1:15" ht="20.100000000000001" hidden="1" customHeight="1">
      <c r="A197" s="816" t="s">
        <v>444</v>
      </c>
      <c r="B197" s="1154" t="s">
        <v>260</v>
      </c>
      <c r="C197" s="1154" t="s">
        <v>445</v>
      </c>
      <c r="D197" s="1154">
        <v>46024</v>
      </c>
      <c r="E197" s="1151">
        <f t="shared" ref="E197:E200" si="208">D197+4</f>
        <v>46028</v>
      </c>
      <c r="F197" s="1151">
        <f t="shared" ref="F197:F200" si="209">E197+6</f>
        <v>46034</v>
      </c>
      <c r="G197" s="1151">
        <f t="shared" si="186"/>
        <v>46037</v>
      </c>
      <c r="H197" s="1151">
        <f t="shared" si="187"/>
        <v>46042</v>
      </c>
      <c r="I197" s="1151">
        <f t="shared" ref="I197:I201" si="210">H197+5</f>
        <v>46047</v>
      </c>
      <c r="J197" s="1151">
        <f t="shared" ref="J197:J201" si="211">I197+1</f>
        <v>46048</v>
      </c>
      <c r="K197" s="1151">
        <f t="shared" ref="K197:K201" si="212">J197+1</f>
        <v>46049</v>
      </c>
      <c r="L197" s="1174"/>
      <c r="M197" s="1151">
        <v>46023</v>
      </c>
      <c r="N197" s="1151">
        <v>46023</v>
      </c>
      <c r="O197" s="1175">
        <f t="shared" ref="O197:O198" si="213">WEEKNUM(N197)</f>
        <v>1</v>
      </c>
    </row>
    <row r="198" spans="1:15" ht="20.100000000000001" hidden="1" customHeight="1">
      <c r="A198" s="816" t="s">
        <v>444</v>
      </c>
      <c r="B198" s="1154" t="s">
        <v>437</v>
      </c>
      <c r="C198" s="1154" t="s">
        <v>446</v>
      </c>
      <c r="D198" s="1154">
        <v>46030</v>
      </c>
      <c r="E198" s="1151">
        <f t="shared" si="208"/>
        <v>46034</v>
      </c>
      <c r="F198" s="1151">
        <f t="shared" si="209"/>
        <v>46040</v>
      </c>
      <c r="G198" s="1151">
        <f t="shared" si="186"/>
        <v>46043</v>
      </c>
      <c r="H198" s="1151">
        <f t="shared" si="187"/>
        <v>46048</v>
      </c>
      <c r="I198" s="1151">
        <f t="shared" si="210"/>
        <v>46053</v>
      </c>
      <c r="J198" s="1151">
        <f t="shared" si="211"/>
        <v>46054</v>
      </c>
      <c r="K198" s="1151">
        <f t="shared" si="212"/>
        <v>46055</v>
      </c>
      <c r="L198" s="1174"/>
      <c r="M198" s="1151">
        <f>M197+7</f>
        <v>46030</v>
      </c>
      <c r="N198" s="1151">
        <f t="shared" si="207"/>
        <v>46030</v>
      </c>
      <c r="O198" s="1175">
        <f t="shared" si="213"/>
        <v>2</v>
      </c>
    </row>
    <row r="199" spans="1:15" ht="20.100000000000001" hidden="1" customHeight="1">
      <c r="A199" s="816" t="s">
        <v>447</v>
      </c>
      <c r="B199" s="1159" t="s">
        <v>310</v>
      </c>
      <c r="C199" s="1154" t="s">
        <v>448</v>
      </c>
      <c r="D199" s="1160">
        <v>46038</v>
      </c>
      <c r="E199" s="1160">
        <f t="shared" si="208"/>
        <v>46042</v>
      </c>
      <c r="F199" s="1160">
        <f t="shared" si="209"/>
        <v>46048</v>
      </c>
      <c r="G199" s="1160">
        <f t="shared" si="186"/>
        <v>46051</v>
      </c>
      <c r="H199" s="1160">
        <f t="shared" si="187"/>
        <v>46056</v>
      </c>
      <c r="I199" s="1160">
        <f t="shared" si="210"/>
        <v>46061</v>
      </c>
      <c r="J199" s="1160">
        <f t="shared" si="211"/>
        <v>46062</v>
      </c>
      <c r="K199" s="1160">
        <f t="shared" si="212"/>
        <v>46063</v>
      </c>
      <c r="L199" s="1174"/>
      <c r="M199" s="1151">
        <f t="shared" si="206"/>
        <v>46037</v>
      </c>
      <c r="N199" s="1151">
        <f t="shared" si="207"/>
        <v>46037</v>
      </c>
      <c r="O199" s="1175">
        <f t="shared" ref="O199:O207" si="214">WEEKNUM(N199)</f>
        <v>3</v>
      </c>
    </row>
    <row r="200" spans="1:15" ht="18.75" hidden="1" customHeight="1">
      <c r="A200" s="816" t="s">
        <v>258</v>
      </c>
      <c r="B200" s="1154" t="s">
        <v>323</v>
      </c>
      <c r="C200" s="1154" t="s">
        <v>449</v>
      </c>
      <c r="D200" s="1154">
        <v>46045</v>
      </c>
      <c r="E200" s="1151">
        <f t="shared" si="208"/>
        <v>46049</v>
      </c>
      <c r="F200" s="1151">
        <f t="shared" si="209"/>
        <v>46055</v>
      </c>
      <c r="G200" s="1151">
        <f t="shared" si="186"/>
        <v>46058</v>
      </c>
      <c r="H200" s="1151">
        <f t="shared" si="187"/>
        <v>46063</v>
      </c>
      <c r="I200" s="1151">
        <f t="shared" si="210"/>
        <v>46068</v>
      </c>
      <c r="J200" s="1151">
        <f t="shared" si="211"/>
        <v>46069</v>
      </c>
      <c r="K200" s="1151">
        <f t="shared" si="212"/>
        <v>46070</v>
      </c>
      <c r="L200" s="1174"/>
      <c r="M200" s="1151">
        <f t="shared" si="206"/>
        <v>46044</v>
      </c>
      <c r="N200" s="1151">
        <f t="shared" si="207"/>
        <v>46044</v>
      </c>
      <c r="O200" s="1175">
        <f t="shared" si="214"/>
        <v>4</v>
      </c>
    </row>
    <row r="201" spans="1:15" ht="20.100000000000001" hidden="1" customHeight="1">
      <c r="A201" s="816" t="s">
        <v>450</v>
      </c>
      <c r="B201" s="1154" t="s">
        <v>258</v>
      </c>
      <c r="C201" s="1154" t="s">
        <v>451</v>
      </c>
      <c r="D201" s="1154">
        <v>46056</v>
      </c>
      <c r="E201" s="1151">
        <f t="shared" ref="E201" si="215">D201+4</f>
        <v>46060</v>
      </c>
      <c r="F201" s="1151">
        <f t="shared" ref="F201" si="216">E201+6</f>
        <v>46066</v>
      </c>
      <c r="G201" s="1151">
        <f t="shared" ref="G201" si="217">F201+3</f>
        <v>46069</v>
      </c>
      <c r="H201" s="1151">
        <f t="shared" ref="H201" si="218">G201+5</f>
        <v>46074</v>
      </c>
      <c r="I201" s="1151">
        <f t="shared" si="210"/>
        <v>46079</v>
      </c>
      <c r="J201" s="1151">
        <f t="shared" si="211"/>
        <v>46080</v>
      </c>
      <c r="K201" s="1151">
        <f t="shared" si="212"/>
        <v>46081</v>
      </c>
      <c r="L201" s="1174"/>
      <c r="M201" s="1151">
        <f t="shared" si="206"/>
        <v>46051</v>
      </c>
      <c r="N201" s="1151">
        <f t="shared" si="207"/>
        <v>46051</v>
      </c>
      <c r="O201" s="1175">
        <f t="shared" si="214"/>
        <v>5</v>
      </c>
    </row>
    <row r="202" spans="1:15" ht="20.100000000000001" hidden="1" customHeight="1">
      <c r="A202" s="816" t="s">
        <v>452</v>
      </c>
      <c r="B202" s="1154" t="s">
        <v>450</v>
      </c>
      <c r="C202" s="1154" t="s">
        <v>453</v>
      </c>
      <c r="D202" s="1154">
        <v>46058</v>
      </c>
      <c r="E202" s="1151">
        <f t="shared" ref="E202:E203" si="219">D202+4</f>
        <v>46062</v>
      </c>
      <c r="F202" s="1151">
        <f t="shared" ref="F202:F203" si="220">E202+6</f>
        <v>46068</v>
      </c>
      <c r="G202" s="1151">
        <f t="shared" ref="G202:G203" si="221">F202+3</f>
        <v>46071</v>
      </c>
      <c r="H202" s="1151">
        <f t="shared" ref="H202:H203" si="222">G202+5</f>
        <v>46076</v>
      </c>
      <c r="I202" s="1151">
        <f t="shared" ref="I202:I203" si="223">H202+5</f>
        <v>46081</v>
      </c>
      <c r="J202" s="1151">
        <f t="shared" ref="J202:J203" si="224">I202+1</f>
        <v>46082</v>
      </c>
      <c r="K202" s="1151">
        <f t="shared" ref="K202:K203" si="225">J202+1</f>
        <v>46083</v>
      </c>
      <c r="L202" s="1174"/>
      <c r="M202" s="1151">
        <f t="shared" si="206"/>
        <v>46058</v>
      </c>
      <c r="N202" s="1151">
        <f t="shared" si="207"/>
        <v>46058</v>
      </c>
      <c r="O202" s="1175">
        <f t="shared" si="214"/>
        <v>6</v>
      </c>
    </row>
    <row r="203" spans="1:15" ht="20.100000000000001" hidden="1" customHeight="1">
      <c r="A203" s="816" t="s">
        <v>444</v>
      </c>
      <c r="B203" s="1154" t="s">
        <v>454</v>
      </c>
      <c r="C203" s="1154" t="s">
        <v>455</v>
      </c>
      <c r="D203" s="1154">
        <v>46065</v>
      </c>
      <c r="E203" s="1151">
        <f t="shared" si="219"/>
        <v>46069</v>
      </c>
      <c r="F203" s="1151">
        <f t="shared" si="220"/>
        <v>46075</v>
      </c>
      <c r="G203" s="1151">
        <f t="shared" si="221"/>
        <v>46078</v>
      </c>
      <c r="H203" s="1151">
        <f t="shared" si="222"/>
        <v>46083</v>
      </c>
      <c r="I203" s="1151">
        <f t="shared" si="223"/>
        <v>46088</v>
      </c>
      <c r="J203" s="1151">
        <f t="shared" si="224"/>
        <v>46089</v>
      </c>
      <c r="K203" s="1151">
        <f t="shared" si="225"/>
        <v>46090</v>
      </c>
      <c r="L203" s="1174"/>
      <c r="M203" s="1151">
        <f t="shared" si="206"/>
        <v>46065</v>
      </c>
      <c r="N203" s="1151">
        <f t="shared" si="207"/>
        <v>46065</v>
      </c>
      <c r="O203" s="1175">
        <f t="shared" si="214"/>
        <v>7</v>
      </c>
    </row>
    <row r="204" spans="1:15" ht="20.100000000000001" hidden="1" customHeight="1">
      <c r="A204" s="816" t="s">
        <v>456</v>
      </c>
      <c r="B204" s="1159" t="s">
        <v>310</v>
      </c>
      <c r="C204" s="1154" t="s">
        <v>457</v>
      </c>
      <c r="D204" s="1160">
        <v>46072</v>
      </c>
      <c r="E204" s="1160">
        <f t="shared" ref="E204" si="226">D204+4</f>
        <v>46076</v>
      </c>
      <c r="F204" s="1160">
        <f t="shared" ref="F204" si="227">E204+6</f>
        <v>46082</v>
      </c>
      <c r="G204" s="1160">
        <f t="shared" ref="G204" si="228">F204+3</f>
        <v>46085</v>
      </c>
      <c r="H204" s="1160">
        <f t="shared" ref="H204" si="229">G204+5</f>
        <v>46090</v>
      </c>
      <c r="I204" s="1160">
        <f t="shared" ref="I204" si="230">H204+5</f>
        <v>46095</v>
      </c>
      <c r="J204" s="1160">
        <f t="shared" ref="J204" si="231">I204+1</f>
        <v>46096</v>
      </c>
      <c r="K204" s="1160">
        <f t="shared" ref="K204" si="232">J204+1</f>
        <v>46097</v>
      </c>
      <c r="L204" s="1174"/>
      <c r="M204" s="1151">
        <f t="shared" si="206"/>
        <v>46072</v>
      </c>
      <c r="N204" s="1151">
        <f t="shared" si="207"/>
        <v>46072</v>
      </c>
      <c r="O204" s="1175">
        <f t="shared" si="214"/>
        <v>8</v>
      </c>
    </row>
    <row r="205" spans="1:15" ht="20.100000000000001" customHeight="1">
      <c r="A205" s="816"/>
      <c r="B205" s="1154" t="s">
        <v>439</v>
      </c>
      <c r="C205" s="1154" t="s">
        <v>458</v>
      </c>
      <c r="D205" s="1154">
        <v>46081</v>
      </c>
      <c r="E205" s="1151">
        <f t="shared" ref="E205" si="233">D205+4</f>
        <v>46085</v>
      </c>
      <c r="F205" s="1151">
        <f t="shared" ref="F205" si="234">E205+6</f>
        <v>46091</v>
      </c>
      <c r="G205" s="1151">
        <f t="shared" ref="G205" si="235">F205+3</f>
        <v>46094</v>
      </c>
      <c r="H205" s="1151">
        <f t="shared" ref="H205" si="236">G205+5</f>
        <v>46099</v>
      </c>
      <c r="I205" s="1151">
        <f t="shared" ref="I205" si="237">H205+5</f>
        <v>46104</v>
      </c>
      <c r="J205" s="1151">
        <f t="shared" ref="J205" si="238">I205+1</f>
        <v>46105</v>
      </c>
      <c r="K205" s="1151">
        <f t="shared" ref="K205" si="239">J205+1</f>
        <v>46106</v>
      </c>
      <c r="L205" s="1174"/>
      <c r="M205" s="1151">
        <f t="shared" si="206"/>
        <v>46079</v>
      </c>
      <c r="N205" s="1151">
        <f t="shared" si="207"/>
        <v>46079</v>
      </c>
      <c r="O205" s="1175">
        <f t="shared" si="214"/>
        <v>9</v>
      </c>
    </row>
    <row r="206" spans="1:15" ht="20.100000000000001" hidden="1" customHeight="1">
      <c r="A206" s="816" t="s">
        <v>258</v>
      </c>
      <c r="B206" s="1159" t="s">
        <v>310</v>
      </c>
      <c r="C206" s="1154" t="s">
        <v>459</v>
      </c>
      <c r="D206" s="1154">
        <v>46086</v>
      </c>
      <c r="E206" s="1151">
        <f t="shared" ref="E206" si="240">D206+4</f>
        <v>46090</v>
      </c>
      <c r="F206" s="1151">
        <f t="shared" ref="F206" si="241">E206+6</f>
        <v>46096</v>
      </c>
      <c r="G206" s="1151">
        <f t="shared" ref="G206" si="242">F206+3</f>
        <v>46099</v>
      </c>
      <c r="H206" s="1151">
        <f t="shared" ref="H206" si="243">G206+5</f>
        <v>46104</v>
      </c>
      <c r="I206" s="1151">
        <f t="shared" ref="I206" si="244">H206+5</f>
        <v>46109</v>
      </c>
      <c r="J206" s="1151">
        <f t="shared" ref="J206" si="245">I206+1</f>
        <v>46110</v>
      </c>
      <c r="K206" s="1151">
        <f t="shared" ref="K206" si="246">J206+1</f>
        <v>46111</v>
      </c>
      <c r="L206" s="1174"/>
      <c r="M206" s="1151">
        <f t="shared" si="206"/>
        <v>46086</v>
      </c>
      <c r="N206" s="1151">
        <f t="shared" si="207"/>
        <v>46086</v>
      </c>
      <c r="O206" s="1175">
        <f t="shared" si="214"/>
        <v>10</v>
      </c>
    </row>
    <row r="207" spans="1:15" ht="20.100000000000001" hidden="1" customHeight="1">
      <c r="A207" s="816"/>
      <c r="B207" s="1154" t="s">
        <v>450</v>
      </c>
      <c r="C207" s="1154" t="s">
        <v>460</v>
      </c>
      <c r="D207" s="1154">
        <v>46093</v>
      </c>
      <c r="E207" s="1151">
        <f t="shared" ref="E207" si="247">D207+4</f>
        <v>46097</v>
      </c>
      <c r="F207" s="1151">
        <f t="shared" ref="F207" si="248">E207+6</f>
        <v>46103</v>
      </c>
      <c r="G207" s="1151">
        <f t="shared" ref="G207" si="249">F207+3</f>
        <v>46106</v>
      </c>
      <c r="H207" s="1151">
        <f t="shared" ref="H207" si="250">G207+5</f>
        <v>46111</v>
      </c>
      <c r="I207" s="1151">
        <f t="shared" ref="I207" si="251">H207+5</f>
        <v>46116</v>
      </c>
      <c r="J207" s="1151">
        <f t="shared" ref="J207" si="252">I207+1</f>
        <v>46117</v>
      </c>
      <c r="K207" s="1151">
        <f t="shared" ref="K207" si="253">J207+1</f>
        <v>46118</v>
      </c>
      <c r="L207" s="1174"/>
      <c r="M207" s="1151">
        <f t="shared" si="206"/>
        <v>46093</v>
      </c>
      <c r="N207" s="1151">
        <f t="shared" si="207"/>
        <v>46093</v>
      </c>
      <c r="O207" s="1175">
        <f t="shared" si="214"/>
        <v>11</v>
      </c>
    </row>
    <row r="208" spans="1:15" ht="20.100000000000001" hidden="1" customHeight="1">
      <c r="A208" s="816"/>
      <c r="B208" s="1154" t="s">
        <v>454</v>
      </c>
      <c r="C208" s="1154" t="s">
        <v>461</v>
      </c>
      <c r="D208" s="1154">
        <v>46100</v>
      </c>
      <c r="E208" s="1151">
        <f t="shared" ref="E208" si="254">D208+4</f>
        <v>46104</v>
      </c>
      <c r="F208" s="1151">
        <f t="shared" ref="F208" si="255">E208+6</f>
        <v>46110</v>
      </c>
      <c r="G208" s="1151">
        <f t="shared" ref="G208" si="256">F208+3</f>
        <v>46113</v>
      </c>
      <c r="H208" s="1151">
        <f t="shared" ref="H208" si="257">G208+5</f>
        <v>46118</v>
      </c>
      <c r="I208" s="1151">
        <f t="shared" ref="I208" si="258">H208+5</f>
        <v>46123</v>
      </c>
      <c r="J208" s="1151">
        <f t="shared" ref="J208" si="259">I208+1</f>
        <v>46124</v>
      </c>
      <c r="K208" s="1151">
        <f t="shared" ref="K208" si="260">J208+1</f>
        <v>46125</v>
      </c>
      <c r="L208" s="1174"/>
      <c r="M208" s="1151">
        <f t="shared" si="206"/>
        <v>46100</v>
      </c>
      <c r="N208" s="1151">
        <f t="shared" si="207"/>
        <v>46100</v>
      </c>
      <c r="O208" s="1175">
        <f t="shared" ref="O208" si="261">WEEKNUM(N208)</f>
        <v>12</v>
      </c>
    </row>
    <row r="209" spans="1:15" ht="20.100000000000001" hidden="1" customHeight="1">
      <c r="A209" s="816" t="s">
        <v>456</v>
      </c>
      <c r="B209" s="1159" t="s">
        <v>462</v>
      </c>
      <c r="C209" s="1154" t="s">
        <v>463</v>
      </c>
      <c r="D209" s="1154">
        <v>46107</v>
      </c>
      <c r="E209" s="1151">
        <f t="shared" ref="E209" si="262">D209+4</f>
        <v>46111</v>
      </c>
      <c r="F209" s="1151">
        <f t="shared" ref="F209" si="263">E209+6</f>
        <v>46117</v>
      </c>
      <c r="G209" s="1151">
        <f t="shared" ref="G209" si="264">F209+3</f>
        <v>46120</v>
      </c>
      <c r="H209" s="1151">
        <f t="shared" ref="H209" si="265">G209+5</f>
        <v>46125</v>
      </c>
      <c r="I209" s="1151">
        <f t="shared" ref="I209" si="266">H209+5</f>
        <v>46130</v>
      </c>
      <c r="J209" s="1151">
        <f t="shared" ref="J209" si="267">I209+1</f>
        <v>46131</v>
      </c>
      <c r="K209" s="1151">
        <f t="shared" ref="K209" si="268">J209+1</f>
        <v>46132</v>
      </c>
      <c r="L209" s="1174"/>
      <c r="M209" s="1151">
        <f t="shared" si="206"/>
        <v>46107</v>
      </c>
      <c r="N209" s="1151">
        <f t="shared" si="207"/>
        <v>46107</v>
      </c>
      <c r="O209" s="1175">
        <f t="shared" ref="O209" si="269">WEEKNUM(N209)</f>
        <v>13</v>
      </c>
    </row>
    <row r="210" spans="1:15" ht="20.100000000000001" hidden="1" customHeight="1">
      <c r="A210" s="816"/>
      <c r="B210" s="1154" t="s">
        <v>439</v>
      </c>
      <c r="C210" s="1154" t="s">
        <v>464</v>
      </c>
      <c r="D210" s="1154">
        <v>46114</v>
      </c>
      <c r="E210" s="1151">
        <f t="shared" ref="E210:E211" si="270">D210+4</f>
        <v>46118</v>
      </c>
      <c r="F210" s="1151">
        <f t="shared" ref="F210:F211" si="271">E210+6</f>
        <v>46124</v>
      </c>
      <c r="G210" s="1151">
        <f t="shared" ref="G210:G211" si="272">F210+3</f>
        <v>46127</v>
      </c>
      <c r="H210" s="1151">
        <f t="shared" ref="H210:H211" si="273">G210+5</f>
        <v>46132</v>
      </c>
      <c r="I210" s="1151">
        <f t="shared" ref="I210:I211" si="274">H210+5</f>
        <v>46137</v>
      </c>
      <c r="J210" s="1151">
        <f t="shared" ref="J210:J211" si="275">I210+1</f>
        <v>46138</v>
      </c>
      <c r="K210" s="1151">
        <f t="shared" ref="K210:K211" si="276">J210+1</f>
        <v>46139</v>
      </c>
      <c r="L210" s="1174"/>
      <c r="M210" s="1151">
        <f t="shared" si="206"/>
        <v>46114</v>
      </c>
      <c r="N210" s="1151">
        <f t="shared" si="207"/>
        <v>46114</v>
      </c>
      <c r="O210" s="1175">
        <f t="shared" ref="O210:O211" si="277">WEEKNUM(N210)</f>
        <v>14</v>
      </c>
    </row>
    <row r="211" spans="1:15" ht="20.100000000000001" hidden="1" customHeight="1">
      <c r="A211" s="816"/>
      <c r="B211" s="1154" t="s">
        <v>465</v>
      </c>
      <c r="C211" s="1154" t="s">
        <v>466</v>
      </c>
      <c r="D211" s="1154">
        <v>46121</v>
      </c>
      <c r="E211" s="1151">
        <f t="shared" si="270"/>
        <v>46125</v>
      </c>
      <c r="F211" s="1151">
        <f t="shared" si="271"/>
        <v>46131</v>
      </c>
      <c r="G211" s="1151">
        <f t="shared" si="272"/>
        <v>46134</v>
      </c>
      <c r="H211" s="1151">
        <f t="shared" si="273"/>
        <v>46139</v>
      </c>
      <c r="I211" s="1151">
        <f t="shared" si="274"/>
        <v>46144</v>
      </c>
      <c r="J211" s="1151">
        <f t="shared" si="275"/>
        <v>46145</v>
      </c>
      <c r="K211" s="1151">
        <f t="shared" si="276"/>
        <v>46146</v>
      </c>
      <c r="L211" s="1174"/>
      <c r="M211" s="1151">
        <f t="shared" si="206"/>
        <v>46121</v>
      </c>
      <c r="N211" s="1151">
        <f t="shared" si="207"/>
        <v>46121</v>
      </c>
      <c r="O211" s="1175">
        <f t="shared" si="277"/>
        <v>15</v>
      </c>
    </row>
    <row r="212" spans="1:15" s="18" customFormat="1" ht="13.9">
      <c r="A212" s="853"/>
      <c r="B212" s="147" t="s">
        <v>467</v>
      </c>
      <c r="C212" s="11"/>
      <c r="D212" s="11"/>
      <c r="E212" s="11"/>
      <c r="F212" s="11"/>
      <c r="G212" s="11"/>
      <c r="H212" s="11"/>
      <c r="I212" s="11"/>
      <c r="J212" s="11"/>
    </row>
    <row r="213" spans="1:15">
      <c r="M213" s="147"/>
      <c r="N213" s="147"/>
    </row>
    <row r="214" spans="1:15" ht="13.9" thickBot="1">
      <c r="B214" s="790"/>
      <c r="C214" s="790"/>
      <c r="D214" s="790"/>
      <c r="E214" s="790"/>
      <c r="F214" s="790"/>
      <c r="G214" s="790"/>
      <c r="H214" s="790"/>
      <c r="M214" s="147"/>
      <c r="N214" s="147"/>
    </row>
    <row r="215" spans="1:15" s="147" customFormat="1" ht="18" customHeight="1">
      <c r="B215" s="770"/>
      <c r="C215" s="771"/>
      <c r="D215" s="772"/>
      <c r="E215" s="773"/>
      <c r="F215" s="774"/>
      <c r="G215" s="775"/>
      <c r="H215" s="776"/>
    </row>
    <row r="216" spans="1:15" s="147" customFormat="1" ht="18" customHeight="1">
      <c r="B216" s="777" t="s">
        <v>468</v>
      </c>
      <c r="C216" s="145"/>
      <c r="D216" s="147" t="s">
        <v>469</v>
      </c>
      <c r="G216" s="147" t="s">
        <v>470</v>
      </c>
      <c r="H216" s="778"/>
    </row>
    <row r="217" spans="1:15" s="147" customFormat="1" ht="18" customHeight="1">
      <c r="B217" s="779" t="s">
        <v>471</v>
      </c>
      <c r="C217" s="780" t="s">
        <v>472</v>
      </c>
      <c r="D217" s="133" t="s">
        <v>473</v>
      </c>
      <c r="F217" s="780" t="s">
        <v>474</v>
      </c>
      <c r="G217" s="145" t="s">
        <v>475</v>
      </c>
      <c r="H217" s="781" t="s">
        <v>476</v>
      </c>
    </row>
    <row r="218" spans="1:15" s="147" customFormat="1" ht="18" customHeight="1">
      <c r="B218" s="779" t="s">
        <v>477</v>
      </c>
      <c r="C218" s="780" t="s">
        <v>478</v>
      </c>
      <c r="D218" s="133" t="s">
        <v>479</v>
      </c>
      <c r="E218" s="148" t="s">
        <v>480</v>
      </c>
      <c r="F218" s="784" t="s">
        <v>481</v>
      </c>
      <c r="G218" s="145" t="s">
        <v>482</v>
      </c>
      <c r="H218" s="781" t="s">
        <v>483</v>
      </c>
    </row>
    <row r="219" spans="1:15" s="147" customFormat="1" ht="18" customHeight="1">
      <c r="B219" s="782" t="s">
        <v>484</v>
      </c>
      <c r="C219" s="783" t="s">
        <v>485</v>
      </c>
      <c r="D219" s="133" t="s">
        <v>486</v>
      </c>
      <c r="E219" s="148" t="s">
        <v>487</v>
      </c>
      <c r="F219" s="784" t="s">
        <v>488</v>
      </c>
      <c r="G219" s="587" t="s">
        <v>489</v>
      </c>
      <c r="H219" s="785" t="s">
        <v>490</v>
      </c>
    </row>
    <row r="220" spans="1:15" s="147" customFormat="1" ht="18" customHeight="1">
      <c r="B220" s="782" t="s">
        <v>491</v>
      </c>
      <c r="C220" s="783" t="s">
        <v>492</v>
      </c>
      <c r="D220" s="133" t="s">
        <v>493</v>
      </c>
      <c r="E220" s="148" t="s">
        <v>494</v>
      </c>
      <c r="F220" s="784" t="s">
        <v>495</v>
      </c>
      <c r="G220" s="587" t="s">
        <v>496</v>
      </c>
      <c r="H220" s="785" t="s">
        <v>497</v>
      </c>
      <c r="M220" s="149"/>
      <c r="N220" s="149"/>
    </row>
    <row r="221" spans="1:15" s="147" customFormat="1" ht="18" customHeight="1">
      <c r="B221" s="782" t="s">
        <v>498</v>
      </c>
      <c r="C221" s="783" t="s">
        <v>499</v>
      </c>
      <c r="D221" s="133" t="s">
        <v>500</v>
      </c>
      <c r="E221" s="148" t="s">
        <v>501</v>
      </c>
      <c r="F221" s="784" t="s">
        <v>502</v>
      </c>
      <c r="G221" s="587" t="s">
        <v>503</v>
      </c>
      <c r="H221" s="785" t="s">
        <v>504</v>
      </c>
      <c r="M221" s="149"/>
      <c r="N221" s="149"/>
    </row>
    <row r="222" spans="1:15" s="147" customFormat="1" ht="18" customHeight="1">
      <c r="B222" s="782" t="s">
        <v>505</v>
      </c>
      <c r="C222" s="783" t="s">
        <v>506</v>
      </c>
      <c r="D222" s="133" t="s">
        <v>507</v>
      </c>
      <c r="E222" s="148" t="s">
        <v>508</v>
      </c>
      <c r="F222" s="784" t="s">
        <v>509</v>
      </c>
      <c r="G222" s="587" t="s">
        <v>510</v>
      </c>
      <c r="H222" s="785" t="s">
        <v>511</v>
      </c>
      <c r="M222" s="149"/>
      <c r="N222" s="149"/>
    </row>
    <row r="223" spans="1:15" s="147" customFormat="1" ht="18" customHeight="1">
      <c r="B223" s="782" t="s">
        <v>512</v>
      </c>
      <c r="C223" s="783" t="s">
        <v>513</v>
      </c>
      <c r="D223" s="133" t="s">
        <v>514</v>
      </c>
      <c r="E223" s="148" t="s">
        <v>515</v>
      </c>
      <c r="F223" s="1080" t="s">
        <v>516</v>
      </c>
      <c r="G223" s="587" t="s">
        <v>517</v>
      </c>
      <c r="H223" s="786" t="s">
        <v>518</v>
      </c>
      <c r="M223" s="149"/>
      <c r="N223" s="149"/>
    </row>
    <row r="224" spans="1:15" ht="18" customHeight="1">
      <c r="B224" s="782" t="s">
        <v>519</v>
      </c>
      <c r="C224" s="783" t="s">
        <v>520</v>
      </c>
      <c r="D224" s="133" t="s">
        <v>521</v>
      </c>
      <c r="E224" s="148" t="s">
        <v>522</v>
      </c>
      <c r="F224" s="738" t="s">
        <v>523</v>
      </c>
      <c r="G224" s="147"/>
      <c r="H224" s="787"/>
    </row>
    <row r="225" spans="2:8" ht="18" customHeight="1" thickBot="1">
      <c r="B225" s="788"/>
      <c r="C225" s="789"/>
      <c r="D225" s="789"/>
      <c r="E225" s="790"/>
      <c r="F225" s="790"/>
      <c r="G225" s="790"/>
      <c r="H225" s="791"/>
    </row>
  </sheetData>
  <mergeCells count="18">
    <mergeCell ref="B2:F2"/>
    <mergeCell ref="B4:F4"/>
    <mergeCell ref="B5:F5"/>
    <mergeCell ref="B6:F6"/>
    <mergeCell ref="B8:C8"/>
    <mergeCell ref="D8:D9"/>
    <mergeCell ref="E93:K93"/>
    <mergeCell ref="B66:F66"/>
    <mergeCell ref="D67:M67"/>
    <mergeCell ref="B68:C68"/>
    <mergeCell ref="D68:D69"/>
    <mergeCell ref="E70:K70"/>
    <mergeCell ref="F71:K71"/>
    <mergeCell ref="E134:K134"/>
    <mergeCell ref="B114:F114"/>
    <mergeCell ref="D115:M115"/>
    <mergeCell ref="B116:C116"/>
    <mergeCell ref="D116:D117"/>
  </mergeCells>
  <hyperlinks>
    <hyperlink ref="H2" location="HOME!Print_Area" display="HOME" xr:uid="{12AD540C-AA43-4B9E-892C-68DA567F854D}"/>
    <hyperlink ref="H217" r:id="rId1" xr:uid="{4FA95531-940A-4FF6-BFD5-F75A8626D35F}"/>
    <hyperlink ref="C217" r:id="rId2" xr:uid="{EE3CCA4B-4193-41C0-A89B-20ABDAD03B1F}"/>
    <hyperlink ref="H222" r:id="rId3" xr:uid="{862BA144-EF81-4F10-B96F-F284C605E4F3}"/>
    <hyperlink ref="H221" r:id="rId4" xr:uid="{8A632D21-FB07-40FD-8F59-CE17175EE453}"/>
    <hyperlink ref="C220" r:id="rId5" xr:uid="{87C6BF9A-D5B5-4F16-AC6C-B5BFC60677A4}"/>
    <hyperlink ref="C218" r:id="rId6" xr:uid="{6D29163A-0ED9-4611-8648-E429BDAB2EF9}"/>
    <hyperlink ref="C224" r:id="rId7" xr:uid="{3A4792FC-6D32-4A92-B19A-EFDD68C12E63}"/>
    <hyperlink ref="H220" r:id="rId8" xr:uid="{68AB3E59-F6BE-457B-8338-749143CB13EF}"/>
    <hyperlink ref="H223" r:id="rId9" xr:uid="{00053B8C-8F00-4DBD-B2CB-372777CCE916}"/>
    <hyperlink ref="F217" r:id="rId10" xr:uid="{7A934478-8546-4BF2-A92D-2253B1B78BE9}"/>
    <hyperlink ref="F222" r:id="rId11" xr:uid="{F5297D3E-47BF-49C9-9D0A-DD420A46794A}"/>
    <hyperlink ref="F218" r:id="rId12" xr:uid="{D58C525D-C018-4705-B47F-5EB5640FDFC8}"/>
    <hyperlink ref="F219" r:id="rId13" xr:uid="{D1F80551-C4B3-43F8-92A0-864FE40F97E4}"/>
    <hyperlink ref="F220" r:id="rId14" xr:uid="{A9EE3258-EE2A-4659-899B-1FB167D074AF}"/>
    <hyperlink ref="F221" r:id="rId15" xr:uid="{A37647B0-DF46-433C-9C7E-AE55D646BDAA}"/>
    <hyperlink ref="H218" r:id="rId16" xr:uid="{7A85D380-219B-4903-83BA-B4197B495ECB}"/>
    <hyperlink ref="H219" r:id="rId17" xr:uid="{12B0764B-1FBF-46CE-966D-DF903DAEDA2E}"/>
    <hyperlink ref="F223" r:id="rId18" xr:uid="{B4375661-3360-48D9-A830-42105FD26116}"/>
    <hyperlink ref="C219" r:id="rId19" xr:uid="{63F9C2B9-0E39-4271-B247-26FF567D7E19}"/>
    <hyperlink ref="C221" r:id="rId20" xr:uid="{B7F69488-15FF-4B95-9635-E91D9DE8218B}"/>
    <hyperlink ref="C222" r:id="rId21" xr:uid="{2C3B5E51-4E6D-4FC1-A689-DA496B4203B6}"/>
    <hyperlink ref="C223" r:id="rId22" xr:uid="{6B2F1D63-76B4-4282-A95D-D94DA272A459}"/>
    <hyperlink ref="F224" r:id="rId23" xr:uid="{38E56461-9344-4914-8F53-DDB52068276D}"/>
  </hyperlinks>
  <pageMargins left="0.70866141732283472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O332"/>
  <sheetViews>
    <sheetView showGridLines="0" topLeftCell="A175" zoomScaleNormal="100" zoomScaleSheetLayoutView="85" workbookViewId="0">
      <selection activeCell="H2" sqref="H2"/>
    </sheetView>
  </sheetViews>
  <sheetFormatPr defaultColWidth="9.140625" defaultRowHeight="18" customHeight="1"/>
  <cols>
    <col min="1" max="1" width="27.7109375" style="853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22.5703125" style="18" customWidth="1"/>
    <col min="12" max="12" width="20.7109375" style="18" customWidth="1"/>
    <col min="13" max="13" width="18.42578125" style="18" customWidth="1"/>
    <col min="14" max="16384" width="9.140625" style="18"/>
  </cols>
  <sheetData>
    <row r="1" spans="1:11" s="124" customFormat="1" ht="18" customHeight="1">
      <c r="A1" s="851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>
      <c r="A2" s="851"/>
      <c r="B2" s="1596" t="s">
        <v>0</v>
      </c>
      <c r="C2" s="1596"/>
      <c r="D2" s="1596"/>
      <c r="E2" s="1596"/>
      <c r="F2" s="1596"/>
      <c r="G2" s="609"/>
      <c r="H2" s="943" t="s">
        <v>244</v>
      </c>
      <c r="I2" s="415"/>
      <c r="J2" s="415"/>
      <c r="K2" s="415"/>
    </row>
    <row r="3" spans="1:11" s="124" customFormat="1" ht="18" customHeight="1">
      <c r="A3" s="851"/>
      <c r="B3" s="607"/>
      <c r="C3" s="608"/>
      <c r="D3" s="608"/>
      <c r="E3" s="608"/>
      <c r="F3" s="608"/>
      <c r="G3" s="415"/>
      <c r="H3" s="415"/>
      <c r="I3" s="415"/>
      <c r="J3" s="415"/>
      <c r="K3" s="415"/>
    </row>
    <row r="4" spans="1:11" s="149" customFormat="1" ht="21">
      <c r="A4" s="851"/>
      <c r="B4" s="1607" t="s">
        <v>9</v>
      </c>
      <c r="C4" s="1608"/>
      <c r="D4" s="1608"/>
      <c r="E4" s="1608"/>
      <c r="F4" s="1609"/>
      <c r="G4" s="1024"/>
      <c r="H4" s="415"/>
      <c r="I4" s="415"/>
      <c r="J4" s="415"/>
      <c r="K4" s="415"/>
    </row>
    <row r="5" spans="1:11" s="149" customFormat="1" ht="21">
      <c r="A5" s="1025"/>
      <c r="B5" s="1026"/>
      <c r="C5" s="1026"/>
      <c r="D5" s="1026"/>
      <c r="E5" s="1026"/>
      <c r="F5" s="1026"/>
      <c r="G5" s="1027"/>
      <c r="H5" s="205"/>
      <c r="I5" s="205"/>
      <c r="J5" s="205"/>
      <c r="K5" s="205"/>
    </row>
    <row r="6" spans="1:11" s="149" customFormat="1" ht="20.100000000000001" hidden="1" customHeight="1">
      <c r="A6" s="1018"/>
      <c r="B6" s="1529" t="s">
        <v>248</v>
      </c>
      <c r="C6" s="1529"/>
      <c r="D6" s="1529"/>
      <c r="E6" s="1529"/>
      <c r="F6" s="1529"/>
      <c r="G6" s="1022"/>
      <c r="H6" s="145"/>
      <c r="I6" s="145"/>
      <c r="J6" s="145"/>
      <c r="K6" s="145"/>
    </row>
    <row r="7" spans="1:11" s="149" customFormat="1" ht="19.5" hidden="1" customHeight="1">
      <c r="A7" s="1018"/>
      <c r="B7" s="1019"/>
      <c r="C7" s="1019"/>
      <c r="D7" s="1019"/>
      <c r="E7" s="1019"/>
      <c r="F7" s="1019"/>
      <c r="G7" s="1019"/>
      <c r="H7" s="145"/>
      <c r="I7" s="145"/>
      <c r="J7" s="145"/>
      <c r="K7" s="145"/>
    </row>
    <row r="8" spans="1:11" s="146" customFormat="1" ht="27.75" hidden="1" customHeight="1">
      <c r="A8" s="851"/>
      <c r="B8" s="1547" t="s">
        <v>9</v>
      </c>
      <c r="C8" s="1548"/>
      <c r="D8" s="1597" t="s">
        <v>250</v>
      </c>
      <c r="E8" s="955" t="s">
        <v>716</v>
      </c>
      <c r="F8" s="956" t="s">
        <v>145</v>
      </c>
      <c r="G8" s="956" t="s">
        <v>108</v>
      </c>
      <c r="I8" s="906"/>
      <c r="K8" s="415"/>
    </row>
    <row r="9" spans="1:11" s="146" customFormat="1" ht="18" hidden="1" customHeight="1">
      <c r="A9" s="851"/>
      <c r="B9" s="955" t="s">
        <v>252</v>
      </c>
      <c r="C9" s="955" t="s">
        <v>253</v>
      </c>
      <c r="D9" s="1598"/>
      <c r="E9" s="957" t="s">
        <v>717</v>
      </c>
      <c r="F9" s="958" t="s">
        <v>135</v>
      </c>
      <c r="G9" s="958" t="s">
        <v>65</v>
      </c>
      <c r="I9" s="1034" t="s">
        <v>254</v>
      </c>
      <c r="J9" s="415"/>
      <c r="K9" s="415"/>
    </row>
    <row r="10" spans="1:11" s="146" customFormat="1" ht="19.5" hidden="1" customHeight="1">
      <c r="A10" s="844" t="s">
        <v>2778</v>
      </c>
      <c r="B10" s="628" t="s">
        <v>2779</v>
      </c>
      <c r="C10" s="629" t="s">
        <v>2780</v>
      </c>
      <c r="D10" s="629">
        <v>45200</v>
      </c>
      <c r="E10" s="631">
        <f t="shared" ref="E10" si="0">D10+2</f>
        <v>45202</v>
      </c>
      <c r="F10" s="629">
        <f t="shared" ref="F10" si="1">D10+6</f>
        <v>45206</v>
      </c>
      <c r="G10" s="629">
        <f t="shared" ref="G10" si="2">D10+7</f>
        <v>45207</v>
      </c>
      <c r="I10" s="900">
        <v>45201</v>
      </c>
      <c r="J10" s="609"/>
      <c r="K10" s="415"/>
    </row>
    <row r="11" spans="1:11" s="146" customFormat="1" ht="19.5" hidden="1" customHeight="1">
      <c r="A11" s="844"/>
      <c r="B11" s="628" t="s">
        <v>1919</v>
      </c>
      <c r="C11" s="629" t="s">
        <v>2781</v>
      </c>
      <c r="D11" s="629">
        <f t="shared" ref="D11:D29" si="3">D10+7</f>
        <v>45207</v>
      </c>
      <c r="E11" s="629">
        <f t="shared" ref="E11" si="4">D11+2</f>
        <v>45209</v>
      </c>
      <c r="F11" s="629">
        <f t="shared" ref="F11" si="5">D11+6</f>
        <v>45213</v>
      </c>
      <c r="G11" s="629">
        <f t="shared" ref="G11" si="6">D11+7</f>
        <v>45214</v>
      </c>
      <c r="I11" s="900">
        <f t="shared" ref="I11:I23" si="7">D11+1</f>
        <v>45208</v>
      </c>
      <c r="J11" s="609"/>
      <c r="K11" s="415"/>
    </row>
    <row r="12" spans="1:11" s="146" customFormat="1" ht="19.5" hidden="1" customHeight="1">
      <c r="A12" s="844"/>
      <c r="B12" s="628" t="s">
        <v>1915</v>
      </c>
      <c r="C12" s="629" t="s">
        <v>2782</v>
      </c>
      <c r="D12" s="629">
        <v>45215</v>
      </c>
      <c r="E12" s="629">
        <f t="shared" ref="E12" si="8">D12+2</f>
        <v>45217</v>
      </c>
      <c r="F12" s="629">
        <f t="shared" ref="F12" si="9">D12+6</f>
        <v>45221</v>
      </c>
      <c r="G12" s="629">
        <f t="shared" ref="G12" si="10">D12+7</f>
        <v>45222</v>
      </c>
      <c r="I12" s="900">
        <f t="shared" si="7"/>
        <v>45216</v>
      </c>
      <c r="J12" s="609"/>
      <c r="K12" s="415"/>
    </row>
    <row r="13" spans="1:11" s="146" customFormat="1" ht="19.5" hidden="1" customHeight="1">
      <c r="A13" s="844" t="s">
        <v>2783</v>
      </c>
      <c r="B13" s="628" t="s">
        <v>2784</v>
      </c>
      <c r="C13" s="629" t="s">
        <v>2785</v>
      </c>
      <c r="D13" s="629">
        <v>45221</v>
      </c>
      <c r="E13" s="629">
        <f t="shared" ref="E13" si="11">D13+2</f>
        <v>45223</v>
      </c>
      <c r="F13" s="629">
        <f t="shared" ref="F13" si="12">D13+6</f>
        <v>45227</v>
      </c>
      <c r="G13" s="629">
        <f t="shared" ref="G13" si="13">D13+7</f>
        <v>45228</v>
      </c>
      <c r="I13" s="900">
        <f t="shared" si="7"/>
        <v>45222</v>
      </c>
      <c r="J13" s="609"/>
      <c r="K13" s="415"/>
    </row>
    <row r="14" spans="1:11" s="146" customFormat="1" ht="19.5" hidden="1" customHeight="1">
      <c r="A14" s="844"/>
      <c r="B14" s="628" t="s">
        <v>2786</v>
      </c>
      <c r="C14" s="629" t="s">
        <v>2787</v>
      </c>
      <c r="D14" s="629">
        <f t="shared" si="3"/>
        <v>45228</v>
      </c>
      <c r="E14" s="629">
        <f t="shared" ref="E14" si="14">D14+2</f>
        <v>45230</v>
      </c>
      <c r="F14" s="629">
        <f t="shared" ref="F14" si="15">D14+6</f>
        <v>45234</v>
      </c>
      <c r="G14" s="629">
        <f t="shared" ref="G14" si="16">D14+7</f>
        <v>45235</v>
      </c>
      <c r="I14" s="900">
        <f t="shared" si="7"/>
        <v>45229</v>
      </c>
      <c r="J14" s="609"/>
      <c r="K14" s="415"/>
    </row>
    <row r="15" spans="1:11" s="146" customFormat="1" ht="19.5" hidden="1" customHeight="1">
      <c r="A15" s="844"/>
      <c r="B15" s="628" t="s">
        <v>1927</v>
      </c>
      <c r="C15" s="629" t="s">
        <v>2788</v>
      </c>
      <c r="D15" s="629">
        <f t="shared" si="3"/>
        <v>45235</v>
      </c>
      <c r="E15" s="629">
        <f t="shared" ref="E15:E18" si="17">D15+2</f>
        <v>45237</v>
      </c>
      <c r="F15" s="629">
        <f t="shared" ref="F15:F18" si="18">D15+6</f>
        <v>45241</v>
      </c>
      <c r="G15" s="629">
        <f t="shared" ref="G15:G18" si="19">D15+7</f>
        <v>45242</v>
      </c>
      <c r="I15" s="900">
        <f t="shared" si="7"/>
        <v>45236</v>
      </c>
      <c r="J15" s="609"/>
      <c r="K15" s="415"/>
    </row>
    <row r="16" spans="1:11" s="146" customFormat="1" ht="19.5" hidden="1" customHeight="1">
      <c r="A16" s="844"/>
      <c r="B16" s="628" t="s">
        <v>2779</v>
      </c>
      <c r="C16" s="629" t="s">
        <v>2789</v>
      </c>
      <c r="D16" s="629">
        <f t="shared" si="3"/>
        <v>45242</v>
      </c>
      <c r="E16" s="629">
        <f t="shared" si="17"/>
        <v>45244</v>
      </c>
      <c r="F16" s="629">
        <f t="shared" si="18"/>
        <v>45248</v>
      </c>
      <c r="G16" s="629">
        <f t="shared" si="19"/>
        <v>45249</v>
      </c>
      <c r="I16" s="900">
        <f t="shared" si="7"/>
        <v>45243</v>
      </c>
      <c r="J16" s="609"/>
      <c r="K16" s="415"/>
    </row>
    <row r="17" spans="1:11" s="146" customFormat="1" ht="19.5" hidden="1" customHeight="1">
      <c r="A17" s="844"/>
      <c r="B17" s="628" t="s">
        <v>1919</v>
      </c>
      <c r="C17" s="629" t="s">
        <v>2790</v>
      </c>
      <c r="D17" s="629">
        <f t="shared" si="3"/>
        <v>45249</v>
      </c>
      <c r="E17" s="629">
        <f t="shared" si="17"/>
        <v>45251</v>
      </c>
      <c r="F17" s="629">
        <f t="shared" si="18"/>
        <v>45255</v>
      </c>
      <c r="G17" s="629">
        <f t="shared" si="19"/>
        <v>45256</v>
      </c>
      <c r="I17" s="900">
        <f t="shared" si="7"/>
        <v>45250</v>
      </c>
      <c r="J17" s="609"/>
      <c r="K17" s="415"/>
    </row>
    <row r="18" spans="1:11" s="146" customFormat="1" ht="19.5" hidden="1" customHeight="1">
      <c r="A18" s="844"/>
      <c r="B18" s="628" t="s">
        <v>1915</v>
      </c>
      <c r="C18" s="629" t="s">
        <v>2791</v>
      </c>
      <c r="D18" s="629">
        <f t="shared" si="3"/>
        <v>45256</v>
      </c>
      <c r="E18" s="629">
        <f t="shared" si="17"/>
        <v>45258</v>
      </c>
      <c r="F18" s="629">
        <f t="shared" si="18"/>
        <v>45262</v>
      </c>
      <c r="G18" s="629">
        <f t="shared" si="19"/>
        <v>45263</v>
      </c>
      <c r="I18" s="900">
        <f t="shared" si="7"/>
        <v>45257</v>
      </c>
      <c r="J18" s="609"/>
      <c r="K18" s="415"/>
    </row>
    <row r="19" spans="1:11" s="146" customFormat="1" ht="19.5" hidden="1" customHeight="1">
      <c r="A19" s="844" t="s">
        <v>2792</v>
      </c>
      <c r="B19" s="628" t="s">
        <v>1938</v>
      </c>
      <c r="C19" s="629" t="s">
        <v>2793</v>
      </c>
      <c r="D19" s="629">
        <f t="shared" si="3"/>
        <v>45263</v>
      </c>
      <c r="E19" s="629">
        <f t="shared" ref="E19" si="20">D19+2</f>
        <v>45265</v>
      </c>
      <c r="F19" s="629">
        <f t="shared" ref="F19" si="21">D19+6</f>
        <v>45269</v>
      </c>
      <c r="G19" s="629">
        <f t="shared" ref="G19" si="22">D19+7</f>
        <v>45270</v>
      </c>
      <c r="I19" s="900">
        <f t="shared" si="7"/>
        <v>45264</v>
      </c>
      <c r="J19" s="609"/>
      <c r="K19" s="415"/>
    </row>
    <row r="20" spans="1:11" s="146" customFormat="1" ht="19.5" hidden="1" customHeight="1">
      <c r="A20" s="844" t="s">
        <v>2794</v>
      </c>
      <c r="B20" s="707" t="s">
        <v>1702</v>
      </c>
      <c r="C20" s="629" t="s">
        <v>2795</v>
      </c>
      <c r="D20" s="631">
        <f t="shared" si="3"/>
        <v>45270</v>
      </c>
      <c r="E20" s="631">
        <f t="shared" ref="E20" si="23">D20+2</f>
        <v>45272</v>
      </c>
      <c r="F20" s="631">
        <f t="shared" ref="F20" si="24">D20+6</f>
        <v>45276</v>
      </c>
      <c r="G20" s="631">
        <f t="shared" ref="G20" si="25">D20+7</f>
        <v>45277</v>
      </c>
      <c r="I20" s="905">
        <f t="shared" si="7"/>
        <v>45271</v>
      </c>
      <c r="J20" s="609"/>
      <c r="K20" s="415"/>
    </row>
    <row r="21" spans="1:11" s="146" customFormat="1" ht="19.5" hidden="1" customHeight="1">
      <c r="A21" s="844"/>
      <c r="B21" s="628" t="s">
        <v>1927</v>
      </c>
      <c r="C21" s="629" t="s">
        <v>2796</v>
      </c>
      <c r="D21" s="629">
        <f t="shared" si="3"/>
        <v>45277</v>
      </c>
      <c r="E21" s="629">
        <f t="shared" ref="E21" si="26">D21+2</f>
        <v>45279</v>
      </c>
      <c r="F21" s="629">
        <f t="shared" ref="F21" si="27">D21+6</f>
        <v>45283</v>
      </c>
      <c r="G21" s="629">
        <f t="shared" ref="G21" si="28">D21+7</f>
        <v>45284</v>
      </c>
      <c r="I21" s="900">
        <f t="shared" si="7"/>
        <v>45278</v>
      </c>
      <c r="J21" s="609"/>
      <c r="K21" s="415"/>
    </row>
    <row r="22" spans="1:11" s="146" customFormat="1" ht="19.5" hidden="1" customHeight="1">
      <c r="A22" s="844"/>
      <c r="B22" s="628" t="s">
        <v>1934</v>
      </c>
      <c r="C22" s="629" t="s">
        <v>2797</v>
      </c>
      <c r="D22" s="629">
        <f t="shared" si="3"/>
        <v>45284</v>
      </c>
      <c r="E22" s="629">
        <f t="shared" ref="E22" si="29">D22+2</f>
        <v>45286</v>
      </c>
      <c r="F22" s="704">
        <f t="shared" ref="F22" si="30">D22+6</f>
        <v>45290</v>
      </c>
      <c r="G22" s="629">
        <f t="shared" ref="G22" si="31">D22+7</f>
        <v>45291</v>
      </c>
      <c r="I22" s="900">
        <f t="shared" si="7"/>
        <v>45285</v>
      </c>
      <c r="J22" s="609"/>
      <c r="K22" s="415"/>
    </row>
    <row r="23" spans="1:11" s="146" customFormat="1" ht="19.5" hidden="1" customHeight="1">
      <c r="A23" s="844" t="s">
        <v>2798</v>
      </c>
      <c r="B23" s="739" t="s">
        <v>1938</v>
      </c>
      <c r="C23" s="629" t="s">
        <v>2799</v>
      </c>
      <c r="D23" s="629">
        <f t="shared" si="3"/>
        <v>45291</v>
      </c>
      <c r="E23" s="629">
        <f t="shared" ref="E23" si="32">D23+2</f>
        <v>45293</v>
      </c>
      <c r="F23" s="629">
        <f t="shared" ref="F23" si="33">D23+6</f>
        <v>45297</v>
      </c>
      <c r="G23" s="629">
        <f t="shared" ref="G23" si="34">D23+7</f>
        <v>45298</v>
      </c>
      <c r="I23" s="900">
        <f t="shared" si="7"/>
        <v>45292</v>
      </c>
      <c r="J23" s="609"/>
      <c r="K23" s="415"/>
    </row>
    <row r="24" spans="1:11" s="146" customFormat="1" ht="19.5" hidden="1" customHeight="1">
      <c r="A24" s="844"/>
      <c r="B24" s="628" t="s">
        <v>1915</v>
      </c>
      <c r="C24" s="629" t="s">
        <v>2800</v>
      </c>
      <c r="D24" s="629">
        <v>45298</v>
      </c>
      <c r="E24" s="629">
        <f t="shared" ref="E24:E28" si="35">D24+2</f>
        <v>45300</v>
      </c>
      <c r="F24" s="629">
        <f t="shared" ref="F24:F28" si="36">D24+6</f>
        <v>45304</v>
      </c>
      <c r="G24" s="629">
        <f t="shared" ref="G24:G28" si="37">D24+7</f>
        <v>45305</v>
      </c>
      <c r="I24" s="900">
        <v>45299</v>
      </c>
      <c r="J24" s="609"/>
      <c r="K24" s="415"/>
    </row>
    <row r="25" spans="1:11" s="146" customFormat="1" ht="19.5" hidden="1" customHeight="1">
      <c r="A25" s="844"/>
      <c r="B25" s="628" t="s">
        <v>1919</v>
      </c>
      <c r="C25" s="629" t="s">
        <v>2801</v>
      </c>
      <c r="D25" s="629">
        <f t="shared" si="3"/>
        <v>45305</v>
      </c>
      <c r="E25" s="629">
        <f t="shared" si="35"/>
        <v>45307</v>
      </c>
      <c r="F25" s="629">
        <f t="shared" si="36"/>
        <v>45311</v>
      </c>
      <c r="G25" s="629">
        <f t="shared" si="37"/>
        <v>45312</v>
      </c>
      <c r="I25" s="900">
        <f>D25+1</f>
        <v>45306</v>
      </c>
      <c r="J25" s="609"/>
      <c r="K25" s="415"/>
    </row>
    <row r="26" spans="1:11" s="146" customFormat="1" ht="19.5" hidden="1" customHeight="1">
      <c r="A26" s="844" t="s">
        <v>2802</v>
      </c>
      <c r="B26" s="739" t="s">
        <v>1923</v>
      </c>
      <c r="C26" s="629" t="s">
        <v>2803</v>
      </c>
      <c r="D26" s="629">
        <f t="shared" si="3"/>
        <v>45312</v>
      </c>
      <c r="E26" s="631">
        <f t="shared" si="35"/>
        <v>45314</v>
      </c>
      <c r="F26" s="631">
        <f t="shared" si="36"/>
        <v>45318</v>
      </c>
      <c r="G26" s="629">
        <f t="shared" si="37"/>
        <v>45319</v>
      </c>
      <c r="I26" s="900">
        <f>D26+1</f>
        <v>45313</v>
      </c>
      <c r="J26" s="609"/>
      <c r="K26" s="415"/>
    </row>
    <row r="27" spans="1:11" s="146" customFormat="1" ht="19.5" hidden="1" customHeight="1">
      <c r="A27" s="844"/>
      <c r="B27" s="628" t="s">
        <v>1927</v>
      </c>
      <c r="C27" s="629" t="s">
        <v>2804</v>
      </c>
      <c r="D27" s="629">
        <f t="shared" si="3"/>
        <v>45319</v>
      </c>
      <c r="E27" s="629">
        <f t="shared" si="35"/>
        <v>45321</v>
      </c>
      <c r="F27" s="629">
        <f t="shared" si="36"/>
        <v>45325</v>
      </c>
      <c r="G27" s="629">
        <f t="shared" si="37"/>
        <v>45326</v>
      </c>
      <c r="I27" s="900">
        <f>D27+1</f>
        <v>45320</v>
      </c>
      <c r="J27" s="609"/>
      <c r="K27" s="415"/>
    </row>
    <row r="28" spans="1:11" s="146" customFormat="1" ht="19.5" hidden="1" customHeight="1">
      <c r="A28" s="844"/>
      <c r="B28" s="707" t="s">
        <v>1702</v>
      </c>
      <c r="C28" s="629" t="s">
        <v>2805</v>
      </c>
      <c r="D28" s="631">
        <f t="shared" si="3"/>
        <v>45326</v>
      </c>
      <c r="E28" s="631">
        <f t="shared" si="35"/>
        <v>45328</v>
      </c>
      <c r="F28" s="631">
        <f t="shared" si="36"/>
        <v>45332</v>
      </c>
      <c r="G28" s="631">
        <f t="shared" si="37"/>
        <v>45333</v>
      </c>
      <c r="I28" s="905">
        <f>D28+1</f>
        <v>45327</v>
      </c>
      <c r="J28" s="609"/>
      <c r="K28" s="415"/>
    </row>
    <row r="29" spans="1:11" s="146" customFormat="1" ht="19.5" hidden="1" customHeight="1">
      <c r="A29" s="844"/>
      <c r="B29" s="628" t="s">
        <v>1934</v>
      </c>
      <c r="C29" s="629" t="s">
        <v>2806</v>
      </c>
      <c r="D29" s="629">
        <f t="shared" si="3"/>
        <v>45333</v>
      </c>
      <c r="E29" s="629">
        <f t="shared" ref="E29" si="38">D29+2</f>
        <v>45335</v>
      </c>
      <c r="F29" s="629">
        <f t="shared" ref="F29" si="39">D29+6</f>
        <v>45339</v>
      </c>
      <c r="G29" s="629">
        <f t="shared" ref="G29" si="40">D29+7</f>
        <v>45340</v>
      </c>
      <c r="I29" s="900">
        <v>45334</v>
      </c>
      <c r="J29" s="609"/>
      <c r="K29" s="415"/>
    </row>
    <row r="30" spans="1:11" s="146" customFormat="1" ht="19.5" hidden="1" customHeight="1">
      <c r="A30" s="844"/>
      <c r="B30" s="628" t="s">
        <v>1938</v>
      </c>
      <c r="C30" s="629" t="s">
        <v>2807</v>
      </c>
      <c r="D30" s="629">
        <v>45342</v>
      </c>
      <c r="E30" s="629">
        <f t="shared" ref="E30" si="41">D30+2</f>
        <v>45344</v>
      </c>
      <c r="F30" s="629">
        <f t="shared" ref="F30" si="42">D30+6</f>
        <v>45348</v>
      </c>
      <c r="G30" s="629">
        <f t="shared" ref="G30" si="43">D30+7</f>
        <v>45349</v>
      </c>
      <c r="I30" s="900">
        <v>45341</v>
      </c>
      <c r="J30" s="609"/>
      <c r="K30" s="415"/>
    </row>
    <row r="31" spans="1:11" s="146" customFormat="1" ht="19.5" hidden="1" customHeight="1">
      <c r="A31" s="844" t="s">
        <v>2808</v>
      </c>
      <c r="B31" s="628" t="s">
        <v>1915</v>
      </c>
      <c r="C31" s="629" t="s">
        <v>2809</v>
      </c>
      <c r="D31" s="629">
        <v>45349</v>
      </c>
      <c r="E31" s="629">
        <f t="shared" ref="E31" si="44">D31+2</f>
        <v>45351</v>
      </c>
      <c r="F31" s="629">
        <f t="shared" ref="F31" si="45">D31+6</f>
        <v>45355</v>
      </c>
      <c r="G31" s="629">
        <f t="shared" ref="G31" si="46">D31+7</f>
        <v>45356</v>
      </c>
      <c r="I31" s="900">
        <v>45348</v>
      </c>
      <c r="J31" s="609"/>
      <c r="K31" s="415"/>
    </row>
    <row r="32" spans="1:11" s="146" customFormat="1" ht="19.5" hidden="1" customHeight="1">
      <c r="A32" s="844" t="s">
        <v>2810</v>
      </c>
      <c r="B32" s="903" t="s">
        <v>1919</v>
      </c>
      <c r="C32" s="904" t="s">
        <v>2811</v>
      </c>
      <c r="D32" s="869">
        <v>45364</v>
      </c>
      <c r="E32" s="901">
        <f>D32+1</f>
        <v>45365</v>
      </c>
      <c r="F32" s="902">
        <f t="shared" ref="F32" si="47">D32+6</f>
        <v>45370</v>
      </c>
      <c r="G32" s="869">
        <v>45366</v>
      </c>
      <c r="I32" s="900">
        <v>45355</v>
      </c>
      <c r="J32" s="609"/>
      <c r="K32" s="415"/>
    </row>
    <row r="33" spans="1:11" s="146" customFormat="1" ht="19.5" hidden="1" customHeight="1">
      <c r="A33" s="844"/>
      <c r="B33" s="903" t="s">
        <v>1927</v>
      </c>
      <c r="C33" s="904" t="s">
        <v>2812</v>
      </c>
      <c r="D33" s="869">
        <v>45364</v>
      </c>
      <c r="E33" s="869">
        <f t="shared" ref="E33:E40" si="48">D33+1</f>
        <v>45365</v>
      </c>
      <c r="F33" s="869">
        <f t="shared" ref="F33" si="49">D33+6</f>
        <v>45370</v>
      </c>
      <c r="G33" s="869">
        <f t="shared" ref="G33" si="50">D33+7</f>
        <v>45371</v>
      </c>
      <c r="I33" s="900">
        <v>45362</v>
      </c>
      <c r="J33" s="609"/>
      <c r="K33" s="415"/>
    </row>
    <row r="34" spans="1:11" s="146" customFormat="1" ht="19.5" hidden="1" customHeight="1">
      <c r="A34" s="844" t="s">
        <v>2813</v>
      </c>
      <c r="B34" s="903" t="s">
        <v>1919</v>
      </c>
      <c r="C34" s="904" t="s">
        <v>2814</v>
      </c>
      <c r="D34" s="869">
        <v>45371</v>
      </c>
      <c r="E34" s="869">
        <f t="shared" si="48"/>
        <v>45372</v>
      </c>
      <c r="F34" s="869">
        <f>D34+6</f>
        <v>45377</v>
      </c>
      <c r="G34" s="869">
        <f>D34+7</f>
        <v>45378</v>
      </c>
      <c r="I34" s="900">
        <v>45369</v>
      </c>
      <c r="J34" s="609"/>
      <c r="K34" s="415"/>
    </row>
    <row r="35" spans="1:11" s="146" customFormat="1" ht="19.5" hidden="1" customHeight="1">
      <c r="A35" s="844"/>
      <c r="B35" s="903" t="s">
        <v>1934</v>
      </c>
      <c r="C35" s="904" t="s">
        <v>2815</v>
      </c>
      <c r="D35" s="869">
        <v>45376</v>
      </c>
      <c r="E35" s="869">
        <f t="shared" si="48"/>
        <v>45377</v>
      </c>
      <c r="F35" s="869">
        <f>D35+6</f>
        <v>45382</v>
      </c>
      <c r="G35" s="869">
        <f>D35+7</f>
        <v>45383</v>
      </c>
      <c r="I35" s="900">
        <v>45376</v>
      </c>
      <c r="J35" s="609"/>
      <c r="K35" s="415"/>
    </row>
    <row r="36" spans="1:11" s="146" customFormat="1" ht="19.5" hidden="1" customHeight="1">
      <c r="A36" s="844"/>
      <c r="B36" s="903" t="s">
        <v>1938</v>
      </c>
      <c r="C36" s="904" t="s">
        <v>2816</v>
      </c>
      <c r="D36" s="869">
        <v>45382</v>
      </c>
      <c r="E36" s="869">
        <f t="shared" si="48"/>
        <v>45383</v>
      </c>
      <c r="F36" s="869">
        <f>D36+6</f>
        <v>45388</v>
      </c>
      <c r="G36" s="869">
        <f>D36+7</f>
        <v>45389</v>
      </c>
      <c r="I36" s="900">
        <v>45383</v>
      </c>
      <c r="J36" s="609"/>
      <c r="K36" s="415"/>
    </row>
    <row r="37" spans="1:11" s="146" customFormat="1" ht="19.5" hidden="1" customHeight="1">
      <c r="A37" s="844" t="s">
        <v>2817</v>
      </c>
      <c r="B37" s="960" t="s">
        <v>1915</v>
      </c>
      <c r="C37" s="961" t="s">
        <v>2818</v>
      </c>
      <c r="D37" s="961">
        <v>45398</v>
      </c>
      <c r="E37" s="869">
        <f t="shared" si="48"/>
        <v>45399</v>
      </c>
      <c r="F37" s="1009" t="s">
        <v>286</v>
      </c>
      <c r="G37" s="869">
        <f>D37+7</f>
        <v>45405</v>
      </c>
      <c r="I37" s="869">
        <v>45390</v>
      </c>
      <c r="J37" s="609"/>
      <c r="K37" s="415"/>
    </row>
    <row r="38" spans="1:11" s="146" customFormat="1" ht="19.5" hidden="1" customHeight="1">
      <c r="A38" s="844" t="s">
        <v>1919</v>
      </c>
      <c r="B38" s="960" t="s">
        <v>1947</v>
      </c>
      <c r="C38" s="961" t="s">
        <v>2819</v>
      </c>
      <c r="D38" s="961">
        <v>45397</v>
      </c>
      <c r="E38" s="869">
        <f t="shared" si="48"/>
        <v>45398</v>
      </c>
      <c r="F38" s="869">
        <f>D38+6</f>
        <v>45403</v>
      </c>
      <c r="G38" s="869">
        <f>D38+7</f>
        <v>45404</v>
      </c>
      <c r="I38" s="869">
        <v>45397</v>
      </c>
      <c r="J38" s="609"/>
      <c r="K38" s="415"/>
    </row>
    <row r="39" spans="1:11" s="146" customFormat="1" ht="19.5" hidden="1" customHeight="1">
      <c r="A39" s="844"/>
      <c r="B39" s="984" t="s">
        <v>1927</v>
      </c>
      <c r="C39" s="965" t="s">
        <v>2820</v>
      </c>
      <c r="D39" s="961">
        <v>45410</v>
      </c>
      <c r="E39" s="869">
        <f t="shared" si="48"/>
        <v>45411</v>
      </c>
      <c r="F39" s="959" t="s">
        <v>286</v>
      </c>
      <c r="G39" s="869">
        <f t="shared" ref="G39:G40" si="51">D39+7</f>
        <v>45417</v>
      </c>
      <c r="I39" s="869">
        <v>45404</v>
      </c>
      <c r="J39" s="609"/>
      <c r="K39" s="415"/>
    </row>
    <row r="40" spans="1:11" s="146" customFormat="1" ht="19.5" hidden="1" customHeight="1">
      <c r="A40" s="844" t="s">
        <v>2813</v>
      </c>
      <c r="B40" s="984" t="s">
        <v>1919</v>
      </c>
      <c r="C40" s="961" t="s">
        <v>2821</v>
      </c>
      <c r="D40" s="961">
        <v>45412</v>
      </c>
      <c r="E40" s="869">
        <f t="shared" si="48"/>
        <v>45413</v>
      </c>
      <c r="F40" s="869">
        <f t="shared" ref="F40" si="52">D40+6</f>
        <v>45418</v>
      </c>
      <c r="G40" s="869">
        <f t="shared" si="51"/>
        <v>45419</v>
      </c>
      <c r="I40" s="869">
        <v>45411</v>
      </c>
      <c r="J40" s="609"/>
      <c r="K40" s="415"/>
    </row>
    <row r="41" spans="1:11" s="146" customFormat="1" ht="20.100000000000001" hidden="1" customHeight="1">
      <c r="A41" s="844" t="s">
        <v>2822</v>
      </c>
      <c r="B41" s="959" t="s">
        <v>286</v>
      </c>
      <c r="C41" s="965" t="s">
        <v>2823</v>
      </c>
      <c r="D41" s="901">
        <v>45429</v>
      </c>
      <c r="E41" s="901">
        <v>45428</v>
      </c>
      <c r="F41" s="850" t="s">
        <v>286</v>
      </c>
      <c r="G41" s="850" t="s">
        <v>286</v>
      </c>
      <c r="I41" s="869">
        <v>45418</v>
      </c>
      <c r="J41" s="609"/>
      <c r="K41" s="415"/>
    </row>
    <row r="42" spans="1:11" s="146" customFormat="1" ht="20.100000000000001" hidden="1" customHeight="1">
      <c r="A42" s="844"/>
      <c r="B42" s="965" t="s">
        <v>1938</v>
      </c>
      <c r="C42" s="965" t="s">
        <v>2824</v>
      </c>
      <c r="D42" s="961">
        <v>45430</v>
      </c>
      <c r="E42" s="869">
        <f t="shared" ref="E42:E47" si="53">D42+1</f>
        <v>45431</v>
      </c>
      <c r="F42" s="869">
        <f t="shared" ref="F42" si="54">D42+6</f>
        <v>45436</v>
      </c>
      <c r="G42" s="869">
        <f t="shared" ref="G42" si="55">D42+7</f>
        <v>45437</v>
      </c>
      <c r="I42" s="869">
        <f>I41+7</f>
        <v>45425</v>
      </c>
      <c r="J42" s="609"/>
      <c r="K42" s="415"/>
    </row>
    <row r="43" spans="1:11" s="146" customFormat="1" ht="20.100000000000001" hidden="1" customHeight="1">
      <c r="A43" s="844" t="s">
        <v>1915</v>
      </c>
      <c r="B43" s="959" t="s">
        <v>286</v>
      </c>
      <c r="C43" s="961" t="s">
        <v>2825</v>
      </c>
      <c r="D43" s="901">
        <v>45435</v>
      </c>
      <c r="E43" s="901">
        <f t="shared" si="53"/>
        <v>45436</v>
      </c>
      <c r="F43" s="901">
        <f t="shared" ref="F43:F47" si="56">D43+6</f>
        <v>45441</v>
      </c>
      <c r="G43" s="901">
        <f t="shared" ref="G43:G47" si="57">D43+7</f>
        <v>45442</v>
      </c>
      <c r="I43" s="869">
        <f t="shared" ref="I43:I83" si="58">I42+7</f>
        <v>45432</v>
      </c>
      <c r="J43" s="609"/>
      <c r="K43" s="415"/>
    </row>
    <row r="44" spans="1:11" s="146" customFormat="1" ht="20.100000000000001" hidden="1" customHeight="1">
      <c r="A44" s="844" t="s">
        <v>1947</v>
      </c>
      <c r="B44" s="965" t="s">
        <v>1915</v>
      </c>
      <c r="C44" s="961" t="s">
        <v>2826</v>
      </c>
      <c r="D44" s="961">
        <v>45442</v>
      </c>
      <c r="E44" s="869">
        <f t="shared" si="53"/>
        <v>45443</v>
      </c>
      <c r="F44" s="869">
        <f t="shared" si="56"/>
        <v>45448</v>
      </c>
      <c r="G44" s="869">
        <f t="shared" si="57"/>
        <v>45449</v>
      </c>
      <c r="I44" s="869">
        <f t="shared" si="58"/>
        <v>45439</v>
      </c>
      <c r="J44" s="609"/>
      <c r="K44" s="415"/>
    </row>
    <row r="45" spans="1:11" s="146" customFormat="1" ht="20.100000000000001" hidden="1" customHeight="1">
      <c r="A45" s="844" t="s">
        <v>1927</v>
      </c>
      <c r="B45" s="965" t="s">
        <v>1947</v>
      </c>
      <c r="C45" s="965" t="s">
        <v>2827</v>
      </c>
      <c r="D45" s="961">
        <v>45453</v>
      </c>
      <c r="E45" s="869">
        <f t="shared" si="53"/>
        <v>45454</v>
      </c>
      <c r="F45" s="869">
        <f t="shared" si="56"/>
        <v>45459</v>
      </c>
      <c r="G45" s="869">
        <f t="shared" si="57"/>
        <v>45460</v>
      </c>
      <c r="I45" s="869">
        <f t="shared" si="58"/>
        <v>45446</v>
      </c>
      <c r="J45" s="609"/>
      <c r="K45" s="415"/>
    </row>
    <row r="46" spans="1:11" s="146" customFormat="1" ht="20.100000000000001" hidden="1" customHeight="1">
      <c r="A46" s="844" t="s">
        <v>2828</v>
      </c>
      <c r="B46" s="965" t="s">
        <v>1927</v>
      </c>
      <c r="C46" s="965" t="s">
        <v>2829</v>
      </c>
      <c r="D46" s="961">
        <v>45456</v>
      </c>
      <c r="E46" s="869">
        <f t="shared" si="53"/>
        <v>45457</v>
      </c>
      <c r="F46" s="869">
        <v>45463</v>
      </c>
      <c r="G46" s="869">
        <v>45461</v>
      </c>
      <c r="I46" s="869">
        <f t="shared" si="58"/>
        <v>45453</v>
      </c>
      <c r="J46" s="609"/>
      <c r="K46" s="415"/>
    </row>
    <row r="47" spans="1:11" s="146" customFormat="1" ht="20.100000000000001" hidden="1" customHeight="1">
      <c r="A47" s="844" t="s">
        <v>1934</v>
      </c>
      <c r="B47" s="1042" t="s">
        <v>462</v>
      </c>
      <c r="C47" s="965" t="s">
        <v>2830</v>
      </c>
      <c r="D47" s="961">
        <v>45459</v>
      </c>
      <c r="E47" s="869">
        <f t="shared" si="53"/>
        <v>45460</v>
      </c>
      <c r="F47" s="869">
        <f t="shared" si="56"/>
        <v>45465</v>
      </c>
      <c r="G47" s="869">
        <f t="shared" si="57"/>
        <v>45466</v>
      </c>
      <c r="I47" s="869">
        <f t="shared" si="58"/>
        <v>45460</v>
      </c>
      <c r="J47" s="609"/>
      <c r="K47" s="415"/>
    </row>
    <row r="48" spans="1:11" s="146" customFormat="1" ht="20.100000000000001" hidden="1" customHeight="1">
      <c r="A48" s="844" t="s">
        <v>2831</v>
      </c>
      <c r="B48" s="965" t="s">
        <v>1919</v>
      </c>
      <c r="C48" s="965" t="s">
        <v>2832</v>
      </c>
      <c r="D48" s="961">
        <v>45471</v>
      </c>
      <c r="E48" s="869">
        <f t="shared" ref="E48:E49" si="59">D48+1</f>
        <v>45472</v>
      </c>
      <c r="F48" s="959" t="s">
        <v>286</v>
      </c>
      <c r="G48" s="869">
        <v>45475</v>
      </c>
      <c r="I48" s="869">
        <f t="shared" si="58"/>
        <v>45467</v>
      </c>
      <c r="J48" s="609"/>
      <c r="K48" s="415"/>
    </row>
    <row r="49" spans="1:11" s="146" customFormat="1" ht="20.100000000000001" hidden="1" customHeight="1">
      <c r="A49" s="844" t="s">
        <v>2833</v>
      </c>
      <c r="B49" s="1046" t="s">
        <v>310</v>
      </c>
      <c r="C49" s="965" t="s">
        <v>2834</v>
      </c>
      <c r="D49" s="901">
        <v>45475</v>
      </c>
      <c r="E49" s="901">
        <f t="shared" si="59"/>
        <v>45476</v>
      </c>
      <c r="F49" s="901">
        <f t="shared" ref="F49:F50" si="60">D49+6</f>
        <v>45481</v>
      </c>
      <c r="G49" s="901">
        <f t="shared" ref="G49:G50" si="61">D49+7</f>
        <v>45482</v>
      </c>
      <c r="I49" s="869">
        <f t="shared" si="58"/>
        <v>45474</v>
      </c>
      <c r="J49" s="609"/>
      <c r="K49" s="415"/>
    </row>
    <row r="50" spans="1:11" s="146" customFormat="1" ht="20.100000000000001" hidden="1" customHeight="1">
      <c r="A50" s="844" t="s">
        <v>2835</v>
      </c>
      <c r="B50" s="965" t="s">
        <v>2836</v>
      </c>
      <c r="C50" s="965" t="s">
        <v>2837</v>
      </c>
      <c r="D50" s="961">
        <v>45493</v>
      </c>
      <c r="E50" s="959" t="s">
        <v>286</v>
      </c>
      <c r="F50" s="869">
        <f t="shared" si="60"/>
        <v>45499</v>
      </c>
      <c r="G50" s="869">
        <f t="shared" si="61"/>
        <v>45500</v>
      </c>
      <c r="I50" s="869">
        <f t="shared" si="58"/>
        <v>45481</v>
      </c>
      <c r="J50" s="609"/>
      <c r="K50" s="415"/>
    </row>
    <row r="51" spans="1:11" s="146" customFormat="1" ht="20.100000000000001" hidden="1" customHeight="1">
      <c r="A51" s="844"/>
      <c r="B51" s="965" t="s">
        <v>1915</v>
      </c>
      <c r="C51" s="965" t="s">
        <v>2838</v>
      </c>
      <c r="D51" s="961">
        <v>45491</v>
      </c>
      <c r="E51" s="869">
        <f t="shared" ref="E51:E55" si="62">D51+1</f>
        <v>45492</v>
      </c>
      <c r="F51" s="869">
        <f t="shared" ref="F51:F53" si="63">D51+6</f>
        <v>45497</v>
      </c>
      <c r="G51" s="869">
        <f t="shared" ref="G51:G53" si="64">D51+7</f>
        <v>45498</v>
      </c>
      <c r="I51" s="869">
        <f t="shared" si="58"/>
        <v>45488</v>
      </c>
      <c r="J51" s="609"/>
      <c r="K51" s="415"/>
    </row>
    <row r="52" spans="1:11" s="146" customFormat="1" ht="20.100000000000001" hidden="1" customHeight="1">
      <c r="A52" s="844"/>
      <c r="B52" s="965" t="s">
        <v>1947</v>
      </c>
      <c r="C52" s="965" t="s">
        <v>2839</v>
      </c>
      <c r="D52" s="959" t="s">
        <v>286</v>
      </c>
      <c r="E52" s="901" t="e">
        <f t="shared" si="62"/>
        <v>#VALUE!</v>
      </c>
      <c r="F52" s="901" t="e">
        <f t="shared" si="63"/>
        <v>#VALUE!</v>
      </c>
      <c r="G52" s="901" t="e">
        <f t="shared" si="64"/>
        <v>#VALUE!</v>
      </c>
      <c r="I52" s="869">
        <f t="shared" si="58"/>
        <v>45495</v>
      </c>
      <c r="J52" s="609"/>
      <c r="K52" s="415"/>
    </row>
    <row r="53" spans="1:11" s="146" customFormat="1" ht="20.100000000000001" hidden="1" customHeight="1">
      <c r="A53" s="844"/>
      <c r="B53" s="965" t="s">
        <v>1927</v>
      </c>
      <c r="C53" s="965" t="s">
        <v>2840</v>
      </c>
      <c r="D53" s="965">
        <v>45502</v>
      </c>
      <c r="E53" s="869">
        <f t="shared" si="62"/>
        <v>45503</v>
      </c>
      <c r="F53" s="869">
        <f t="shared" si="63"/>
        <v>45508</v>
      </c>
      <c r="G53" s="869">
        <f t="shared" si="64"/>
        <v>45509</v>
      </c>
      <c r="I53" s="869">
        <f t="shared" si="58"/>
        <v>45502</v>
      </c>
      <c r="J53" s="609"/>
      <c r="K53" s="415"/>
    </row>
    <row r="54" spans="1:11" s="146" customFormat="1" ht="20.100000000000001" hidden="1" customHeight="1">
      <c r="A54" s="844" t="s">
        <v>1919</v>
      </c>
      <c r="B54" s="961" t="s">
        <v>1915</v>
      </c>
      <c r="C54" s="965" t="s">
        <v>2841</v>
      </c>
      <c r="D54" s="961">
        <v>45510</v>
      </c>
      <c r="E54" s="869">
        <f t="shared" si="62"/>
        <v>45511</v>
      </c>
      <c r="F54" s="869">
        <f t="shared" ref="F54" si="65">D54+6</f>
        <v>45516</v>
      </c>
      <c r="G54" s="869">
        <f t="shared" ref="G54" si="66">D54+7</f>
        <v>45517</v>
      </c>
      <c r="I54" s="869">
        <f t="shared" si="58"/>
        <v>45509</v>
      </c>
      <c r="J54" s="609"/>
      <c r="K54" s="415"/>
    </row>
    <row r="55" spans="1:11" s="146" customFormat="1" ht="20.100000000000001" hidden="1" customHeight="1">
      <c r="A55" s="844" t="s">
        <v>2842</v>
      </c>
      <c r="B55" s="965" t="s">
        <v>1934</v>
      </c>
      <c r="C55" s="965" t="s">
        <v>2843</v>
      </c>
      <c r="D55" s="961">
        <v>45519</v>
      </c>
      <c r="E55" s="869">
        <f t="shared" si="62"/>
        <v>45520</v>
      </c>
      <c r="F55" s="869">
        <f t="shared" ref="F55:F56" si="67">D55+6</f>
        <v>45525</v>
      </c>
      <c r="G55" s="869">
        <f t="shared" ref="G55:G56" si="68">D55+7</f>
        <v>45526</v>
      </c>
      <c r="I55" s="869">
        <f t="shared" si="58"/>
        <v>45516</v>
      </c>
      <c r="J55" s="609"/>
      <c r="K55" s="415"/>
    </row>
    <row r="56" spans="1:11" s="146" customFormat="1" ht="20.100000000000001" hidden="1" customHeight="1">
      <c r="A56" s="844"/>
      <c r="B56" s="961" t="s">
        <v>2678</v>
      </c>
      <c r="C56" s="965" t="s">
        <v>2844</v>
      </c>
      <c r="D56" s="961">
        <v>45528</v>
      </c>
      <c r="E56" s="869">
        <f t="shared" ref="E56" si="69">D56+1</f>
        <v>45529</v>
      </c>
      <c r="F56" s="869">
        <f t="shared" si="67"/>
        <v>45534</v>
      </c>
      <c r="G56" s="869">
        <f t="shared" si="68"/>
        <v>45535</v>
      </c>
      <c r="I56" s="869">
        <f t="shared" si="58"/>
        <v>45523</v>
      </c>
      <c r="J56" s="609"/>
      <c r="K56" s="415"/>
    </row>
    <row r="57" spans="1:11" s="146" customFormat="1" ht="20.100000000000001" hidden="1" customHeight="1">
      <c r="A57" s="844"/>
      <c r="B57" s="961" t="s">
        <v>2845</v>
      </c>
      <c r="C57" s="965" t="s">
        <v>2846</v>
      </c>
      <c r="D57" s="961">
        <v>45535</v>
      </c>
      <c r="E57" s="869">
        <f t="shared" ref="E57:E61" si="70">D57+1</f>
        <v>45536</v>
      </c>
      <c r="F57" s="869">
        <f t="shared" ref="F57:F59" si="71">D57+6</f>
        <v>45541</v>
      </c>
      <c r="G57" s="869">
        <f t="shared" ref="G57:G59" si="72">D57+7</f>
        <v>45542</v>
      </c>
      <c r="I57" s="869">
        <f t="shared" si="58"/>
        <v>45530</v>
      </c>
      <c r="J57" s="609"/>
      <c r="K57" s="415"/>
    </row>
    <row r="58" spans="1:11" s="146" customFormat="1" ht="20.100000000000001" hidden="1" customHeight="1">
      <c r="A58" s="844"/>
      <c r="B58" s="965" t="s">
        <v>1947</v>
      </c>
      <c r="C58" s="965" t="s">
        <v>2847</v>
      </c>
      <c r="D58" s="961">
        <v>45541</v>
      </c>
      <c r="E58" s="869">
        <f t="shared" si="70"/>
        <v>45542</v>
      </c>
      <c r="F58" s="869">
        <f t="shared" si="71"/>
        <v>45547</v>
      </c>
      <c r="G58" s="869">
        <f t="shared" si="72"/>
        <v>45548</v>
      </c>
      <c r="I58" s="869">
        <f t="shared" si="58"/>
        <v>45537</v>
      </c>
      <c r="J58" s="609"/>
      <c r="K58" s="415"/>
    </row>
    <row r="59" spans="1:11" s="146" customFormat="1" ht="20.100000000000001" hidden="1" customHeight="1">
      <c r="A59" s="844"/>
      <c r="B59" s="965" t="s">
        <v>1927</v>
      </c>
      <c r="C59" s="965" t="s">
        <v>2848</v>
      </c>
      <c r="D59" s="961">
        <v>45546</v>
      </c>
      <c r="E59" s="869">
        <f t="shared" si="70"/>
        <v>45547</v>
      </c>
      <c r="F59" s="869">
        <f t="shared" si="71"/>
        <v>45552</v>
      </c>
      <c r="G59" s="869">
        <f t="shared" si="72"/>
        <v>45553</v>
      </c>
      <c r="I59" s="869">
        <f t="shared" si="58"/>
        <v>45544</v>
      </c>
      <c r="J59" s="609"/>
      <c r="K59" s="415"/>
    </row>
    <row r="60" spans="1:11" s="146" customFormat="1" ht="20.100000000000001" hidden="1" customHeight="1">
      <c r="A60" s="844" t="s">
        <v>1919</v>
      </c>
      <c r="B60" s="961" t="s">
        <v>1915</v>
      </c>
      <c r="C60" s="965" t="s">
        <v>2849</v>
      </c>
      <c r="D60" s="961">
        <v>45552</v>
      </c>
      <c r="E60" s="869">
        <f t="shared" si="70"/>
        <v>45553</v>
      </c>
      <c r="F60" s="869">
        <f t="shared" ref="F60" si="73">D60+6</f>
        <v>45558</v>
      </c>
      <c r="G60" s="869">
        <f t="shared" ref="G60" si="74">D60+7</f>
        <v>45559</v>
      </c>
      <c r="I60" s="869">
        <f t="shared" si="58"/>
        <v>45551</v>
      </c>
      <c r="J60" s="609"/>
      <c r="K60" s="415"/>
    </row>
    <row r="61" spans="1:11" s="146" customFormat="1" ht="20.100000000000001" hidden="1" customHeight="1">
      <c r="A61" s="844" t="s">
        <v>2850</v>
      </c>
      <c r="B61" s="965" t="s">
        <v>2396</v>
      </c>
      <c r="C61" s="965" t="s">
        <v>2851</v>
      </c>
      <c r="D61" s="965">
        <v>45557</v>
      </c>
      <c r="E61" s="869">
        <f t="shared" si="70"/>
        <v>45558</v>
      </c>
      <c r="F61" s="869">
        <f t="shared" ref="F61" si="75">D61+6</f>
        <v>45563</v>
      </c>
      <c r="G61" s="869">
        <f t="shared" ref="G61" si="76">D61+7</f>
        <v>45564</v>
      </c>
      <c r="I61" s="869">
        <f t="shared" si="58"/>
        <v>45558</v>
      </c>
      <c r="J61" s="609"/>
      <c r="K61" s="415"/>
    </row>
    <row r="62" spans="1:11" s="146" customFormat="1" ht="20.100000000000001" hidden="1" customHeight="1">
      <c r="A62" s="844"/>
      <c r="B62" s="961" t="s">
        <v>1934</v>
      </c>
      <c r="C62" s="965" t="s">
        <v>2852</v>
      </c>
      <c r="D62" s="965">
        <v>45568</v>
      </c>
      <c r="E62" s="869">
        <f t="shared" ref="E62:E63" si="77">D62+1</f>
        <v>45569</v>
      </c>
      <c r="F62" s="869">
        <f t="shared" ref="F62:F63" si="78">D62+6</f>
        <v>45574</v>
      </c>
      <c r="G62" s="869">
        <f t="shared" ref="G62:G63" si="79">D62+7</f>
        <v>45575</v>
      </c>
      <c r="I62" s="869">
        <f t="shared" si="58"/>
        <v>45565</v>
      </c>
      <c r="J62" s="609"/>
      <c r="K62" s="415"/>
    </row>
    <row r="63" spans="1:11" s="146" customFormat="1" ht="19.5" hidden="1" customHeight="1">
      <c r="A63" s="844"/>
      <c r="B63" s="965" t="s">
        <v>2678</v>
      </c>
      <c r="C63" s="965" t="s">
        <v>2853</v>
      </c>
      <c r="D63" s="965">
        <v>45571</v>
      </c>
      <c r="E63" s="869">
        <f t="shared" si="77"/>
        <v>45572</v>
      </c>
      <c r="F63" s="869">
        <f t="shared" si="78"/>
        <v>45577</v>
      </c>
      <c r="G63" s="869">
        <f t="shared" si="79"/>
        <v>45578</v>
      </c>
      <c r="I63" s="869">
        <f t="shared" si="58"/>
        <v>45572</v>
      </c>
      <c r="J63" s="609"/>
      <c r="K63" s="415"/>
    </row>
    <row r="64" spans="1:11" s="146" customFormat="1" ht="20.100000000000001" hidden="1" customHeight="1">
      <c r="A64" s="844"/>
      <c r="B64" s="965" t="s">
        <v>1947</v>
      </c>
      <c r="C64" s="965" t="s">
        <v>2854</v>
      </c>
      <c r="D64" s="965">
        <v>45580</v>
      </c>
      <c r="E64" s="869">
        <f t="shared" ref="E64:E65" si="80">D64+1</f>
        <v>45581</v>
      </c>
      <c r="F64" s="869">
        <f t="shared" ref="F64:F65" si="81">D64+6</f>
        <v>45586</v>
      </c>
      <c r="G64" s="869">
        <f t="shared" ref="G64:G65" si="82">D64+7</f>
        <v>45587</v>
      </c>
      <c r="I64" s="869">
        <f t="shared" si="58"/>
        <v>45579</v>
      </c>
      <c r="J64" s="609"/>
      <c r="K64" s="415"/>
    </row>
    <row r="65" spans="1:12" s="146" customFormat="1" ht="20.100000000000001" hidden="1" customHeight="1">
      <c r="A65" s="844" t="s">
        <v>1938</v>
      </c>
      <c r="B65" s="965" t="s">
        <v>2855</v>
      </c>
      <c r="C65" s="965" t="s">
        <v>2856</v>
      </c>
      <c r="D65" s="961">
        <v>45587</v>
      </c>
      <c r="E65" s="869">
        <f t="shared" si="80"/>
        <v>45588</v>
      </c>
      <c r="F65" s="869">
        <f t="shared" si="81"/>
        <v>45593</v>
      </c>
      <c r="G65" s="869">
        <f t="shared" si="82"/>
        <v>45594</v>
      </c>
      <c r="I65" s="869">
        <f t="shared" si="58"/>
        <v>45586</v>
      </c>
      <c r="J65" s="609"/>
      <c r="K65" s="415"/>
      <c r="L65" s="149"/>
    </row>
    <row r="66" spans="1:12" s="146" customFormat="1" ht="20.100000000000001" hidden="1" customHeight="1">
      <c r="A66" s="844" t="s">
        <v>1915</v>
      </c>
      <c r="B66" s="965" t="s">
        <v>1938</v>
      </c>
      <c r="C66" s="965" t="s">
        <v>2857</v>
      </c>
      <c r="D66" s="961">
        <v>45596</v>
      </c>
      <c r="E66" s="959" t="s">
        <v>286</v>
      </c>
      <c r="F66" s="869">
        <f t="shared" ref="F66:F69" si="83">D66+6</f>
        <v>45602</v>
      </c>
      <c r="G66" s="869">
        <f t="shared" ref="G66:G69" si="84">D66+7</f>
        <v>45603</v>
      </c>
      <c r="I66" s="869">
        <f t="shared" si="58"/>
        <v>45593</v>
      </c>
      <c r="J66" s="609"/>
      <c r="K66" s="415"/>
      <c r="L66" s="149"/>
    </row>
    <row r="67" spans="1:12" s="146" customFormat="1" ht="19.5" hidden="1" customHeight="1">
      <c r="A67" s="844"/>
      <c r="B67" s="965" t="s">
        <v>1915</v>
      </c>
      <c r="C67" s="965" t="s">
        <v>2858</v>
      </c>
      <c r="D67" s="965">
        <v>45601</v>
      </c>
      <c r="E67" s="869">
        <f t="shared" ref="E67:E69" si="85">D67+1</f>
        <v>45602</v>
      </c>
      <c r="F67" s="869">
        <f t="shared" si="83"/>
        <v>45607</v>
      </c>
      <c r="G67" s="869">
        <f t="shared" si="84"/>
        <v>45608</v>
      </c>
      <c r="I67" s="869">
        <f t="shared" si="58"/>
        <v>45600</v>
      </c>
      <c r="J67" s="609"/>
      <c r="K67" s="415"/>
    </row>
    <row r="68" spans="1:12" s="146" customFormat="1" ht="20.100000000000001" hidden="1" customHeight="1">
      <c r="A68" s="844" t="s">
        <v>2396</v>
      </c>
      <c r="B68" s="965" t="s">
        <v>2100</v>
      </c>
      <c r="C68" s="965" t="s">
        <v>2859</v>
      </c>
      <c r="D68" s="965">
        <v>45613</v>
      </c>
      <c r="E68" s="959" t="s">
        <v>286</v>
      </c>
      <c r="F68" s="808">
        <v>45615</v>
      </c>
      <c r="G68" s="869">
        <v>45616</v>
      </c>
      <c r="I68" s="869">
        <f t="shared" si="58"/>
        <v>45607</v>
      </c>
      <c r="J68" s="609"/>
      <c r="K68" s="415"/>
    </row>
    <row r="69" spans="1:12" s="146" customFormat="1" ht="20.100000000000001" hidden="1" customHeight="1">
      <c r="A69" s="844"/>
      <c r="B69" s="965" t="s">
        <v>1934</v>
      </c>
      <c r="C69" s="965" t="s">
        <v>2860</v>
      </c>
      <c r="D69" s="961">
        <v>45616</v>
      </c>
      <c r="E69" s="869">
        <f t="shared" si="85"/>
        <v>45617</v>
      </c>
      <c r="F69" s="869">
        <f t="shared" si="83"/>
        <v>45622</v>
      </c>
      <c r="G69" s="869">
        <f t="shared" si="84"/>
        <v>45623</v>
      </c>
      <c r="I69" s="869">
        <f t="shared" si="58"/>
        <v>45614</v>
      </c>
      <c r="J69" s="609"/>
      <c r="K69" s="415"/>
      <c r="L69" s="149"/>
    </row>
    <row r="70" spans="1:12" s="146" customFormat="1" ht="20.100000000000001" hidden="1" customHeight="1">
      <c r="A70" s="844" t="s">
        <v>1947</v>
      </c>
      <c r="B70" s="965" t="s">
        <v>2861</v>
      </c>
      <c r="C70" s="965" t="s">
        <v>2862</v>
      </c>
      <c r="D70" s="961">
        <v>45627</v>
      </c>
      <c r="E70" s="959" t="s">
        <v>286</v>
      </c>
      <c r="F70" s="869">
        <f t="shared" ref="F70:F73" si="86">D70+6</f>
        <v>45633</v>
      </c>
      <c r="G70" s="869">
        <f t="shared" ref="G70:G75" si="87">D70+7</f>
        <v>45634</v>
      </c>
      <c r="I70" s="869">
        <f t="shared" si="58"/>
        <v>45621</v>
      </c>
      <c r="J70" s="609"/>
      <c r="K70" s="415"/>
      <c r="L70" s="149"/>
    </row>
    <row r="71" spans="1:12" s="146" customFormat="1" ht="20.100000000000001" hidden="1" customHeight="1">
      <c r="A71" s="844"/>
      <c r="B71" s="965" t="s">
        <v>2855</v>
      </c>
      <c r="C71" s="965" t="s">
        <v>2863</v>
      </c>
      <c r="D71" s="961">
        <v>45628</v>
      </c>
      <c r="E71" s="869">
        <f t="shared" ref="E71:E73" si="88">D71+1</f>
        <v>45629</v>
      </c>
      <c r="F71" s="869">
        <f t="shared" si="86"/>
        <v>45634</v>
      </c>
      <c r="G71" s="869">
        <f t="shared" si="87"/>
        <v>45635</v>
      </c>
      <c r="I71" s="869">
        <f t="shared" si="58"/>
        <v>45628</v>
      </c>
      <c r="J71" s="609"/>
      <c r="K71" s="415"/>
      <c r="L71" s="149"/>
    </row>
    <row r="72" spans="1:12" s="146" customFormat="1" ht="20.100000000000001" hidden="1" customHeight="1">
      <c r="A72" s="844"/>
      <c r="B72" s="965" t="s">
        <v>1938</v>
      </c>
      <c r="C72" s="965" t="s">
        <v>2864</v>
      </c>
      <c r="D72" s="965">
        <v>45641</v>
      </c>
      <c r="E72" s="959" t="s">
        <v>286</v>
      </c>
      <c r="F72" s="869">
        <f t="shared" si="86"/>
        <v>45647</v>
      </c>
      <c r="G72" s="869">
        <f t="shared" si="87"/>
        <v>45648</v>
      </c>
      <c r="I72" s="869">
        <f t="shared" si="58"/>
        <v>45635</v>
      </c>
      <c r="J72" s="609"/>
      <c r="K72" s="415"/>
      <c r="L72" s="149"/>
    </row>
    <row r="73" spans="1:12" s="146" customFormat="1" ht="19.5" hidden="1" customHeight="1">
      <c r="A73" s="844"/>
      <c r="B73" s="965" t="s">
        <v>1915</v>
      </c>
      <c r="C73" s="965" t="s">
        <v>2865</v>
      </c>
      <c r="D73" s="965">
        <v>45645</v>
      </c>
      <c r="E73" s="869">
        <f t="shared" si="88"/>
        <v>45646</v>
      </c>
      <c r="F73" s="869">
        <f t="shared" si="86"/>
        <v>45651</v>
      </c>
      <c r="G73" s="869">
        <f t="shared" si="87"/>
        <v>45652</v>
      </c>
      <c r="I73" s="869">
        <f t="shared" si="58"/>
        <v>45642</v>
      </c>
      <c r="J73" s="609"/>
      <c r="K73" s="415"/>
    </row>
    <row r="74" spans="1:12" s="146" customFormat="1" ht="20.100000000000001" hidden="1" customHeight="1">
      <c r="A74" s="844"/>
      <c r="B74" s="965" t="s">
        <v>2100</v>
      </c>
      <c r="C74" s="965" t="s">
        <v>2866</v>
      </c>
      <c r="D74" s="965">
        <v>45657</v>
      </c>
      <c r="E74" s="959" t="s">
        <v>286</v>
      </c>
      <c r="F74" s="959" t="s">
        <v>286</v>
      </c>
      <c r="G74" s="869">
        <f t="shared" si="87"/>
        <v>45664</v>
      </c>
      <c r="I74" s="869">
        <f t="shared" si="58"/>
        <v>45649</v>
      </c>
      <c r="J74" s="609"/>
      <c r="K74" s="415"/>
    </row>
    <row r="75" spans="1:12" s="146" customFormat="1" ht="20.100000000000001" hidden="1" customHeight="1">
      <c r="A75" s="844"/>
      <c r="B75" s="965" t="s">
        <v>1934</v>
      </c>
      <c r="C75" s="965" t="s">
        <v>2867</v>
      </c>
      <c r="D75" s="961">
        <v>45665</v>
      </c>
      <c r="E75" s="959" t="s">
        <v>286</v>
      </c>
      <c r="F75" s="959" t="s">
        <v>286</v>
      </c>
      <c r="G75" s="869">
        <f t="shared" si="87"/>
        <v>45672</v>
      </c>
      <c r="I75" s="869">
        <f t="shared" si="58"/>
        <v>45656</v>
      </c>
      <c r="J75" s="609"/>
      <c r="K75" s="415"/>
      <c r="L75" s="149"/>
    </row>
    <row r="76" spans="1:12" s="146" customFormat="1" ht="20.100000000000001" hidden="1" customHeight="1">
      <c r="A76" s="844" t="s">
        <v>1947</v>
      </c>
      <c r="B76" s="965" t="s">
        <v>2861</v>
      </c>
      <c r="C76" s="965" t="s">
        <v>2868</v>
      </c>
      <c r="D76" s="961">
        <v>45669</v>
      </c>
      <c r="E76" s="959" t="s">
        <v>286</v>
      </c>
      <c r="F76" s="869">
        <f t="shared" ref="F76:F79" si="89">D76+6</f>
        <v>45675</v>
      </c>
      <c r="G76" s="869">
        <f t="shared" ref="G76:G80" si="90">D76+7</f>
        <v>45676</v>
      </c>
      <c r="I76" s="869">
        <f t="shared" si="58"/>
        <v>45663</v>
      </c>
      <c r="J76" s="609"/>
      <c r="K76" s="415"/>
      <c r="L76" s="149"/>
    </row>
    <row r="77" spans="1:12" s="146" customFormat="1" ht="20.100000000000001" hidden="1" customHeight="1">
      <c r="A77" s="844"/>
      <c r="B77" s="965" t="s">
        <v>2855</v>
      </c>
      <c r="C77" s="965" t="s">
        <v>2869</v>
      </c>
      <c r="D77" s="961">
        <v>45673</v>
      </c>
      <c r="E77" s="959" t="s">
        <v>286</v>
      </c>
      <c r="F77" s="869">
        <f t="shared" si="89"/>
        <v>45679</v>
      </c>
      <c r="G77" s="869">
        <f t="shared" si="90"/>
        <v>45680</v>
      </c>
      <c r="I77" s="869">
        <f t="shared" si="58"/>
        <v>45670</v>
      </c>
      <c r="J77" s="609"/>
      <c r="K77" s="415"/>
      <c r="L77" s="149"/>
    </row>
    <row r="78" spans="1:12" s="146" customFormat="1" ht="20.100000000000001" hidden="1" customHeight="1">
      <c r="A78" s="844" t="s">
        <v>1938</v>
      </c>
      <c r="B78" s="965" t="s">
        <v>2100</v>
      </c>
      <c r="C78" s="965" t="s">
        <v>2870</v>
      </c>
      <c r="D78" s="961">
        <v>45682</v>
      </c>
      <c r="E78" s="959" t="s">
        <v>286</v>
      </c>
      <c r="F78" s="869">
        <f t="shared" si="89"/>
        <v>45688</v>
      </c>
      <c r="G78" s="869">
        <f t="shared" si="90"/>
        <v>45689</v>
      </c>
      <c r="I78" s="869">
        <f t="shared" si="58"/>
        <v>45677</v>
      </c>
      <c r="J78" s="609"/>
      <c r="K78" s="415"/>
      <c r="L78" s="149"/>
    </row>
    <row r="79" spans="1:12" s="146" customFormat="1" ht="19.5" hidden="1" customHeight="1">
      <c r="A79" s="844" t="s">
        <v>1915</v>
      </c>
      <c r="B79" s="965" t="s">
        <v>1938</v>
      </c>
      <c r="C79" s="965" t="s">
        <v>2871</v>
      </c>
      <c r="D79" s="965">
        <v>45686</v>
      </c>
      <c r="E79" s="959" t="s">
        <v>286</v>
      </c>
      <c r="F79" s="869">
        <f t="shared" si="89"/>
        <v>45692</v>
      </c>
      <c r="G79" s="869">
        <f t="shared" si="90"/>
        <v>45693</v>
      </c>
      <c r="I79" s="869">
        <f t="shared" si="58"/>
        <v>45684</v>
      </c>
      <c r="J79" s="609"/>
      <c r="K79" s="415"/>
    </row>
    <row r="80" spans="1:12" s="146" customFormat="1" ht="20.100000000000001" hidden="1" customHeight="1">
      <c r="A80" s="844"/>
      <c r="B80" s="965" t="s">
        <v>1915</v>
      </c>
      <c r="C80" s="965" t="s">
        <v>2872</v>
      </c>
      <c r="D80" s="965">
        <v>45693</v>
      </c>
      <c r="E80" s="959" t="s">
        <v>286</v>
      </c>
      <c r="F80" s="869">
        <f t="shared" ref="F80" si="91">D80+6</f>
        <v>45699</v>
      </c>
      <c r="G80" s="869">
        <f t="shared" si="90"/>
        <v>45700</v>
      </c>
      <c r="I80" s="869">
        <f t="shared" si="58"/>
        <v>45691</v>
      </c>
      <c r="J80" s="609"/>
      <c r="K80" s="415"/>
    </row>
    <row r="81" spans="1:15" s="146" customFormat="1" ht="20.100000000000001" hidden="1" customHeight="1">
      <c r="A81" s="844" t="s">
        <v>2873</v>
      </c>
      <c r="B81" s="965" t="s">
        <v>1934</v>
      </c>
      <c r="C81" s="965" t="s">
        <v>2874</v>
      </c>
      <c r="D81" s="961">
        <v>45712</v>
      </c>
      <c r="E81" s="959" t="s">
        <v>286</v>
      </c>
      <c r="F81" s="869">
        <v>45715</v>
      </c>
      <c r="G81" s="869">
        <v>45716</v>
      </c>
      <c r="I81" s="869">
        <f t="shared" si="58"/>
        <v>45698</v>
      </c>
      <c r="J81" s="609"/>
      <c r="K81" s="415"/>
      <c r="L81" s="149"/>
    </row>
    <row r="82" spans="1:15" s="146" customFormat="1" ht="20.100000000000001" hidden="1" customHeight="1">
      <c r="A82" s="844" t="s">
        <v>2861</v>
      </c>
      <c r="B82" s="965" t="s">
        <v>2861</v>
      </c>
      <c r="C82" s="965" t="s">
        <v>2875</v>
      </c>
      <c r="D82" s="961">
        <v>45705</v>
      </c>
      <c r="E82" s="869">
        <f t="shared" ref="E82:E83" si="92">D82+1</f>
        <v>45706</v>
      </c>
      <c r="F82" s="869">
        <f t="shared" ref="F82" si="93">D82+6</f>
        <v>45711</v>
      </c>
      <c r="G82" s="959" t="s">
        <v>286</v>
      </c>
      <c r="I82" s="869">
        <f t="shared" si="58"/>
        <v>45705</v>
      </c>
      <c r="J82" s="609"/>
      <c r="K82" s="415"/>
      <c r="L82" s="149"/>
    </row>
    <row r="83" spans="1:15" s="146" customFormat="1" ht="20.100000000000001" hidden="1" customHeight="1">
      <c r="A83" s="844"/>
      <c r="B83" s="965" t="s">
        <v>2855</v>
      </c>
      <c r="C83" s="965" t="s">
        <v>2876</v>
      </c>
      <c r="D83" s="961">
        <v>45717</v>
      </c>
      <c r="E83" s="869">
        <f t="shared" si="92"/>
        <v>45718</v>
      </c>
      <c r="F83" s="808">
        <v>45720</v>
      </c>
      <c r="G83" s="869">
        <v>45721</v>
      </c>
      <c r="I83" s="869">
        <f t="shared" si="58"/>
        <v>45712</v>
      </c>
      <c r="J83" s="609"/>
      <c r="K83" s="415"/>
      <c r="L83" s="149"/>
    </row>
    <row r="84" spans="1:15" s="149" customFormat="1" ht="20.100000000000001" hidden="1" customHeight="1">
      <c r="A84" s="1020"/>
      <c r="B84" s="147" t="s">
        <v>467</v>
      </c>
      <c r="C84" s="749"/>
      <c r="D84" s="9"/>
      <c r="E84" s="9"/>
      <c r="F84" s="9"/>
      <c r="G84" s="9"/>
      <c r="H84" s="9"/>
      <c r="I84" s="9"/>
      <c r="J84" s="9"/>
      <c r="K84" s="9"/>
      <c r="L84" s="9"/>
      <c r="M84" s="9"/>
      <c r="N84" s="146"/>
      <c r="O84" s="146"/>
    </row>
    <row r="85" spans="1:15" s="146" customFormat="1" ht="19.5" hidden="1" customHeight="1">
      <c r="A85" s="844"/>
      <c r="B85" s="719"/>
      <c r="C85" s="714"/>
      <c r="D85" s="714"/>
      <c r="E85" s="714"/>
      <c r="F85" s="714"/>
      <c r="G85" s="714"/>
      <c r="H85" s="610"/>
      <c r="I85" s="630"/>
      <c r="J85" s="609"/>
      <c r="K85" s="415"/>
      <c r="L85" s="149"/>
    </row>
    <row r="86" spans="1:15" s="149" customFormat="1" ht="20.100000000000001" customHeight="1">
      <c r="A86" s="1018"/>
      <c r="B86" s="1529" t="s">
        <v>248</v>
      </c>
      <c r="C86" s="1529"/>
      <c r="D86" s="1529"/>
      <c r="E86" s="1529"/>
      <c r="F86" s="1529"/>
      <c r="G86" s="1022"/>
      <c r="H86" s="145"/>
      <c r="I86" s="145"/>
      <c r="J86" s="145"/>
      <c r="K86" s="145"/>
    </row>
    <row r="87" spans="1:15" s="149" customFormat="1" ht="19.5" customHeight="1">
      <c r="A87" s="1018"/>
      <c r="B87" s="1019"/>
      <c r="C87" s="1019"/>
      <c r="D87" s="1019"/>
      <c r="E87" s="1019"/>
      <c r="F87" s="1019"/>
      <c r="G87" s="1019"/>
      <c r="H87" s="145"/>
      <c r="I87" s="145"/>
      <c r="J87" s="145"/>
      <c r="K87" s="145"/>
    </row>
    <row r="88" spans="1:15" s="146" customFormat="1" ht="27.75" customHeight="1">
      <c r="A88" s="851"/>
      <c r="B88" s="1530" t="s">
        <v>9</v>
      </c>
      <c r="C88" s="1531"/>
      <c r="D88" s="1599" t="s">
        <v>250</v>
      </c>
      <c r="E88" s="1268" t="s">
        <v>108</v>
      </c>
      <c r="F88" s="1268" t="s">
        <v>145</v>
      </c>
      <c r="G88" s="1206"/>
      <c r="H88" s="1269"/>
      <c r="I88" s="1206"/>
      <c r="J88" s="1270"/>
    </row>
    <row r="89" spans="1:15" s="146" customFormat="1" ht="18" customHeight="1">
      <c r="A89" s="851"/>
      <c r="B89" s="1271" t="s">
        <v>252</v>
      </c>
      <c r="C89" s="1271" t="s">
        <v>253</v>
      </c>
      <c r="D89" s="1600"/>
      <c r="E89" s="1272" t="s">
        <v>110</v>
      </c>
      <c r="F89" s="1272" t="s">
        <v>48</v>
      </c>
      <c r="G89" s="1206"/>
      <c r="H89" s="1273" t="s">
        <v>338</v>
      </c>
    </row>
    <row r="90" spans="1:15" s="146" customFormat="1" ht="20.100000000000001" hidden="1" customHeight="1">
      <c r="A90" s="844"/>
      <c r="B90" s="1274" t="s">
        <v>1934</v>
      </c>
      <c r="C90" s="1274" t="s">
        <v>2867</v>
      </c>
      <c r="D90" s="1275">
        <v>45665</v>
      </c>
      <c r="E90" s="1177" t="s">
        <v>286</v>
      </c>
      <c r="F90" s="1276">
        <f t="shared" ref="F90:F95" si="94">D90+7</f>
        <v>45672</v>
      </c>
      <c r="G90" s="1206"/>
      <c r="H90" s="1276"/>
      <c r="I90" s="149"/>
      <c r="K90" s="149"/>
    </row>
    <row r="91" spans="1:15" s="146" customFormat="1" ht="20.100000000000001" hidden="1" customHeight="1">
      <c r="A91" s="844" t="s">
        <v>1947</v>
      </c>
      <c r="B91" s="1274" t="s">
        <v>2861</v>
      </c>
      <c r="C91" s="1274" t="s">
        <v>2868</v>
      </c>
      <c r="D91" s="1275">
        <v>45669</v>
      </c>
      <c r="E91" s="1276">
        <f t="shared" ref="E91:E95" si="95">D91+6</f>
        <v>45675</v>
      </c>
      <c r="F91" s="1276">
        <f t="shared" si="94"/>
        <v>45676</v>
      </c>
      <c r="G91" s="1206"/>
      <c r="H91" s="1276"/>
      <c r="I91" s="149"/>
      <c r="K91" s="149"/>
    </row>
    <row r="92" spans="1:15" s="146" customFormat="1" ht="20.100000000000001" hidden="1" customHeight="1">
      <c r="A92" s="844"/>
      <c r="B92" s="1274" t="s">
        <v>2855</v>
      </c>
      <c r="C92" s="1274" t="s">
        <v>2869</v>
      </c>
      <c r="D92" s="1275">
        <v>45673</v>
      </c>
      <c r="E92" s="1276">
        <f t="shared" si="95"/>
        <v>45679</v>
      </c>
      <c r="F92" s="1276">
        <f t="shared" si="94"/>
        <v>45680</v>
      </c>
      <c r="G92" s="1206"/>
      <c r="H92" s="1276"/>
      <c r="I92" s="149"/>
      <c r="K92" s="149"/>
    </row>
    <row r="93" spans="1:15" s="146" customFormat="1" ht="20.100000000000001" hidden="1" customHeight="1">
      <c r="A93" s="844" t="s">
        <v>1938</v>
      </c>
      <c r="B93" s="1274" t="s">
        <v>2100</v>
      </c>
      <c r="C93" s="1274" t="s">
        <v>2870</v>
      </c>
      <c r="D93" s="1275">
        <v>45682</v>
      </c>
      <c r="E93" s="1276">
        <f t="shared" si="95"/>
        <v>45688</v>
      </c>
      <c r="F93" s="1276">
        <f t="shared" si="94"/>
        <v>45689</v>
      </c>
      <c r="G93" s="1206"/>
      <c r="H93" s="1276"/>
      <c r="I93" s="149"/>
      <c r="K93" s="149"/>
    </row>
    <row r="94" spans="1:15" s="146" customFormat="1" ht="19.5" hidden="1" customHeight="1">
      <c r="A94" s="844" t="s">
        <v>1915</v>
      </c>
      <c r="B94" s="1274" t="s">
        <v>1938</v>
      </c>
      <c r="C94" s="1274" t="s">
        <v>2871</v>
      </c>
      <c r="D94" s="1274">
        <v>45686</v>
      </c>
      <c r="E94" s="1276">
        <f t="shared" si="95"/>
        <v>45692</v>
      </c>
      <c r="F94" s="1276">
        <f t="shared" si="94"/>
        <v>45693</v>
      </c>
      <c r="G94" s="1206"/>
      <c r="H94" s="1276"/>
    </row>
    <row r="95" spans="1:15" s="146" customFormat="1" ht="20.100000000000001" hidden="1" customHeight="1">
      <c r="A95" s="844"/>
      <c r="B95" s="1274" t="s">
        <v>1915</v>
      </c>
      <c r="C95" s="1274" t="s">
        <v>2872</v>
      </c>
      <c r="D95" s="1274">
        <v>45693</v>
      </c>
      <c r="E95" s="1276">
        <f t="shared" si="95"/>
        <v>45699</v>
      </c>
      <c r="F95" s="1276">
        <f t="shared" si="94"/>
        <v>45700</v>
      </c>
      <c r="G95" s="1206"/>
      <c r="H95" s="1276"/>
    </row>
    <row r="96" spans="1:15" s="146" customFormat="1" ht="20.100000000000001" hidden="1" customHeight="1">
      <c r="A96" s="844"/>
      <c r="B96" s="1274" t="s">
        <v>2100</v>
      </c>
      <c r="C96" s="1274" t="s">
        <v>2877</v>
      </c>
      <c r="D96" s="1275">
        <v>45721</v>
      </c>
      <c r="E96" s="1177" t="s">
        <v>286</v>
      </c>
      <c r="F96" s="1177" t="s">
        <v>286</v>
      </c>
      <c r="G96" s="1206"/>
      <c r="H96" s="1276"/>
      <c r="I96" s="149"/>
      <c r="K96" s="149"/>
    </row>
    <row r="97" spans="1:11" s="146" customFormat="1" ht="20.100000000000001" hidden="1" customHeight="1">
      <c r="A97" s="844"/>
      <c r="B97" s="1274" t="s">
        <v>1938</v>
      </c>
      <c r="C97" s="1274" t="s">
        <v>2878</v>
      </c>
      <c r="D97" s="1275">
        <v>45726</v>
      </c>
      <c r="E97" s="1276">
        <f t="shared" ref="E97:E104" si="96">D97+6</f>
        <v>45732</v>
      </c>
      <c r="F97" s="1276">
        <f t="shared" ref="F97:F104" si="97">E97+1</f>
        <v>45733</v>
      </c>
      <c r="G97" s="1206"/>
      <c r="H97" s="1276"/>
      <c r="I97" s="149"/>
      <c r="K97" s="149"/>
    </row>
    <row r="98" spans="1:11" s="146" customFormat="1" ht="20.100000000000001" hidden="1" customHeight="1">
      <c r="A98" s="844"/>
      <c r="B98" s="1274" t="s">
        <v>1915</v>
      </c>
      <c r="C98" s="1274" t="s">
        <v>2879</v>
      </c>
      <c r="D98" s="1275">
        <v>45739</v>
      </c>
      <c r="E98" s="1276">
        <f t="shared" si="96"/>
        <v>45745</v>
      </c>
      <c r="F98" s="1276">
        <f t="shared" si="97"/>
        <v>45746</v>
      </c>
      <c r="G98" s="1206"/>
      <c r="H98" s="1276"/>
      <c r="I98" s="149"/>
      <c r="K98" s="149"/>
    </row>
    <row r="99" spans="1:11" s="146" customFormat="1" ht="20.100000000000001" hidden="1" customHeight="1">
      <c r="A99" s="844"/>
      <c r="B99" s="1274" t="s">
        <v>2678</v>
      </c>
      <c r="C99" s="1274" t="s">
        <v>2880</v>
      </c>
      <c r="D99" s="1275">
        <v>45747</v>
      </c>
      <c r="E99" s="1155" t="s">
        <v>286</v>
      </c>
      <c r="F99" s="1276">
        <v>45750</v>
      </c>
      <c r="G99" s="1206"/>
      <c r="H99" s="1276"/>
      <c r="I99" s="149"/>
      <c r="K99" s="149"/>
    </row>
    <row r="100" spans="1:11" s="146" customFormat="1" ht="20.100000000000001" hidden="1" customHeight="1">
      <c r="A100" s="844" t="s">
        <v>1934</v>
      </c>
      <c r="B100" s="1274" t="s">
        <v>2100</v>
      </c>
      <c r="C100" s="1274" t="s">
        <v>2881</v>
      </c>
      <c r="D100" s="1275">
        <v>45753</v>
      </c>
      <c r="E100" s="1276">
        <f t="shared" si="96"/>
        <v>45759</v>
      </c>
      <c r="F100" s="1276">
        <f t="shared" si="97"/>
        <v>45760</v>
      </c>
      <c r="G100" s="1206"/>
      <c r="H100" s="1276"/>
      <c r="I100" s="149"/>
      <c r="K100" s="149"/>
    </row>
    <row r="101" spans="1:11" s="146" customFormat="1" ht="20.100000000000001" hidden="1" customHeight="1">
      <c r="A101" s="844"/>
      <c r="B101" s="1274" t="s">
        <v>1934</v>
      </c>
      <c r="C101" s="1274" t="s">
        <v>2882</v>
      </c>
      <c r="D101" s="1275">
        <v>45759</v>
      </c>
      <c r="E101" s="1276">
        <f t="shared" si="96"/>
        <v>45765</v>
      </c>
      <c r="F101" s="1276">
        <f t="shared" si="97"/>
        <v>45766</v>
      </c>
      <c r="G101" s="1206"/>
      <c r="H101" s="1276"/>
      <c r="I101" s="149"/>
      <c r="K101" s="149"/>
    </row>
    <row r="102" spans="1:11" s="146" customFormat="1" ht="20.100000000000001" hidden="1" customHeight="1">
      <c r="A102" s="844" t="s">
        <v>2855</v>
      </c>
      <c r="B102" s="1274" t="s">
        <v>2396</v>
      </c>
      <c r="C102" s="1274" t="s">
        <v>2883</v>
      </c>
      <c r="D102" s="1275">
        <v>45766</v>
      </c>
      <c r="E102" s="1276">
        <f t="shared" si="96"/>
        <v>45772</v>
      </c>
      <c r="F102" s="1276">
        <f t="shared" si="97"/>
        <v>45773</v>
      </c>
      <c r="G102" s="1206"/>
      <c r="H102" s="1276"/>
      <c r="I102" s="149"/>
      <c r="K102" s="149"/>
    </row>
    <row r="103" spans="1:11" s="146" customFormat="1" ht="20.100000000000001" hidden="1" customHeight="1">
      <c r="A103" s="844"/>
      <c r="B103" s="1274" t="s">
        <v>2636</v>
      </c>
      <c r="C103" s="1274" t="s">
        <v>2884</v>
      </c>
      <c r="D103" s="1275">
        <v>45768</v>
      </c>
      <c r="E103" s="1276">
        <f t="shared" si="96"/>
        <v>45774</v>
      </c>
      <c r="F103" s="1276">
        <f t="shared" si="97"/>
        <v>45775</v>
      </c>
      <c r="G103" s="1206"/>
      <c r="H103" s="1276"/>
      <c r="I103" s="149"/>
      <c r="K103" s="149"/>
    </row>
    <row r="104" spans="1:11" s="146" customFormat="1" ht="20.100000000000001" hidden="1" customHeight="1">
      <c r="A104" s="844" t="s">
        <v>1938</v>
      </c>
      <c r="B104" s="1274" t="s">
        <v>2885</v>
      </c>
      <c r="C104" s="1274" t="s">
        <v>2886</v>
      </c>
      <c r="D104" s="1275">
        <v>45775</v>
      </c>
      <c r="E104" s="1276">
        <f t="shared" si="96"/>
        <v>45781</v>
      </c>
      <c r="F104" s="1276">
        <f t="shared" si="97"/>
        <v>45782</v>
      </c>
      <c r="G104" s="1206"/>
      <c r="H104" s="1276"/>
      <c r="I104" s="149"/>
      <c r="K104" s="149"/>
    </row>
    <row r="105" spans="1:11" s="146" customFormat="1" ht="20.100000000000001" hidden="1" customHeight="1">
      <c r="A105" s="844"/>
      <c r="B105" s="1274" t="s">
        <v>1915</v>
      </c>
      <c r="C105" s="1274" t="s">
        <v>2887</v>
      </c>
      <c r="D105" s="1275">
        <v>45787</v>
      </c>
      <c r="E105" s="1276">
        <f t="shared" ref="E105:E108" si="98">D105+6</f>
        <v>45793</v>
      </c>
      <c r="F105" s="1276">
        <f t="shared" ref="F105:F108" si="99">E105+1</f>
        <v>45794</v>
      </c>
      <c r="G105" s="1206"/>
      <c r="H105" s="1276"/>
      <c r="I105" s="149"/>
      <c r="K105" s="149"/>
    </row>
    <row r="106" spans="1:11" s="146" customFormat="1" ht="20.100000000000001" hidden="1" customHeight="1">
      <c r="A106" s="844"/>
      <c r="B106" s="1274" t="s">
        <v>2678</v>
      </c>
      <c r="C106" s="1274" t="s">
        <v>2888</v>
      </c>
      <c r="D106" s="1275">
        <v>45792</v>
      </c>
      <c r="E106" s="1276">
        <f t="shared" si="98"/>
        <v>45798</v>
      </c>
      <c r="F106" s="1276">
        <f t="shared" si="99"/>
        <v>45799</v>
      </c>
      <c r="G106" s="1206"/>
      <c r="H106" s="1276"/>
      <c r="I106" s="149"/>
      <c r="K106" s="149"/>
    </row>
    <row r="107" spans="1:11" s="146" customFormat="1" ht="20.100000000000001" hidden="1" customHeight="1">
      <c r="A107" s="844"/>
      <c r="B107" s="1274" t="s">
        <v>2100</v>
      </c>
      <c r="C107" s="1274" t="s">
        <v>2889</v>
      </c>
      <c r="D107" s="1275">
        <v>45799</v>
      </c>
      <c r="E107" s="1276">
        <f t="shared" si="98"/>
        <v>45805</v>
      </c>
      <c r="F107" s="1276">
        <f t="shared" si="99"/>
        <v>45806</v>
      </c>
      <c r="G107" s="1206"/>
      <c r="H107" s="1276"/>
      <c r="I107" s="149"/>
      <c r="K107" s="149"/>
    </row>
    <row r="108" spans="1:11" s="146" customFormat="1" ht="20.100000000000001" hidden="1" customHeight="1">
      <c r="A108" s="844"/>
      <c r="B108" s="1274" t="s">
        <v>2361</v>
      </c>
      <c r="C108" s="1274" t="s">
        <v>2890</v>
      </c>
      <c r="D108" s="1275">
        <v>45808</v>
      </c>
      <c r="E108" s="1276">
        <f t="shared" si="98"/>
        <v>45814</v>
      </c>
      <c r="F108" s="1276">
        <f t="shared" si="99"/>
        <v>45815</v>
      </c>
      <c r="G108" s="1206"/>
      <c r="H108" s="1276"/>
      <c r="I108" s="149"/>
      <c r="K108" s="149"/>
    </row>
    <row r="109" spans="1:11" s="146" customFormat="1" ht="20.100000000000001" hidden="1" customHeight="1">
      <c r="A109" s="844"/>
      <c r="B109" s="1274" t="s">
        <v>1934</v>
      </c>
      <c r="C109" s="1274" t="s">
        <v>2891</v>
      </c>
      <c r="D109" s="1275">
        <v>45818</v>
      </c>
      <c r="E109" s="1276">
        <f t="shared" ref="E109:E114" si="100">D109+6</f>
        <v>45824</v>
      </c>
      <c r="F109" s="1276">
        <f t="shared" ref="F109:F114" si="101">E109+1</f>
        <v>45825</v>
      </c>
      <c r="G109" s="1206"/>
      <c r="H109" s="1276"/>
      <c r="I109" s="149"/>
      <c r="K109" s="149"/>
    </row>
    <row r="110" spans="1:11" s="146" customFormat="1" ht="20.100000000000001" hidden="1" customHeight="1">
      <c r="A110" s="844"/>
      <c r="B110" s="1274" t="s">
        <v>2396</v>
      </c>
      <c r="C110" s="1274" t="s">
        <v>2892</v>
      </c>
      <c r="D110" s="1275">
        <v>45824</v>
      </c>
      <c r="E110" s="1276">
        <f t="shared" si="100"/>
        <v>45830</v>
      </c>
      <c r="F110" s="1276">
        <f t="shared" si="101"/>
        <v>45831</v>
      </c>
      <c r="G110" s="1206"/>
      <c r="H110" s="1276"/>
      <c r="I110" s="149"/>
      <c r="K110" s="149"/>
    </row>
    <row r="111" spans="1:11" s="146" customFormat="1" ht="20.100000000000001" hidden="1" customHeight="1">
      <c r="A111" s="844"/>
      <c r="B111" s="1274" t="s">
        <v>2636</v>
      </c>
      <c r="C111" s="1274" t="s">
        <v>2893</v>
      </c>
      <c r="D111" s="1275">
        <v>45823</v>
      </c>
      <c r="E111" s="1276">
        <f t="shared" si="100"/>
        <v>45829</v>
      </c>
      <c r="F111" s="1276">
        <f t="shared" si="101"/>
        <v>45830</v>
      </c>
      <c r="G111" s="1206"/>
      <c r="H111" s="1276"/>
      <c r="I111" s="149"/>
      <c r="K111" s="149"/>
    </row>
    <row r="112" spans="1:11" s="146" customFormat="1" ht="20.100000000000001" hidden="1" customHeight="1">
      <c r="A112" s="844" t="s">
        <v>2885</v>
      </c>
      <c r="B112" s="1274" t="s">
        <v>1915</v>
      </c>
      <c r="C112" s="1274" t="s">
        <v>2894</v>
      </c>
      <c r="D112" s="1177" t="s">
        <v>286</v>
      </c>
      <c r="E112" s="1277"/>
      <c r="F112" s="1277"/>
      <c r="G112" s="1206"/>
      <c r="H112" s="1276"/>
      <c r="I112" s="149"/>
      <c r="K112" s="149"/>
    </row>
    <row r="113" spans="1:11" s="146" customFormat="1" ht="20.100000000000001" hidden="1" customHeight="1">
      <c r="A113" s="844" t="s">
        <v>2678</v>
      </c>
      <c r="B113" s="1274" t="s">
        <v>2885</v>
      </c>
      <c r="C113" s="1274" t="s">
        <v>2895</v>
      </c>
      <c r="D113" s="1275">
        <v>45841</v>
      </c>
      <c r="E113" s="1276">
        <f t="shared" si="100"/>
        <v>45847</v>
      </c>
      <c r="F113" s="1276">
        <f t="shared" si="101"/>
        <v>45848</v>
      </c>
      <c r="G113" s="1206"/>
      <c r="H113" s="1276"/>
      <c r="I113" s="149"/>
      <c r="K113" s="149"/>
    </row>
    <row r="114" spans="1:11" s="146" customFormat="1" ht="20.100000000000001" hidden="1" customHeight="1">
      <c r="A114" s="844"/>
      <c r="B114" s="1274" t="s">
        <v>2678</v>
      </c>
      <c r="C114" s="1274" t="s">
        <v>2896</v>
      </c>
      <c r="D114" s="1275">
        <v>45847</v>
      </c>
      <c r="E114" s="1276">
        <f t="shared" si="100"/>
        <v>45853</v>
      </c>
      <c r="F114" s="1276">
        <f t="shared" si="101"/>
        <v>45854</v>
      </c>
      <c r="G114" s="1206"/>
      <c r="H114" s="1276"/>
      <c r="I114" s="149"/>
      <c r="K114" s="149"/>
    </row>
    <row r="115" spans="1:11" s="146" customFormat="1" ht="20.100000000000001" hidden="1" customHeight="1">
      <c r="A115" s="844"/>
      <c r="B115" s="1274" t="s">
        <v>2100</v>
      </c>
      <c r="C115" s="1274" t="s">
        <v>2897</v>
      </c>
      <c r="D115" s="1275">
        <v>45855</v>
      </c>
      <c r="E115" s="1276">
        <f t="shared" ref="E115" si="102">D115+6</f>
        <v>45861</v>
      </c>
      <c r="F115" s="1276">
        <f t="shared" ref="F115" si="103">E115+1</f>
        <v>45862</v>
      </c>
      <c r="G115" s="1206"/>
      <c r="H115" s="1276"/>
      <c r="I115" s="149"/>
      <c r="K115" s="149"/>
    </row>
    <row r="116" spans="1:11" s="146" customFormat="1" ht="20.100000000000001" hidden="1" customHeight="1">
      <c r="A116" s="844" t="s">
        <v>1934</v>
      </c>
      <c r="B116" s="1278" t="s">
        <v>310</v>
      </c>
      <c r="C116" s="1274" t="s">
        <v>2898</v>
      </c>
      <c r="D116" s="1277"/>
      <c r="E116" s="1277"/>
      <c r="F116" s="1277"/>
      <c r="G116" s="1206"/>
      <c r="H116" s="1276"/>
      <c r="I116" s="149"/>
      <c r="K116" s="149"/>
    </row>
    <row r="117" spans="1:11" s="146" customFormat="1" ht="20.100000000000001" hidden="1" customHeight="1">
      <c r="A117" s="844"/>
      <c r="B117" s="1274" t="s">
        <v>1934</v>
      </c>
      <c r="C117" s="1274" t="s">
        <v>2899</v>
      </c>
      <c r="D117" s="1275">
        <v>45869</v>
      </c>
      <c r="E117" s="1276">
        <f t="shared" ref="E117" si="104">D117+6</f>
        <v>45875</v>
      </c>
      <c r="F117" s="1276">
        <f t="shared" ref="F117" si="105">E117+1</f>
        <v>45876</v>
      </c>
      <c r="G117" s="1206"/>
      <c r="H117" s="1276"/>
      <c r="I117" s="149"/>
      <c r="K117" s="149"/>
    </row>
    <row r="118" spans="1:11" s="146" customFormat="1" ht="20.100000000000001" hidden="1" customHeight="1">
      <c r="A118" s="844"/>
      <c r="B118" s="1274" t="s">
        <v>2636</v>
      </c>
      <c r="C118" s="1274" t="s">
        <v>2900</v>
      </c>
      <c r="D118" s="1275">
        <v>45876</v>
      </c>
      <c r="E118" s="1276">
        <f t="shared" ref="E118" si="106">D118+6</f>
        <v>45882</v>
      </c>
      <c r="F118" s="1276">
        <f t="shared" ref="F118" si="107">E118+1</f>
        <v>45883</v>
      </c>
      <c r="G118" s="1206"/>
      <c r="H118" s="1276"/>
      <c r="I118" s="149"/>
      <c r="K118" s="149"/>
    </row>
    <row r="119" spans="1:11" s="146" customFormat="1" ht="20.100000000000001" hidden="1" customHeight="1">
      <c r="A119" s="844" t="s">
        <v>2901</v>
      </c>
      <c r="B119" s="1274" t="s">
        <v>2885</v>
      </c>
      <c r="C119" s="1274" t="s">
        <v>2902</v>
      </c>
      <c r="D119" s="1275">
        <v>45884</v>
      </c>
      <c r="E119" s="1276">
        <f t="shared" ref="E119:E121" si="108">D119+6</f>
        <v>45890</v>
      </c>
      <c r="F119" s="1276">
        <f t="shared" ref="F119:F121" si="109">E119+1</f>
        <v>45891</v>
      </c>
      <c r="G119" s="1206"/>
      <c r="H119" s="1276"/>
      <c r="I119" s="149"/>
      <c r="K119" s="149"/>
    </row>
    <row r="120" spans="1:11" s="146" customFormat="1" ht="20.100000000000001" hidden="1" customHeight="1">
      <c r="A120" s="844" t="s">
        <v>1915</v>
      </c>
      <c r="B120" s="1274" t="s">
        <v>2903</v>
      </c>
      <c r="C120" s="1274" t="s">
        <v>2904</v>
      </c>
      <c r="D120" s="1275">
        <v>45890</v>
      </c>
      <c r="E120" s="1276">
        <f t="shared" si="108"/>
        <v>45896</v>
      </c>
      <c r="F120" s="1276">
        <f t="shared" si="109"/>
        <v>45897</v>
      </c>
      <c r="G120" s="1206"/>
      <c r="H120" s="1276"/>
      <c r="I120" s="149"/>
      <c r="K120" s="149"/>
    </row>
    <row r="121" spans="1:11" s="146" customFormat="1" ht="20.100000000000001" hidden="1" customHeight="1">
      <c r="A121" s="844"/>
      <c r="B121" s="1274" t="s">
        <v>2678</v>
      </c>
      <c r="C121" s="1274" t="s">
        <v>2905</v>
      </c>
      <c r="D121" s="1275">
        <v>45898</v>
      </c>
      <c r="E121" s="1276">
        <f t="shared" si="108"/>
        <v>45904</v>
      </c>
      <c r="F121" s="1276">
        <f t="shared" si="109"/>
        <v>45905</v>
      </c>
      <c r="G121" s="1206"/>
      <c r="H121" s="1276"/>
      <c r="I121" s="149"/>
      <c r="K121" s="149"/>
    </row>
    <row r="122" spans="1:11" s="146" customFormat="1" ht="20.100000000000001" hidden="1" customHeight="1">
      <c r="A122" s="844"/>
      <c r="B122" s="1274" t="s">
        <v>2622</v>
      </c>
      <c r="C122" s="1274" t="s">
        <v>2906</v>
      </c>
      <c r="D122" s="1275">
        <v>45900</v>
      </c>
      <c r="E122" s="1276">
        <f t="shared" ref="E122" si="110">D122+6</f>
        <v>45906</v>
      </c>
      <c r="F122" s="1276">
        <f t="shared" ref="F122" si="111">E122+1</f>
        <v>45907</v>
      </c>
      <c r="G122" s="1206"/>
      <c r="H122" s="1276"/>
      <c r="I122" s="149"/>
      <c r="K122" s="149"/>
    </row>
    <row r="123" spans="1:11" s="146" customFormat="1" ht="20.100000000000001" hidden="1" customHeight="1">
      <c r="A123" s="844"/>
      <c r="B123" s="1274" t="s">
        <v>1934</v>
      </c>
      <c r="C123" s="1274" t="s">
        <v>2907</v>
      </c>
      <c r="D123" s="1275">
        <v>45911</v>
      </c>
      <c r="E123" s="1276">
        <f t="shared" ref="E123:E126" si="112">D123+6</f>
        <v>45917</v>
      </c>
      <c r="F123" s="1276">
        <f t="shared" ref="F123:F126" si="113">E123+1</f>
        <v>45918</v>
      </c>
      <c r="G123" s="1206"/>
      <c r="H123" s="1276"/>
      <c r="I123" s="149"/>
      <c r="K123" s="149"/>
    </row>
    <row r="124" spans="1:11" s="146" customFormat="1" ht="20.100000000000001" hidden="1" customHeight="1">
      <c r="A124" s="844" t="s">
        <v>2908</v>
      </c>
      <c r="B124" s="1274" t="s">
        <v>2675</v>
      </c>
      <c r="C124" s="1274" t="s">
        <v>2909</v>
      </c>
      <c r="D124" s="1275">
        <v>45922</v>
      </c>
      <c r="E124" s="1276">
        <f t="shared" si="112"/>
        <v>45928</v>
      </c>
      <c r="F124" s="1276">
        <f t="shared" si="113"/>
        <v>45929</v>
      </c>
      <c r="G124" s="1206"/>
      <c r="H124" s="1276"/>
      <c r="I124" s="149"/>
      <c r="K124" s="149"/>
    </row>
    <row r="125" spans="1:11" s="146" customFormat="1" ht="20.100000000000001" hidden="1" customHeight="1">
      <c r="A125" s="844"/>
      <c r="B125" s="1274" t="s">
        <v>2636</v>
      </c>
      <c r="C125" s="1274" t="s">
        <v>2910</v>
      </c>
      <c r="D125" s="1275">
        <v>45929</v>
      </c>
      <c r="E125" s="1177" t="s">
        <v>286</v>
      </c>
      <c r="F125" s="1276">
        <v>45928</v>
      </c>
      <c r="G125" s="1206"/>
      <c r="H125" s="1276"/>
      <c r="I125" s="149"/>
      <c r="K125" s="149"/>
    </row>
    <row r="126" spans="1:11" s="146" customFormat="1" ht="20.100000000000001" hidden="1" customHeight="1">
      <c r="A126" s="844"/>
      <c r="B126" s="1274" t="s">
        <v>2885</v>
      </c>
      <c r="C126" s="1274" t="s">
        <v>2911</v>
      </c>
      <c r="D126" s="1275">
        <v>45931</v>
      </c>
      <c r="E126" s="1276">
        <f t="shared" si="112"/>
        <v>45937</v>
      </c>
      <c r="F126" s="1276">
        <f t="shared" si="113"/>
        <v>45938</v>
      </c>
      <c r="G126" s="1206"/>
      <c r="H126" s="1276"/>
      <c r="I126" s="149"/>
      <c r="K126" s="149"/>
    </row>
    <row r="127" spans="1:11" s="146" customFormat="1" ht="20.100000000000001" hidden="1" customHeight="1">
      <c r="A127" s="844"/>
      <c r="B127" s="1274" t="s">
        <v>2903</v>
      </c>
      <c r="C127" s="1274" t="s">
        <v>2912</v>
      </c>
      <c r="D127" s="1275">
        <v>45940</v>
      </c>
      <c r="E127" s="1276">
        <f t="shared" ref="E127:E130" si="114">D127+6</f>
        <v>45946</v>
      </c>
      <c r="F127" s="1276">
        <f t="shared" ref="F127:F130" si="115">E127+1</f>
        <v>45947</v>
      </c>
      <c r="G127" s="1206"/>
      <c r="H127" s="1276"/>
      <c r="I127" s="149"/>
      <c r="K127" s="149"/>
    </row>
    <row r="128" spans="1:11" s="146" customFormat="1" ht="20.100000000000001" hidden="1" customHeight="1">
      <c r="A128" s="844" t="s">
        <v>2678</v>
      </c>
      <c r="B128" s="1274" t="s">
        <v>2622</v>
      </c>
      <c r="C128" s="1274" t="s">
        <v>2913</v>
      </c>
      <c r="D128" s="1275">
        <v>45945</v>
      </c>
      <c r="E128" s="1276">
        <f t="shared" si="114"/>
        <v>45951</v>
      </c>
      <c r="F128" s="1276">
        <f t="shared" si="115"/>
        <v>45952</v>
      </c>
      <c r="G128" s="1206"/>
      <c r="H128" s="1276">
        <v>42</v>
      </c>
      <c r="I128" s="149"/>
      <c r="K128" s="149"/>
    </row>
    <row r="129" spans="1:11" s="146" customFormat="1" ht="20.100000000000001" hidden="1" customHeight="1">
      <c r="A129" s="844"/>
      <c r="B129" s="1274" t="s">
        <v>2678</v>
      </c>
      <c r="C129" s="1274" t="s">
        <v>2914</v>
      </c>
      <c r="D129" s="1275">
        <v>45953</v>
      </c>
      <c r="E129" s="1276">
        <f t="shared" si="114"/>
        <v>45959</v>
      </c>
      <c r="F129" s="1276">
        <f t="shared" si="115"/>
        <v>45960</v>
      </c>
      <c r="G129" s="1206"/>
      <c r="H129" s="1276">
        <v>43</v>
      </c>
      <c r="I129" s="149"/>
      <c r="K129" s="149"/>
    </row>
    <row r="130" spans="1:11" s="146" customFormat="1" ht="20.100000000000001" hidden="1" customHeight="1">
      <c r="A130" s="844"/>
      <c r="B130" s="1279" t="s">
        <v>1311</v>
      </c>
      <c r="C130" s="1274" t="s">
        <v>2915</v>
      </c>
      <c r="D130" s="1280">
        <v>45956</v>
      </c>
      <c r="E130" s="1280">
        <f t="shared" si="114"/>
        <v>45962</v>
      </c>
      <c r="F130" s="1280">
        <f t="shared" si="115"/>
        <v>45963</v>
      </c>
      <c r="G130" s="1206"/>
      <c r="H130" s="1276">
        <v>44</v>
      </c>
      <c r="I130" s="149"/>
      <c r="K130" s="149"/>
    </row>
    <row r="131" spans="1:11" s="146" customFormat="1" ht="20.100000000000001" hidden="1" customHeight="1">
      <c r="A131" s="844"/>
      <c r="B131" s="1274" t="s">
        <v>2675</v>
      </c>
      <c r="C131" s="1274" t="s">
        <v>2916</v>
      </c>
      <c r="D131" s="1275">
        <v>45971</v>
      </c>
      <c r="E131" s="1276">
        <f>D131+3</f>
        <v>45974</v>
      </c>
      <c r="F131" s="1276">
        <f>E131+1</f>
        <v>45975</v>
      </c>
      <c r="G131" s="1206"/>
      <c r="H131" s="1276">
        <v>45</v>
      </c>
      <c r="I131" s="149"/>
      <c r="K131" s="149"/>
    </row>
    <row r="132" spans="1:11" s="146" customFormat="1" ht="20.100000000000001" hidden="1" customHeight="1">
      <c r="A132" s="844" t="s">
        <v>730</v>
      </c>
      <c r="B132" s="1274" t="s">
        <v>2628</v>
      </c>
      <c r="C132" s="1274" t="s">
        <v>2917</v>
      </c>
      <c r="D132" s="1264" t="s">
        <v>286</v>
      </c>
      <c r="E132" s="1264" t="s">
        <v>286</v>
      </c>
      <c r="F132" s="1264" t="s">
        <v>286</v>
      </c>
      <c r="G132" s="1206"/>
      <c r="H132" s="1276">
        <v>46</v>
      </c>
      <c r="I132" s="149"/>
      <c r="K132" s="149"/>
    </row>
    <row r="133" spans="1:11" s="146" customFormat="1" ht="20.100000000000001" hidden="1" customHeight="1">
      <c r="A133" s="844" t="s">
        <v>2918</v>
      </c>
      <c r="B133" s="1274" t="s">
        <v>730</v>
      </c>
      <c r="C133" s="1274" t="s">
        <v>2919</v>
      </c>
      <c r="D133" s="1275">
        <v>45984</v>
      </c>
      <c r="E133" s="1276">
        <f>F133+2</f>
        <v>45988</v>
      </c>
      <c r="F133" s="1276">
        <f>D133+2</f>
        <v>45986</v>
      </c>
      <c r="G133" s="1206"/>
      <c r="H133" s="1276">
        <v>47</v>
      </c>
      <c r="I133" s="149"/>
      <c r="K133" s="149"/>
    </row>
    <row r="134" spans="1:11" s="146" customFormat="1" ht="20.100000000000001" hidden="1" customHeight="1">
      <c r="A134" s="844" t="s">
        <v>2920</v>
      </c>
      <c r="B134" s="1281" t="s">
        <v>2921</v>
      </c>
      <c r="C134" s="1274" t="s">
        <v>2922</v>
      </c>
      <c r="D134" s="1275">
        <v>45983</v>
      </c>
      <c r="E134" s="1276">
        <f t="shared" ref="E134:F141" si="116">D134+2</f>
        <v>45985</v>
      </c>
      <c r="F134" s="1276">
        <f t="shared" si="116"/>
        <v>45987</v>
      </c>
      <c r="G134" s="1206"/>
      <c r="H134" s="1276">
        <v>47</v>
      </c>
      <c r="I134" s="149"/>
      <c r="K134" s="149"/>
    </row>
    <row r="135" spans="1:11" s="146" customFormat="1" ht="20.100000000000001" hidden="1" customHeight="1">
      <c r="A135" s="844" t="s">
        <v>2923</v>
      </c>
      <c r="B135" s="1274" t="s">
        <v>2924</v>
      </c>
      <c r="C135" s="1274" t="s">
        <v>2925</v>
      </c>
      <c r="D135" s="1275">
        <v>45993</v>
      </c>
      <c r="E135" s="1276">
        <f t="shared" si="116"/>
        <v>45995</v>
      </c>
      <c r="F135" s="1276">
        <f t="shared" si="116"/>
        <v>45997</v>
      </c>
      <c r="G135" s="1206"/>
      <c r="H135" s="1276">
        <v>48</v>
      </c>
      <c r="I135" s="149"/>
      <c r="K135" s="149"/>
    </row>
    <row r="136" spans="1:11" s="146" customFormat="1" ht="20.100000000000001" hidden="1" customHeight="1">
      <c r="A136" s="844" t="s">
        <v>1917</v>
      </c>
      <c r="B136" s="1274" t="s">
        <v>2926</v>
      </c>
      <c r="C136" s="1274" t="s">
        <v>2927</v>
      </c>
      <c r="D136" s="1275">
        <v>45994</v>
      </c>
      <c r="E136" s="1276">
        <f t="shared" si="116"/>
        <v>45996</v>
      </c>
      <c r="F136" s="1177" t="s">
        <v>286</v>
      </c>
      <c r="G136" s="1206"/>
      <c r="H136" s="1276">
        <v>49</v>
      </c>
      <c r="I136" s="149"/>
      <c r="K136" s="149"/>
    </row>
    <row r="137" spans="1:11" s="146" customFormat="1" ht="20.100000000000001" hidden="1" customHeight="1">
      <c r="A137" s="844"/>
      <c r="B137" s="1274" t="s">
        <v>2693</v>
      </c>
      <c r="C137" s="1274" t="s">
        <v>2928</v>
      </c>
      <c r="D137" s="1275">
        <v>46004</v>
      </c>
      <c r="E137" s="1276">
        <f t="shared" si="116"/>
        <v>46006</v>
      </c>
      <c r="F137" s="1276">
        <f t="shared" si="116"/>
        <v>46008</v>
      </c>
      <c r="G137" s="1206"/>
      <c r="H137" s="1276">
        <v>50</v>
      </c>
      <c r="I137" s="149"/>
      <c r="K137" s="149"/>
    </row>
    <row r="138" spans="1:11" s="146" customFormat="1" ht="20.100000000000001" hidden="1" customHeight="1">
      <c r="A138" s="844" t="s">
        <v>2929</v>
      </c>
      <c r="B138" s="1274" t="s">
        <v>2930</v>
      </c>
      <c r="C138" s="1274" t="s">
        <v>2931</v>
      </c>
      <c r="D138" s="1275">
        <v>46013</v>
      </c>
      <c r="E138" s="1276">
        <f t="shared" si="116"/>
        <v>46015</v>
      </c>
      <c r="F138" s="1276">
        <f t="shared" si="116"/>
        <v>46017</v>
      </c>
      <c r="G138" s="1206"/>
      <c r="H138" s="1276">
        <v>51</v>
      </c>
      <c r="I138" s="149"/>
      <c r="K138" s="149"/>
    </row>
    <row r="139" spans="1:11" s="146" customFormat="1" ht="20.100000000000001" hidden="1" customHeight="1">
      <c r="A139" s="844" t="s">
        <v>2932</v>
      </c>
      <c r="B139" s="1274" t="s">
        <v>2675</v>
      </c>
      <c r="C139" s="1274" t="s">
        <v>2933</v>
      </c>
      <c r="D139" s="1275">
        <v>46017</v>
      </c>
      <c r="E139" s="1276">
        <v>46020</v>
      </c>
      <c r="F139" s="1177" t="s">
        <v>286</v>
      </c>
      <c r="G139" s="1206"/>
      <c r="H139" s="1276">
        <v>52</v>
      </c>
      <c r="I139" s="149"/>
      <c r="K139" s="149"/>
    </row>
    <row r="140" spans="1:11" s="146" customFormat="1" ht="20.100000000000001" hidden="1" customHeight="1">
      <c r="A140" s="844" t="s">
        <v>2934</v>
      </c>
      <c r="B140" s="1281" t="s">
        <v>2631</v>
      </c>
      <c r="C140" s="1274" t="s">
        <v>2935</v>
      </c>
      <c r="D140" s="1275">
        <v>46024</v>
      </c>
      <c r="E140" s="1276">
        <f t="shared" si="116"/>
        <v>46026</v>
      </c>
      <c r="F140" s="1276">
        <f t="shared" si="116"/>
        <v>46028</v>
      </c>
      <c r="G140" s="1206"/>
      <c r="H140" s="1276">
        <v>1</v>
      </c>
      <c r="I140" s="149"/>
      <c r="K140" s="149"/>
    </row>
    <row r="141" spans="1:11" s="146" customFormat="1" ht="20.100000000000001" hidden="1" customHeight="1">
      <c r="A141" s="844" t="s">
        <v>2924</v>
      </c>
      <c r="B141" s="1279" t="s">
        <v>310</v>
      </c>
      <c r="C141" s="1274" t="s">
        <v>2936</v>
      </c>
      <c r="D141" s="1280">
        <v>46028</v>
      </c>
      <c r="E141" s="1280">
        <f t="shared" si="116"/>
        <v>46030</v>
      </c>
      <c r="F141" s="1280">
        <f t="shared" si="116"/>
        <v>46032</v>
      </c>
      <c r="G141" s="1206"/>
      <c r="H141" s="1276">
        <v>2</v>
      </c>
      <c r="I141" s="149"/>
      <c r="K141" s="149"/>
    </row>
    <row r="142" spans="1:11" s="146" customFormat="1" ht="20.100000000000001" hidden="1" customHeight="1">
      <c r="A142" s="844" t="s">
        <v>2937</v>
      </c>
      <c r="B142" s="1281" t="s">
        <v>2938</v>
      </c>
      <c r="C142" s="1274" t="s">
        <v>2939</v>
      </c>
      <c r="D142" s="1275">
        <v>46034</v>
      </c>
      <c r="E142" s="1276">
        <f t="shared" ref="E142:F142" si="117">D142+2</f>
        <v>46036</v>
      </c>
      <c r="F142" s="1276">
        <f t="shared" si="117"/>
        <v>46038</v>
      </c>
      <c r="G142" s="1206"/>
      <c r="H142" s="1276">
        <v>3</v>
      </c>
      <c r="I142" s="149"/>
      <c r="K142" s="149"/>
    </row>
    <row r="143" spans="1:11" s="146" customFormat="1" ht="20.100000000000001" hidden="1" customHeight="1">
      <c r="A143" s="844" t="s">
        <v>2940</v>
      </c>
      <c r="B143" s="1281" t="s">
        <v>2622</v>
      </c>
      <c r="C143" s="1274" t="s">
        <v>2941</v>
      </c>
      <c r="D143" s="1275">
        <v>46043</v>
      </c>
      <c r="E143" s="1276">
        <f t="shared" ref="E143:F152" si="118">D143+2</f>
        <v>46045</v>
      </c>
      <c r="F143" s="1276">
        <f t="shared" si="118"/>
        <v>46047</v>
      </c>
      <c r="G143" s="1206"/>
      <c r="H143" s="1276">
        <v>4</v>
      </c>
      <c r="I143" s="149"/>
      <c r="K143" s="149"/>
    </row>
    <row r="144" spans="1:11" s="146" customFormat="1" ht="20.100000000000001" hidden="1" customHeight="1">
      <c r="A144" s="844" t="s">
        <v>2942</v>
      </c>
      <c r="B144" s="1281" t="s">
        <v>2693</v>
      </c>
      <c r="C144" s="1274" t="s">
        <v>2943</v>
      </c>
      <c r="D144" s="1275">
        <v>46051</v>
      </c>
      <c r="E144" s="1276">
        <f t="shared" si="118"/>
        <v>46053</v>
      </c>
      <c r="F144" s="1276">
        <f t="shared" si="118"/>
        <v>46055</v>
      </c>
      <c r="G144" s="1206"/>
      <c r="H144" s="1276">
        <v>5</v>
      </c>
      <c r="I144" s="149"/>
      <c r="K144" s="149"/>
    </row>
    <row r="145" spans="1:11" s="146" customFormat="1" ht="20.100000000000001" hidden="1" customHeight="1">
      <c r="A145" s="844" t="s">
        <v>2944</v>
      </c>
      <c r="B145" s="1281" t="s">
        <v>2945</v>
      </c>
      <c r="C145" s="1274" t="s">
        <v>2946</v>
      </c>
      <c r="D145" s="1275">
        <v>46060</v>
      </c>
      <c r="E145" s="1276">
        <f t="shared" si="118"/>
        <v>46062</v>
      </c>
      <c r="F145" s="1276">
        <f t="shared" si="118"/>
        <v>46064</v>
      </c>
      <c r="G145" s="1206"/>
      <c r="H145" s="1276">
        <v>6</v>
      </c>
      <c r="I145" s="149"/>
      <c r="K145" s="149"/>
    </row>
    <row r="146" spans="1:11" s="146" customFormat="1" ht="20.100000000000001" hidden="1" customHeight="1">
      <c r="A146" s="844" t="s">
        <v>2947</v>
      </c>
      <c r="B146" s="1281" t="s">
        <v>2948</v>
      </c>
      <c r="C146" s="1274" t="s">
        <v>2949</v>
      </c>
      <c r="D146" s="1275">
        <v>46064</v>
      </c>
      <c r="E146" s="1276">
        <f>D146+2</f>
        <v>46066</v>
      </c>
      <c r="F146" s="1178" t="s">
        <v>286</v>
      </c>
      <c r="G146" s="1206"/>
      <c r="H146" s="1276">
        <v>7</v>
      </c>
      <c r="I146" s="149"/>
      <c r="K146" s="149"/>
    </row>
    <row r="147" spans="1:11" s="146" customFormat="1" ht="20.100000000000001" hidden="1" customHeight="1">
      <c r="A147" s="844" t="s">
        <v>2950</v>
      </c>
      <c r="B147" s="1281" t="s">
        <v>2051</v>
      </c>
      <c r="C147" s="1274" t="s">
        <v>2951</v>
      </c>
      <c r="D147" s="1275">
        <v>46072</v>
      </c>
      <c r="E147" s="1276">
        <f t="shared" si="118"/>
        <v>46074</v>
      </c>
      <c r="F147" s="1276">
        <f t="shared" si="118"/>
        <v>46076</v>
      </c>
      <c r="G147" s="1206"/>
      <c r="H147" s="1276">
        <v>8</v>
      </c>
      <c r="I147" s="149"/>
      <c r="K147" s="149"/>
    </row>
    <row r="148" spans="1:11" s="146" customFormat="1" ht="20.100000000000001" hidden="1" customHeight="1">
      <c r="A148" s="844" t="s">
        <v>2952</v>
      </c>
      <c r="B148" s="1281" t="s">
        <v>2162</v>
      </c>
      <c r="C148" s="1274" t="s">
        <v>2953</v>
      </c>
      <c r="D148" s="1275">
        <v>46082</v>
      </c>
      <c r="E148" s="1276">
        <f t="shared" si="118"/>
        <v>46084</v>
      </c>
      <c r="F148" s="1178" t="s">
        <v>286</v>
      </c>
      <c r="G148" s="1206"/>
      <c r="H148" s="1276">
        <v>9</v>
      </c>
      <c r="I148" s="149"/>
      <c r="K148" s="149"/>
    </row>
    <row r="149" spans="1:11" s="146" customFormat="1" ht="20.100000000000001" hidden="1" customHeight="1">
      <c r="A149" s="844" t="s">
        <v>2924</v>
      </c>
      <c r="B149" s="1279" t="s">
        <v>310</v>
      </c>
      <c r="C149" s="1274" t="s">
        <v>2954</v>
      </c>
      <c r="D149" s="1280">
        <v>46084</v>
      </c>
      <c r="E149" s="1280">
        <f t="shared" si="118"/>
        <v>46086</v>
      </c>
      <c r="F149" s="1280">
        <f t="shared" si="118"/>
        <v>46088</v>
      </c>
      <c r="G149" s="1206"/>
      <c r="H149" s="1276">
        <v>10</v>
      </c>
      <c r="I149" s="149"/>
      <c r="K149" s="149"/>
    </row>
    <row r="150" spans="1:11" s="146" customFormat="1" ht="20.100000000000001" hidden="1" customHeight="1">
      <c r="A150" s="844" t="s">
        <v>2693</v>
      </c>
      <c r="B150" s="1279" t="s">
        <v>310</v>
      </c>
      <c r="C150" s="1274" t="s">
        <v>2955</v>
      </c>
      <c r="D150" s="1280">
        <v>46091</v>
      </c>
      <c r="E150" s="1280">
        <f t="shared" si="118"/>
        <v>46093</v>
      </c>
      <c r="F150" s="1280">
        <f t="shared" si="118"/>
        <v>46095</v>
      </c>
      <c r="G150" s="1206"/>
      <c r="H150" s="1276">
        <v>11</v>
      </c>
      <c r="I150" s="149"/>
      <c r="K150" s="149"/>
    </row>
    <row r="151" spans="1:11" s="146" customFormat="1" ht="20.100000000000001" hidden="1" customHeight="1">
      <c r="A151" s="844" t="s">
        <v>2956</v>
      </c>
      <c r="B151" s="1281" t="s">
        <v>2693</v>
      </c>
      <c r="C151" s="1274" t="s">
        <v>2957</v>
      </c>
      <c r="D151" s="1275">
        <v>46100</v>
      </c>
      <c r="E151" s="1276">
        <f t="shared" si="118"/>
        <v>46102</v>
      </c>
      <c r="F151" s="1276">
        <f t="shared" si="118"/>
        <v>46104</v>
      </c>
      <c r="G151" s="1206"/>
      <c r="H151" s="1276">
        <v>12</v>
      </c>
      <c r="I151" s="149"/>
      <c r="K151" s="149"/>
    </row>
    <row r="152" spans="1:11" s="146" customFormat="1" ht="20.100000000000001" hidden="1" customHeight="1">
      <c r="A152" s="844" t="s">
        <v>2958</v>
      </c>
      <c r="B152" s="1281" t="s">
        <v>2622</v>
      </c>
      <c r="C152" s="1274" t="s">
        <v>2959</v>
      </c>
      <c r="D152" s="1275">
        <v>46107</v>
      </c>
      <c r="E152" s="1276">
        <f t="shared" si="118"/>
        <v>46109</v>
      </c>
      <c r="F152" s="1178" t="s">
        <v>286</v>
      </c>
      <c r="G152" s="1206"/>
      <c r="H152" s="1276">
        <v>13</v>
      </c>
      <c r="I152" s="149"/>
      <c r="K152" s="149"/>
    </row>
    <row r="153" spans="1:11" s="146" customFormat="1" ht="20.100000000000001" hidden="1" customHeight="1">
      <c r="A153" s="844" t="s">
        <v>2960</v>
      </c>
      <c r="B153" s="1281" t="s">
        <v>2948</v>
      </c>
      <c r="C153" s="1274" t="s">
        <v>2961</v>
      </c>
      <c r="D153" s="1275">
        <v>46112</v>
      </c>
      <c r="E153" s="1276">
        <f t="shared" ref="E153" si="119">D153+2</f>
        <v>46114</v>
      </c>
      <c r="F153" s="1276">
        <f t="shared" ref="F153" si="120">E153+2</f>
        <v>46116</v>
      </c>
      <c r="G153" s="1206"/>
      <c r="H153" s="1276">
        <v>14</v>
      </c>
      <c r="I153" s="149"/>
      <c r="K153" s="149"/>
    </row>
    <row r="154" spans="1:11" s="146" customFormat="1" ht="20.100000000000001" hidden="1" customHeight="1">
      <c r="A154" s="844" t="s">
        <v>2962</v>
      </c>
      <c r="B154" s="1281" t="s">
        <v>2903</v>
      </c>
      <c r="C154" s="1274" t="s">
        <v>2963</v>
      </c>
      <c r="D154" s="1275">
        <v>46125</v>
      </c>
      <c r="E154" s="1276">
        <f t="shared" ref="E154:E156" si="121">D154+2</f>
        <v>46127</v>
      </c>
      <c r="F154" s="1276">
        <f t="shared" ref="F154:F155" si="122">E154+2</f>
        <v>46129</v>
      </c>
      <c r="G154" s="1206"/>
      <c r="H154" s="1276">
        <v>15</v>
      </c>
      <c r="I154" s="149"/>
      <c r="K154" s="149"/>
    </row>
    <row r="155" spans="1:11" s="146" customFormat="1" ht="20.100000000000001" hidden="1" customHeight="1">
      <c r="A155" s="844" t="s">
        <v>2964</v>
      </c>
      <c r="B155" s="1281" t="s">
        <v>1919</v>
      </c>
      <c r="C155" s="1274" t="s">
        <v>2965</v>
      </c>
      <c r="D155" s="1275">
        <v>46131</v>
      </c>
      <c r="E155" s="1276">
        <f t="shared" si="121"/>
        <v>46133</v>
      </c>
      <c r="F155" s="1276">
        <f t="shared" si="122"/>
        <v>46135</v>
      </c>
      <c r="G155" s="1206"/>
      <c r="H155" s="1276">
        <v>16</v>
      </c>
      <c r="I155" s="149"/>
      <c r="K155" s="149"/>
    </row>
    <row r="156" spans="1:11" s="146" customFormat="1" ht="20.100000000000001" hidden="1" customHeight="1">
      <c r="A156" s="844" t="s">
        <v>2966</v>
      </c>
      <c r="B156" s="1281" t="s">
        <v>2967</v>
      </c>
      <c r="C156" s="1274" t="s">
        <v>2968</v>
      </c>
      <c r="D156" s="1275">
        <v>46137</v>
      </c>
      <c r="E156" s="1276">
        <f t="shared" si="121"/>
        <v>46139</v>
      </c>
      <c r="F156" s="1178" t="s">
        <v>286</v>
      </c>
      <c r="G156" s="1206"/>
      <c r="H156" s="1276">
        <v>17</v>
      </c>
      <c r="I156" s="149"/>
      <c r="K156" s="149"/>
    </row>
    <row r="157" spans="1:11" s="146" customFormat="1" ht="20.100000000000001" hidden="1" customHeight="1">
      <c r="A157" s="844"/>
      <c r="B157" s="1281" t="s">
        <v>2693</v>
      </c>
      <c r="C157" s="1274" t="s">
        <v>2969</v>
      </c>
      <c r="D157" s="1275">
        <v>46146</v>
      </c>
      <c r="E157" s="1276">
        <f t="shared" ref="E157" si="123">D157+2</f>
        <v>46148</v>
      </c>
      <c r="F157" s="1276">
        <f t="shared" ref="F157" si="124">E157+2</f>
        <v>46150</v>
      </c>
      <c r="G157" s="1206"/>
      <c r="H157" s="1276">
        <v>18</v>
      </c>
      <c r="I157" s="149"/>
      <c r="K157" s="149"/>
    </row>
    <row r="158" spans="1:11" s="146" customFormat="1" ht="20.100000000000001" hidden="1" customHeight="1">
      <c r="A158" s="844"/>
      <c r="B158" s="1281" t="s">
        <v>2622</v>
      </c>
      <c r="C158" s="1274" t="s">
        <v>2970</v>
      </c>
      <c r="D158" s="1275">
        <v>46155</v>
      </c>
      <c r="E158" s="1276">
        <f t="shared" ref="E158" si="125">D158+2</f>
        <v>46157</v>
      </c>
      <c r="F158" s="1276">
        <f t="shared" ref="F158:F160" si="126">E158+2</f>
        <v>46159</v>
      </c>
      <c r="G158" s="1206"/>
      <c r="H158" s="1488">
        <v>19</v>
      </c>
      <c r="I158" s="149"/>
      <c r="K158" s="149"/>
    </row>
    <row r="159" spans="1:11" s="146" customFormat="1" ht="20.100000000000001" hidden="1" customHeight="1">
      <c r="A159" s="844" t="s">
        <v>2689</v>
      </c>
      <c r="B159" s="1279" t="s">
        <v>310</v>
      </c>
      <c r="C159" s="1274" t="s">
        <v>2971</v>
      </c>
      <c r="D159" s="1280">
        <v>46154</v>
      </c>
      <c r="E159" s="1280">
        <f t="shared" ref="E159:E160" si="127">D159+2</f>
        <v>46156</v>
      </c>
      <c r="F159" s="1280">
        <f t="shared" si="126"/>
        <v>46158</v>
      </c>
      <c r="G159" s="1206"/>
      <c r="H159" s="1488">
        <v>20</v>
      </c>
      <c r="I159" s="149"/>
      <c r="K159" s="149"/>
    </row>
    <row r="160" spans="1:11" s="146" customFormat="1" ht="20.100000000000001" hidden="1" customHeight="1">
      <c r="A160" s="844" t="s">
        <v>2972</v>
      </c>
      <c r="B160" s="1281" t="s">
        <v>2632</v>
      </c>
      <c r="C160" s="1274" t="s">
        <v>2973</v>
      </c>
      <c r="D160" s="1275">
        <v>46166</v>
      </c>
      <c r="E160" s="1276">
        <f t="shared" si="127"/>
        <v>46168</v>
      </c>
      <c r="F160" s="1276">
        <f t="shared" si="126"/>
        <v>46170</v>
      </c>
      <c r="G160" s="1206"/>
      <c r="H160" s="1488">
        <v>21</v>
      </c>
      <c r="I160" s="149"/>
      <c r="K160" s="149"/>
    </row>
    <row r="161" spans="1:15" s="146" customFormat="1" ht="20.100000000000001" hidden="1" customHeight="1">
      <c r="A161" s="844" t="s">
        <v>2974</v>
      </c>
      <c r="B161" s="1281" t="s">
        <v>2930</v>
      </c>
      <c r="C161" s="1274" t="s">
        <v>2975</v>
      </c>
      <c r="D161" s="1275">
        <v>46176</v>
      </c>
      <c r="E161" s="1276">
        <f t="shared" ref="E161" si="128">D161+2</f>
        <v>46178</v>
      </c>
      <c r="F161" s="1276">
        <f t="shared" ref="F161" si="129">E161+2</f>
        <v>46180</v>
      </c>
      <c r="G161" s="1206"/>
      <c r="H161" s="1488">
        <v>22</v>
      </c>
      <c r="I161" s="149"/>
      <c r="K161" s="149"/>
    </row>
    <row r="162" spans="1:15" s="146" customFormat="1" ht="20.100000000000001" customHeight="1">
      <c r="A162" s="844" t="s">
        <v>2976</v>
      </c>
      <c r="B162" s="1281" t="s">
        <v>2623</v>
      </c>
      <c r="C162" s="1274" t="s">
        <v>2977</v>
      </c>
      <c r="D162" s="1275">
        <v>46179</v>
      </c>
      <c r="E162" s="1276">
        <f t="shared" ref="E162" si="130">D162+2</f>
        <v>46181</v>
      </c>
      <c r="F162" s="1276">
        <f t="shared" ref="F162" si="131">E162+2</f>
        <v>46183</v>
      </c>
      <c r="G162" s="1206"/>
      <c r="H162" s="1488">
        <v>23</v>
      </c>
      <c r="I162" s="149"/>
      <c r="K162" s="149"/>
    </row>
    <row r="163" spans="1:15" s="146" customFormat="1" ht="20.100000000000001" customHeight="1">
      <c r="A163" s="844" t="s">
        <v>2978</v>
      </c>
      <c r="B163" s="1281" t="s">
        <v>2855</v>
      </c>
      <c r="C163" s="1274" t="s">
        <v>2979</v>
      </c>
      <c r="D163" s="1275">
        <v>46188</v>
      </c>
      <c r="E163" s="1276">
        <f t="shared" ref="E163" si="132">D163+2</f>
        <v>46190</v>
      </c>
      <c r="F163" s="1276">
        <f t="shared" ref="F163" si="133">E163+2</f>
        <v>46192</v>
      </c>
      <c r="G163" s="1206"/>
      <c r="H163" s="1488">
        <v>24</v>
      </c>
      <c r="I163" s="149"/>
      <c r="K163" s="149"/>
    </row>
    <row r="164" spans="1:15" s="146" customFormat="1" ht="20.100000000000001" customHeight="1">
      <c r="A164" s="844" t="s">
        <v>2980</v>
      </c>
      <c r="B164" s="1281" t="s">
        <v>2622</v>
      </c>
      <c r="C164" s="1274" t="s">
        <v>2981</v>
      </c>
      <c r="D164" s="1275">
        <v>46191</v>
      </c>
      <c r="E164" s="1276">
        <f t="shared" ref="E164" si="134">D164+2</f>
        <v>46193</v>
      </c>
      <c r="F164" s="1276">
        <f t="shared" ref="F164" si="135">E164+2</f>
        <v>46195</v>
      </c>
      <c r="G164" s="1206"/>
      <c r="H164" s="1488">
        <v>25</v>
      </c>
      <c r="I164" s="149"/>
      <c r="K164" s="149"/>
    </row>
    <row r="165" spans="1:15" s="146" customFormat="1" ht="20.100000000000001" customHeight="1">
      <c r="A165" s="844" t="s">
        <v>2982</v>
      </c>
      <c r="B165" s="1279" t="s">
        <v>310</v>
      </c>
      <c r="C165" s="1274" t="s">
        <v>2983</v>
      </c>
      <c r="D165" s="1280">
        <v>46196</v>
      </c>
      <c r="E165" s="1280">
        <f t="shared" ref="E165" si="136">D165+2</f>
        <v>46198</v>
      </c>
      <c r="F165" s="1280">
        <f t="shared" ref="F165" si="137">E165+2</f>
        <v>46200</v>
      </c>
      <c r="G165" s="1206"/>
      <c r="H165" s="1488">
        <v>26</v>
      </c>
      <c r="I165" s="149"/>
      <c r="K165" s="149"/>
    </row>
    <row r="166" spans="1:15" s="146" customFormat="1" ht="20.100000000000001" customHeight="1">
      <c r="A166" s="844" t="s">
        <v>2984</v>
      </c>
      <c r="B166" s="1281" t="s">
        <v>2655</v>
      </c>
      <c r="C166" s="1274" t="s">
        <v>2985</v>
      </c>
      <c r="D166" s="1275">
        <v>46203</v>
      </c>
      <c r="E166" s="1276">
        <f t="shared" ref="E166" si="138">D166+2</f>
        <v>46205</v>
      </c>
      <c r="F166" s="1276">
        <f t="shared" ref="F166" si="139">E166+2</f>
        <v>46207</v>
      </c>
      <c r="G166" s="1206"/>
      <c r="H166" s="1488">
        <v>27</v>
      </c>
      <c r="I166" s="149"/>
      <c r="K166" s="149"/>
    </row>
    <row r="167" spans="1:15" s="146" customFormat="1" ht="20.100000000000001" customHeight="1">
      <c r="A167" s="844" t="s">
        <v>2986</v>
      </c>
      <c r="B167" s="1281" t="s">
        <v>2987</v>
      </c>
      <c r="C167" s="1274" t="s">
        <v>2988</v>
      </c>
      <c r="D167" s="1275">
        <v>46210</v>
      </c>
      <c r="E167" s="1276">
        <f t="shared" ref="E167" si="140">D167+2</f>
        <v>46212</v>
      </c>
      <c r="F167" s="1276">
        <f t="shared" ref="F167" si="141">E167+2</f>
        <v>46214</v>
      </c>
      <c r="G167" s="1206"/>
      <c r="H167" s="1488">
        <v>28</v>
      </c>
      <c r="I167" s="149"/>
      <c r="K167" s="149"/>
    </row>
    <row r="168" spans="1:15" s="146" customFormat="1" ht="20.100000000000001" customHeight="1">
      <c r="A168" s="844" t="s">
        <v>2623</v>
      </c>
      <c r="B168" s="1281" t="s">
        <v>2930</v>
      </c>
      <c r="C168" s="1274" t="s">
        <v>2989</v>
      </c>
      <c r="D168" s="1275">
        <v>46217</v>
      </c>
      <c r="E168" s="1276">
        <f t="shared" ref="E168" si="142">D168+2</f>
        <v>46219</v>
      </c>
      <c r="F168" s="1276">
        <f t="shared" ref="F168" si="143">E168+2</f>
        <v>46221</v>
      </c>
      <c r="G168" s="1206"/>
      <c r="H168" s="1488">
        <v>29</v>
      </c>
      <c r="I168" s="149"/>
      <c r="K168" s="149"/>
    </row>
    <row r="169" spans="1:15" s="146" customFormat="1" ht="20.100000000000001" customHeight="1">
      <c r="A169" s="844" t="s">
        <v>2990</v>
      </c>
      <c r="B169" s="1281" t="s">
        <v>2623</v>
      </c>
      <c r="C169" s="1274" t="s">
        <v>2991</v>
      </c>
      <c r="D169" s="1275">
        <v>46224</v>
      </c>
      <c r="E169" s="1276">
        <f t="shared" ref="E169" si="144">D169+2</f>
        <v>46226</v>
      </c>
      <c r="F169" s="1276">
        <f t="shared" ref="F169" si="145">E169+2</f>
        <v>46228</v>
      </c>
      <c r="G169" s="1206"/>
      <c r="H169" s="1488">
        <v>30</v>
      </c>
      <c r="I169" s="149"/>
      <c r="K169" s="149"/>
    </row>
    <row r="170" spans="1:15" s="146" customFormat="1" ht="20.100000000000001" customHeight="1">
      <c r="A170" s="844"/>
      <c r="B170" s="1281" t="s">
        <v>2990</v>
      </c>
      <c r="C170" s="1274" t="s">
        <v>2992</v>
      </c>
      <c r="D170" s="1275">
        <v>46231</v>
      </c>
      <c r="E170" s="1276">
        <f t="shared" ref="E170" si="146">D170+2</f>
        <v>46233</v>
      </c>
      <c r="F170" s="1276">
        <f t="shared" ref="F170" si="147">E170+2</f>
        <v>46235</v>
      </c>
      <c r="G170" s="1206"/>
      <c r="H170" s="1488">
        <v>31</v>
      </c>
      <c r="I170" s="149"/>
      <c r="K170" s="149"/>
    </row>
    <row r="171" spans="1:15" s="146" customFormat="1" ht="20.100000000000001" customHeight="1">
      <c r="A171" s="844"/>
      <c r="B171" s="1281" t="s">
        <v>2622</v>
      </c>
      <c r="C171" s="1274" t="s">
        <v>2993</v>
      </c>
      <c r="D171" s="1275">
        <v>46238</v>
      </c>
      <c r="E171" s="1276">
        <f t="shared" ref="E171" si="148">D171+2</f>
        <v>46240</v>
      </c>
      <c r="F171" s="1276">
        <f t="shared" ref="F171" si="149">E171+2</f>
        <v>46242</v>
      </c>
      <c r="G171" s="1206"/>
      <c r="H171" s="1488">
        <v>32</v>
      </c>
      <c r="I171" s="149"/>
      <c r="K171" s="149"/>
    </row>
    <row r="172" spans="1:15" s="146" customFormat="1" ht="20.100000000000001" customHeight="1">
      <c r="A172" s="844" t="s">
        <v>2629</v>
      </c>
      <c r="B172" s="1281" t="s">
        <v>2655</v>
      </c>
      <c r="C172" s="1274" t="s">
        <v>2994</v>
      </c>
      <c r="D172" s="1275">
        <v>46245</v>
      </c>
      <c r="E172" s="1276">
        <f t="shared" ref="E172" si="150">D172+2</f>
        <v>46247</v>
      </c>
      <c r="F172" s="1276">
        <f t="shared" ref="F172" si="151">E172+2</f>
        <v>46249</v>
      </c>
      <c r="G172" s="1206"/>
      <c r="H172" s="1488">
        <v>33</v>
      </c>
      <c r="I172" s="149"/>
      <c r="K172" s="149"/>
    </row>
    <row r="173" spans="1:15" s="146" customFormat="1" ht="20.100000000000001" customHeight="1">
      <c r="A173" s="844"/>
      <c r="B173" s="1281" t="s">
        <v>2987</v>
      </c>
      <c r="C173" s="1274" t="s">
        <v>2995</v>
      </c>
      <c r="D173" s="1275">
        <v>46252</v>
      </c>
      <c r="E173" s="1276">
        <f t="shared" ref="E173" si="152">D173+2</f>
        <v>46254</v>
      </c>
      <c r="F173" s="1276">
        <f t="shared" ref="F173" si="153">E173+2</f>
        <v>46256</v>
      </c>
      <c r="G173" s="1206"/>
      <c r="H173" s="1488">
        <v>34</v>
      </c>
      <c r="I173" s="149"/>
      <c r="K173" s="149"/>
    </row>
    <row r="174" spans="1:15" s="146" customFormat="1" ht="20.100000000000001" customHeight="1">
      <c r="A174" s="844"/>
      <c r="B174" s="1281" t="s">
        <v>2942</v>
      </c>
      <c r="C174" s="1274" t="s">
        <v>2996</v>
      </c>
      <c r="D174" s="1275">
        <v>46259</v>
      </c>
      <c r="E174" s="1276">
        <f t="shared" ref="E174" si="154">D174+2</f>
        <v>46261</v>
      </c>
      <c r="F174" s="1276">
        <f t="shared" ref="F174" si="155">E174+2</f>
        <v>46263</v>
      </c>
      <c r="G174" s="1206"/>
      <c r="H174" s="1488">
        <v>35</v>
      </c>
      <c r="I174" s="149"/>
      <c r="K174" s="149"/>
    </row>
    <row r="175" spans="1:15" s="149" customFormat="1" ht="20.100000000000001" customHeight="1">
      <c r="A175" s="1020"/>
      <c r="B175" s="147" t="s">
        <v>467</v>
      </c>
      <c r="C175" s="74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146"/>
      <c r="O175" s="146"/>
    </row>
    <row r="176" spans="1:15" s="146" customFormat="1" ht="20.100000000000001" hidden="1" customHeight="1">
      <c r="A176" s="1074"/>
      <c r="B176" s="1075"/>
      <c r="C176" s="1075"/>
      <c r="D176" s="1076"/>
      <c r="E176" s="1076"/>
      <c r="F176" s="1077"/>
      <c r="G176" s="1076"/>
      <c r="I176" s="1076"/>
      <c r="J176" s="1078"/>
      <c r="K176" s="205"/>
      <c r="L176" s="149"/>
    </row>
    <row r="177" spans="1:12" s="149" customFormat="1" ht="20.100000000000001" hidden="1" customHeight="1">
      <c r="A177" s="1018"/>
      <c r="B177" s="1529" t="s">
        <v>1187</v>
      </c>
      <c r="C177" s="1529"/>
      <c r="D177" s="1529"/>
      <c r="E177" s="1529"/>
      <c r="F177" s="1529"/>
      <c r="G177" s="1022"/>
      <c r="H177" s="145"/>
      <c r="I177" s="145"/>
      <c r="J177" s="145"/>
      <c r="K177" s="145"/>
    </row>
    <row r="178" spans="1:12" s="146" customFormat="1" ht="19.5" hidden="1" customHeight="1">
      <c r="A178" s="844"/>
      <c r="B178" s="719"/>
      <c r="C178" s="714"/>
      <c r="D178" s="714"/>
      <c r="E178" s="714"/>
      <c r="F178" s="714"/>
      <c r="G178" s="714"/>
      <c r="H178" s="610"/>
      <c r="I178" s="630"/>
      <c r="J178" s="609"/>
      <c r="K178" s="415"/>
      <c r="L178" s="149"/>
    </row>
    <row r="179" spans="1:12" s="146" customFormat="1" ht="30" hidden="1" customHeight="1">
      <c r="A179" s="844"/>
      <c r="B179" s="1547" t="s">
        <v>9</v>
      </c>
      <c r="C179" s="1548"/>
      <c r="D179" s="1071" t="s">
        <v>250</v>
      </c>
      <c r="E179" s="955" t="s">
        <v>716</v>
      </c>
      <c r="F179" s="955" t="s">
        <v>52</v>
      </c>
      <c r="G179" s="955" t="s">
        <v>66</v>
      </c>
      <c r="H179" s="955" t="s">
        <v>177</v>
      </c>
      <c r="I179" s="955" t="s">
        <v>206</v>
      </c>
      <c r="J179" s="955" t="s">
        <v>148</v>
      </c>
      <c r="K179" s="195"/>
      <c r="L179" s="939"/>
    </row>
    <row r="180" spans="1:12" s="146" customFormat="1" ht="18" hidden="1" customHeight="1">
      <c r="A180" s="844"/>
      <c r="B180" s="955" t="s">
        <v>252</v>
      </c>
      <c r="C180" s="955" t="s">
        <v>253</v>
      </c>
      <c r="D180" s="1072"/>
      <c r="E180" s="957" t="s">
        <v>717</v>
      </c>
      <c r="F180" s="957" t="s">
        <v>65</v>
      </c>
      <c r="G180" s="957" t="s">
        <v>2480</v>
      </c>
      <c r="H180" s="957" t="s">
        <v>87</v>
      </c>
      <c r="I180" s="957" t="s">
        <v>59</v>
      </c>
      <c r="J180" s="957" t="s">
        <v>68</v>
      </c>
      <c r="K180" s="195"/>
      <c r="L180" s="1034" t="s">
        <v>254</v>
      </c>
    </row>
    <row r="181" spans="1:12" s="146" customFormat="1" ht="19.5" hidden="1" customHeight="1">
      <c r="A181" s="844" t="s">
        <v>2997</v>
      </c>
      <c r="B181" s="965" t="s">
        <v>1919</v>
      </c>
      <c r="C181" s="965" t="s">
        <v>2998</v>
      </c>
      <c r="D181" s="961">
        <v>45480</v>
      </c>
      <c r="E181" s="869">
        <f t="shared" ref="E181:E184" si="156">D181+1</f>
        <v>45481</v>
      </c>
      <c r="F181" s="869">
        <f t="shared" ref="F181:F184" si="157">D181+6</f>
        <v>45486</v>
      </c>
      <c r="G181" s="959" t="s">
        <v>286</v>
      </c>
      <c r="H181" s="959" t="s">
        <v>286</v>
      </c>
      <c r="I181" s="959" t="s">
        <v>286</v>
      </c>
      <c r="J181" s="959" t="s">
        <v>286</v>
      </c>
      <c r="K181" s="415"/>
      <c r="L181" s="869" t="e">
        <f>#REF!+7</f>
        <v>#REF!</v>
      </c>
    </row>
    <row r="182" spans="1:12" s="146" customFormat="1" ht="19.5" hidden="1" customHeight="1">
      <c r="A182" s="844" t="s">
        <v>1938</v>
      </c>
      <c r="B182" s="965" t="s">
        <v>2678</v>
      </c>
      <c r="C182" s="965" t="s">
        <v>2999</v>
      </c>
      <c r="D182" s="959" t="s">
        <v>286</v>
      </c>
      <c r="E182" s="901" t="e">
        <f t="shared" si="156"/>
        <v>#VALUE!</v>
      </c>
      <c r="F182" s="901" t="e">
        <f t="shared" si="157"/>
        <v>#VALUE!</v>
      </c>
      <c r="G182" s="901" t="e">
        <f t="shared" ref="G182:G184" si="158">D182+7</f>
        <v>#VALUE!</v>
      </c>
      <c r="H182" s="901" t="e">
        <f t="shared" ref="H182:H185" si="159">D182+13</f>
        <v>#VALUE!</v>
      </c>
      <c r="I182" s="901" t="e">
        <f>D182+1</f>
        <v>#VALUE!</v>
      </c>
      <c r="J182" s="901" t="e">
        <f t="shared" ref="J182:J184" si="160">D182+17</f>
        <v>#VALUE!</v>
      </c>
      <c r="K182" s="415"/>
      <c r="L182" s="869" t="e">
        <f t="shared" ref="L182:L186" si="161">L181+7</f>
        <v>#REF!</v>
      </c>
    </row>
    <row r="183" spans="1:12" s="146" customFormat="1" ht="19.5" hidden="1" customHeight="1">
      <c r="A183" s="844" t="s">
        <v>1915</v>
      </c>
      <c r="B183" s="961" t="s">
        <v>2836</v>
      </c>
      <c r="C183" s="965" t="s">
        <v>3000</v>
      </c>
      <c r="D183" s="961">
        <v>45501</v>
      </c>
      <c r="E183" s="869">
        <f t="shared" si="156"/>
        <v>45502</v>
      </c>
      <c r="F183" s="869">
        <f t="shared" si="157"/>
        <v>45507</v>
      </c>
      <c r="G183" s="869">
        <f t="shared" si="158"/>
        <v>45508</v>
      </c>
      <c r="H183" s="869">
        <f t="shared" si="159"/>
        <v>45514</v>
      </c>
      <c r="I183" s="869">
        <f t="shared" ref="I183:I184" si="162">D183+1</f>
        <v>45502</v>
      </c>
      <c r="J183" s="869">
        <f t="shared" si="160"/>
        <v>45518</v>
      </c>
      <c r="K183" s="415"/>
      <c r="L183" s="869" t="e">
        <f t="shared" si="161"/>
        <v>#REF!</v>
      </c>
    </row>
    <row r="184" spans="1:12" s="146" customFormat="1" ht="19.5" hidden="1" customHeight="1">
      <c r="A184" s="844" t="s">
        <v>3001</v>
      </c>
      <c r="B184" s="1042" t="s">
        <v>310</v>
      </c>
      <c r="C184" s="965" t="s">
        <v>3002</v>
      </c>
      <c r="D184" s="901">
        <v>45507</v>
      </c>
      <c r="E184" s="901">
        <f t="shared" si="156"/>
        <v>45508</v>
      </c>
      <c r="F184" s="901">
        <f t="shared" si="157"/>
        <v>45513</v>
      </c>
      <c r="G184" s="901">
        <f t="shared" si="158"/>
        <v>45514</v>
      </c>
      <c r="H184" s="901">
        <f t="shared" si="159"/>
        <v>45520</v>
      </c>
      <c r="I184" s="901">
        <f t="shared" si="162"/>
        <v>45508</v>
      </c>
      <c r="J184" s="901">
        <f t="shared" si="160"/>
        <v>45524</v>
      </c>
      <c r="K184" s="415"/>
      <c r="L184" s="869" t="e">
        <f t="shared" si="161"/>
        <v>#REF!</v>
      </c>
    </row>
    <row r="185" spans="1:12" s="149" customFormat="1" ht="21" hidden="1" customHeight="1">
      <c r="A185" s="845"/>
      <c r="B185" s="965" t="s">
        <v>1947</v>
      </c>
      <c r="C185" s="961" t="s">
        <v>3003</v>
      </c>
      <c r="D185" s="961">
        <v>45507</v>
      </c>
      <c r="E185" s="907">
        <f>D185+1</f>
        <v>45508</v>
      </c>
      <c r="F185" s="907">
        <f t="shared" ref="F185" si="163">D185+8</f>
        <v>45515</v>
      </c>
      <c r="G185" s="907">
        <f t="shared" ref="G185" si="164">D185+11</f>
        <v>45518</v>
      </c>
      <c r="H185" s="907">
        <f t="shared" si="159"/>
        <v>45520</v>
      </c>
      <c r="I185" s="907">
        <f t="shared" ref="I185" si="165">D185+15</f>
        <v>45522</v>
      </c>
      <c r="J185" s="907">
        <f>D185+17</f>
        <v>45524</v>
      </c>
      <c r="K185" s="193"/>
      <c r="L185" s="869" t="e">
        <f>L184+7</f>
        <v>#REF!</v>
      </c>
    </row>
    <row r="186" spans="1:12" s="146" customFormat="1" ht="19.5" hidden="1" customHeight="1">
      <c r="A186" s="844"/>
      <c r="B186" s="965" t="s">
        <v>1927</v>
      </c>
      <c r="C186" s="965" t="s">
        <v>3004</v>
      </c>
      <c r="D186" s="961">
        <v>45513</v>
      </c>
      <c r="E186" s="869">
        <f t="shared" ref="E186" si="166">D186+1</f>
        <v>45514</v>
      </c>
      <c r="F186" s="869">
        <f>D186+8</f>
        <v>45521</v>
      </c>
      <c r="G186" s="869">
        <f t="shared" ref="G186" si="167">D186+7</f>
        <v>45520</v>
      </c>
      <c r="H186" s="869">
        <f t="shared" ref="H186:H188" si="168">D186+13</f>
        <v>45526</v>
      </c>
      <c r="I186" s="869">
        <f t="shared" ref="I186" si="169">D186+1</f>
        <v>45514</v>
      </c>
      <c r="J186" s="869">
        <f t="shared" ref="J186" si="170">D186+17</f>
        <v>45530</v>
      </c>
      <c r="K186" s="415"/>
      <c r="L186" s="869" t="e">
        <f t="shared" si="161"/>
        <v>#REF!</v>
      </c>
    </row>
    <row r="187" spans="1:12" s="149" customFormat="1" ht="21" hidden="1" customHeight="1">
      <c r="A187" s="845" t="s">
        <v>1919</v>
      </c>
      <c r="B187" s="961" t="s">
        <v>1915</v>
      </c>
      <c r="C187" s="965" t="s">
        <v>3005</v>
      </c>
      <c r="D187" s="961">
        <v>45519</v>
      </c>
      <c r="E187" s="907">
        <f>D187+1</f>
        <v>45520</v>
      </c>
      <c r="F187" s="869">
        <f t="shared" ref="F187:F193" si="171">D187+8</f>
        <v>45527</v>
      </c>
      <c r="G187" s="907">
        <f t="shared" ref="G187:G188" si="172">D187+11</f>
        <v>45530</v>
      </c>
      <c r="H187" s="907">
        <f t="shared" si="168"/>
        <v>45532</v>
      </c>
      <c r="I187" s="907">
        <f t="shared" ref="I187:I188" si="173">D187+15</f>
        <v>45534</v>
      </c>
      <c r="J187" s="907">
        <f>D187+17</f>
        <v>45536</v>
      </c>
      <c r="K187" s="193"/>
      <c r="L187" s="869" t="e">
        <f>L186+7</f>
        <v>#REF!</v>
      </c>
    </row>
    <row r="188" spans="1:12" s="149" customFormat="1" ht="21" hidden="1" customHeight="1">
      <c r="A188" s="845"/>
      <c r="B188" s="965" t="s">
        <v>1934</v>
      </c>
      <c r="C188" s="965" t="s">
        <v>3006</v>
      </c>
      <c r="D188" s="961">
        <v>45533</v>
      </c>
      <c r="E188" s="907">
        <f>D188+1</f>
        <v>45534</v>
      </c>
      <c r="F188" s="869">
        <f t="shared" si="171"/>
        <v>45541</v>
      </c>
      <c r="G188" s="907">
        <f t="shared" si="172"/>
        <v>45544</v>
      </c>
      <c r="H188" s="907">
        <f t="shared" si="168"/>
        <v>45546</v>
      </c>
      <c r="I188" s="907">
        <f t="shared" si="173"/>
        <v>45548</v>
      </c>
      <c r="J188" s="907">
        <f>D188+17</f>
        <v>45550</v>
      </c>
      <c r="K188" s="193"/>
      <c r="L188" s="869" t="e">
        <f>L187+7</f>
        <v>#REF!</v>
      </c>
    </row>
    <row r="189" spans="1:12" s="146" customFormat="1" ht="19.5" hidden="1" customHeight="1">
      <c r="A189" s="844"/>
      <c r="B189" s="965" t="s">
        <v>2678</v>
      </c>
      <c r="C189" s="965" t="s">
        <v>3007</v>
      </c>
      <c r="D189" s="961">
        <v>45540</v>
      </c>
      <c r="E189" s="869">
        <f t="shared" ref="E189" si="174">D189+1</f>
        <v>45541</v>
      </c>
      <c r="F189" s="869">
        <f t="shared" si="171"/>
        <v>45548</v>
      </c>
      <c r="G189" s="869">
        <f t="shared" ref="G189" si="175">D189+7</f>
        <v>45547</v>
      </c>
      <c r="H189" s="869">
        <f t="shared" ref="H189" si="176">D189+13</f>
        <v>45553</v>
      </c>
      <c r="I189" s="869">
        <f t="shared" ref="I189" si="177">D189+1</f>
        <v>45541</v>
      </c>
      <c r="J189" s="869">
        <f t="shared" ref="J189" si="178">D189+17</f>
        <v>45557</v>
      </c>
      <c r="K189" s="415"/>
      <c r="L189" s="869" t="e">
        <f t="shared" ref="L189:L190" si="179">L188+7</f>
        <v>#REF!</v>
      </c>
    </row>
    <row r="190" spans="1:12" s="146" customFormat="1" ht="19.5" hidden="1" customHeight="1">
      <c r="A190" s="844"/>
      <c r="B190" s="961" t="s">
        <v>2845</v>
      </c>
      <c r="C190" s="965" t="s">
        <v>3008</v>
      </c>
      <c r="D190" s="961">
        <v>45546</v>
      </c>
      <c r="E190" s="869">
        <f t="shared" ref="E190" si="180">D190+1</f>
        <v>45547</v>
      </c>
      <c r="F190" s="869">
        <f t="shared" si="171"/>
        <v>45554</v>
      </c>
      <c r="G190" s="1046" t="s">
        <v>286</v>
      </c>
      <c r="H190" s="1046" t="s">
        <v>286</v>
      </c>
      <c r="I190" s="1046" t="s">
        <v>286</v>
      </c>
      <c r="J190" s="1046" t="s">
        <v>286</v>
      </c>
      <c r="K190" s="415"/>
      <c r="L190" s="869" t="e">
        <f t="shared" si="179"/>
        <v>#REF!</v>
      </c>
    </row>
    <row r="191" spans="1:12" s="149" customFormat="1" ht="21" hidden="1" customHeight="1">
      <c r="A191" s="845"/>
      <c r="B191" s="965" t="s">
        <v>1947</v>
      </c>
      <c r="C191" s="961" t="s">
        <v>3009</v>
      </c>
      <c r="D191" s="961">
        <v>45551</v>
      </c>
      <c r="E191" s="907">
        <f>D191+1</f>
        <v>45552</v>
      </c>
      <c r="F191" s="869">
        <f t="shared" si="171"/>
        <v>45559</v>
      </c>
      <c r="G191" s="907">
        <f t="shared" ref="G191:G192" si="181">D191+11</f>
        <v>45562</v>
      </c>
      <c r="H191" s="907">
        <f t="shared" ref="H191:H193" si="182">D191+13</f>
        <v>45564</v>
      </c>
      <c r="I191" s="907">
        <f t="shared" ref="I191:I192" si="183">D191+15</f>
        <v>45566</v>
      </c>
      <c r="J191" s="907">
        <f>D191+17</f>
        <v>45568</v>
      </c>
      <c r="K191" s="193"/>
      <c r="L191" s="869" t="e">
        <f>L190+7</f>
        <v>#REF!</v>
      </c>
    </row>
    <row r="192" spans="1:12" s="146" customFormat="1" ht="19.5" hidden="1" customHeight="1">
      <c r="A192" s="844" t="s">
        <v>1927</v>
      </c>
      <c r="B192" s="965" t="s">
        <v>1938</v>
      </c>
      <c r="C192" s="965" t="s">
        <v>3010</v>
      </c>
      <c r="D192" s="961">
        <v>45559</v>
      </c>
      <c r="E192" s="869">
        <f t="shared" ref="E192" si="184">D192+1</f>
        <v>45560</v>
      </c>
      <c r="F192" s="869">
        <f t="shared" si="171"/>
        <v>45567</v>
      </c>
      <c r="G192" s="907">
        <f t="shared" si="181"/>
        <v>45570</v>
      </c>
      <c r="H192" s="869">
        <f t="shared" si="182"/>
        <v>45572</v>
      </c>
      <c r="I192" s="907">
        <f t="shared" si="183"/>
        <v>45574</v>
      </c>
      <c r="J192" s="869">
        <f t="shared" ref="J192" si="185">D192+17</f>
        <v>45576</v>
      </c>
      <c r="K192" s="415"/>
      <c r="L192" s="869" t="e">
        <f t="shared" ref="L192" si="186">L191+7</f>
        <v>#REF!</v>
      </c>
    </row>
    <row r="193" spans="1:12" s="149" customFormat="1" ht="21" hidden="1" customHeight="1">
      <c r="A193" s="845"/>
      <c r="B193" s="965" t="s">
        <v>1915</v>
      </c>
      <c r="C193" s="1042" t="s">
        <v>3011</v>
      </c>
      <c r="D193" s="961">
        <v>45569</v>
      </c>
      <c r="E193" s="871" t="s">
        <v>286</v>
      </c>
      <c r="F193" s="869">
        <f t="shared" si="171"/>
        <v>45577</v>
      </c>
      <c r="G193" s="907">
        <f t="shared" ref="G193" si="187">D193+11</f>
        <v>45580</v>
      </c>
      <c r="H193" s="907">
        <f t="shared" si="182"/>
        <v>45582</v>
      </c>
      <c r="I193" s="907">
        <f t="shared" ref="I193" si="188">D193+15</f>
        <v>45584</v>
      </c>
      <c r="J193" s="907">
        <f>D193+17</f>
        <v>45586</v>
      </c>
      <c r="K193" s="193"/>
      <c r="L193" s="869" t="e">
        <f>L192+7</f>
        <v>#REF!</v>
      </c>
    </row>
    <row r="194" spans="1:12" s="149" customFormat="1" ht="21" hidden="1" customHeight="1">
      <c r="A194" s="845" t="s">
        <v>2396</v>
      </c>
      <c r="B194" s="965" t="s">
        <v>2100</v>
      </c>
      <c r="C194" s="965" t="s">
        <v>3012</v>
      </c>
      <c r="D194" s="961">
        <v>45577</v>
      </c>
      <c r="E194" s="907">
        <f>D194+1</f>
        <v>45578</v>
      </c>
      <c r="F194" s="869">
        <f t="shared" ref="F194:F198" si="189">D194+8</f>
        <v>45585</v>
      </c>
      <c r="G194" s="907">
        <f t="shared" ref="G194:G195" si="190">D194+11</f>
        <v>45588</v>
      </c>
      <c r="H194" s="907">
        <f t="shared" ref="H194:H198" si="191">D194+13</f>
        <v>45590</v>
      </c>
      <c r="I194" s="907">
        <f t="shared" ref="I194:I195" si="192">D194+15</f>
        <v>45592</v>
      </c>
      <c r="J194" s="907">
        <f>D194+17</f>
        <v>45594</v>
      </c>
      <c r="K194" s="193"/>
      <c r="L194" s="869" t="e">
        <f>L193+7</f>
        <v>#REF!</v>
      </c>
    </row>
    <row r="195" spans="1:12" s="149" customFormat="1" ht="21" hidden="1" customHeight="1">
      <c r="A195" s="845"/>
      <c r="B195" s="965" t="s">
        <v>1934</v>
      </c>
      <c r="C195" s="965" t="s">
        <v>3013</v>
      </c>
      <c r="D195" s="961">
        <v>45578</v>
      </c>
      <c r="E195" s="907">
        <f>D195+1</f>
        <v>45579</v>
      </c>
      <c r="F195" s="869">
        <f t="shared" si="189"/>
        <v>45586</v>
      </c>
      <c r="G195" s="907">
        <f t="shared" si="190"/>
        <v>45589</v>
      </c>
      <c r="H195" s="907">
        <f t="shared" si="191"/>
        <v>45591</v>
      </c>
      <c r="I195" s="907">
        <f t="shared" si="192"/>
        <v>45593</v>
      </c>
      <c r="J195" s="907">
        <f>D195+17</f>
        <v>45595</v>
      </c>
      <c r="K195" s="193"/>
      <c r="L195" s="869" t="e">
        <f>L194+7</f>
        <v>#REF!</v>
      </c>
    </row>
    <row r="196" spans="1:12" s="146" customFormat="1" ht="19.5" hidden="1" customHeight="1">
      <c r="A196" s="844"/>
      <c r="B196" s="965" t="s">
        <v>2678</v>
      </c>
      <c r="C196" s="965" t="s">
        <v>3014</v>
      </c>
      <c r="D196" s="961">
        <v>45583</v>
      </c>
      <c r="E196" s="869">
        <f t="shared" ref="E196" si="193">D196+1</f>
        <v>45584</v>
      </c>
      <c r="F196" s="1604" t="s">
        <v>286</v>
      </c>
      <c r="G196" s="1605"/>
      <c r="H196" s="1605"/>
      <c r="I196" s="1605"/>
      <c r="J196" s="1606"/>
      <c r="K196" s="415"/>
      <c r="L196" s="869" t="e">
        <f t="shared" ref="L196" si="194">L195+7</f>
        <v>#REF!</v>
      </c>
    </row>
    <row r="197" spans="1:12" s="149" customFormat="1" ht="21" hidden="1" customHeight="1">
      <c r="A197" s="845" t="s">
        <v>1947</v>
      </c>
      <c r="B197" s="1042" t="s">
        <v>310</v>
      </c>
      <c r="C197" s="965" t="s">
        <v>3015</v>
      </c>
      <c r="D197" s="901"/>
      <c r="E197" s="901"/>
      <c r="F197" s="901"/>
      <c r="G197" s="901"/>
      <c r="H197" s="901"/>
      <c r="I197" s="901"/>
      <c r="J197" s="901"/>
      <c r="K197" s="193"/>
      <c r="L197" s="869" t="e">
        <f t="shared" ref="L197:L217" si="195">L196+7</f>
        <v>#REF!</v>
      </c>
    </row>
    <row r="198" spans="1:12" s="149" customFormat="1" ht="21" hidden="1" customHeight="1">
      <c r="A198" s="845"/>
      <c r="B198" s="965" t="s">
        <v>2855</v>
      </c>
      <c r="C198" s="965" t="s">
        <v>3016</v>
      </c>
      <c r="D198" s="961">
        <v>45595</v>
      </c>
      <c r="E198" s="907">
        <f t="shared" ref="E198:E203" si="196">D198+1</f>
        <v>45596</v>
      </c>
      <c r="F198" s="869">
        <f t="shared" si="189"/>
        <v>45603</v>
      </c>
      <c r="G198" s="907">
        <f t="shared" ref="G198:G202" si="197">D198+11</f>
        <v>45606</v>
      </c>
      <c r="H198" s="907">
        <f t="shared" si="191"/>
        <v>45608</v>
      </c>
      <c r="I198" s="907">
        <f t="shared" ref="I198:I202" si="198">D198+15</f>
        <v>45610</v>
      </c>
      <c r="J198" s="907">
        <f t="shared" ref="J198:J202" si="199">D198+17</f>
        <v>45612</v>
      </c>
      <c r="K198" s="193"/>
      <c r="L198" s="869" t="e">
        <f t="shared" si="195"/>
        <v>#REF!</v>
      </c>
    </row>
    <row r="199" spans="1:12" s="149" customFormat="1" ht="21" hidden="1" customHeight="1">
      <c r="A199" s="845"/>
      <c r="B199" s="965" t="s">
        <v>1938</v>
      </c>
      <c r="C199" s="965" t="s">
        <v>3017</v>
      </c>
      <c r="D199" s="961">
        <v>45606</v>
      </c>
      <c r="E199" s="907">
        <f t="shared" si="196"/>
        <v>45607</v>
      </c>
      <c r="F199" s="869">
        <f t="shared" ref="F199:F204" si="200">D199+8</f>
        <v>45614</v>
      </c>
      <c r="G199" s="907">
        <f t="shared" si="197"/>
        <v>45617</v>
      </c>
      <c r="H199" s="907">
        <f t="shared" ref="H199:H204" si="201">D199+13</f>
        <v>45619</v>
      </c>
      <c r="I199" s="907">
        <f t="shared" si="198"/>
        <v>45621</v>
      </c>
      <c r="J199" s="907">
        <f t="shared" si="199"/>
        <v>45623</v>
      </c>
      <c r="K199" s="193"/>
      <c r="L199" s="869" t="e">
        <f t="shared" si="195"/>
        <v>#REF!</v>
      </c>
    </row>
    <row r="200" spans="1:12" s="149" customFormat="1" ht="21" hidden="1" customHeight="1">
      <c r="A200" s="845"/>
      <c r="B200" s="965" t="s">
        <v>1915</v>
      </c>
      <c r="C200" s="965" t="s">
        <v>3018</v>
      </c>
      <c r="D200" s="961">
        <v>45609</v>
      </c>
      <c r="E200" s="907">
        <f t="shared" si="196"/>
        <v>45610</v>
      </c>
      <c r="F200" s="869">
        <f t="shared" si="200"/>
        <v>45617</v>
      </c>
      <c r="G200" s="907">
        <f t="shared" si="197"/>
        <v>45620</v>
      </c>
      <c r="H200" s="907">
        <f t="shared" si="201"/>
        <v>45622</v>
      </c>
      <c r="I200" s="907">
        <f t="shared" si="198"/>
        <v>45624</v>
      </c>
      <c r="J200" s="907">
        <f t="shared" si="199"/>
        <v>45626</v>
      </c>
      <c r="K200" s="193"/>
      <c r="L200" s="869" t="e">
        <f t="shared" si="195"/>
        <v>#REF!</v>
      </c>
    </row>
    <row r="201" spans="1:12" s="149" customFormat="1" ht="21" hidden="1" customHeight="1">
      <c r="A201" s="845" t="s">
        <v>2396</v>
      </c>
      <c r="B201" s="965" t="s">
        <v>2100</v>
      </c>
      <c r="C201" s="965" t="s">
        <v>3019</v>
      </c>
      <c r="D201" s="961">
        <v>45623</v>
      </c>
      <c r="E201" s="907">
        <f t="shared" si="196"/>
        <v>45624</v>
      </c>
      <c r="F201" s="869">
        <f t="shared" si="200"/>
        <v>45631</v>
      </c>
      <c r="G201" s="907">
        <f t="shared" si="197"/>
        <v>45634</v>
      </c>
      <c r="H201" s="907">
        <f t="shared" si="201"/>
        <v>45636</v>
      </c>
      <c r="I201" s="907">
        <f t="shared" si="198"/>
        <v>45638</v>
      </c>
      <c r="J201" s="907">
        <f t="shared" si="199"/>
        <v>45640</v>
      </c>
      <c r="K201" s="193"/>
      <c r="L201" s="869" t="e">
        <f t="shared" si="195"/>
        <v>#REF!</v>
      </c>
    </row>
    <row r="202" spans="1:12" s="149" customFormat="1" ht="21" hidden="1" customHeight="1">
      <c r="A202" s="845"/>
      <c r="B202" s="965" t="s">
        <v>1934</v>
      </c>
      <c r="C202" s="965" t="s">
        <v>3020</v>
      </c>
      <c r="D202" s="961">
        <v>45626</v>
      </c>
      <c r="E202" s="907">
        <f t="shared" si="196"/>
        <v>45627</v>
      </c>
      <c r="F202" s="869">
        <f t="shared" si="200"/>
        <v>45634</v>
      </c>
      <c r="G202" s="907">
        <f t="shared" si="197"/>
        <v>45637</v>
      </c>
      <c r="H202" s="907">
        <f t="shared" si="201"/>
        <v>45639</v>
      </c>
      <c r="I202" s="907">
        <f t="shared" si="198"/>
        <v>45641</v>
      </c>
      <c r="J202" s="907">
        <f t="shared" si="199"/>
        <v>45643</v>
      </c>
      <c r="K202" s="193"/>
      <c r="L202" s="869" t="e">
        <f t="shared" si="195"/>
        <v>#REF!</v>
      </c>
    </row>
    <row r="203" spans="1:12" s="149" customFormat="1" ht="21" hidden="1" customHeight="1">
      <c r="A203" s="845"/>
      <c r="B203" s="965" t="s">
        <v>2861</v>
      </c>
      <c r="C203" s="965" t="s">
        <v>3021</v>
      </c>
      <c r="D203" s="961">
        <v>45633</v>
      </c>
      <c r="E203" s="907">
        <f t="shared" si="196"/>
        <v>45634</v>
      </c>
      <c r="F203" s="869">
        <f t="shared" si="200"/>
        <v>45641</v>
      </c>
      <c r="G203" s="907">
        <f t="shared" ref="G203:G208" si="202">D203+11</f>
        <v>45644</v>
      </c>
      <c r="H203" s="907">
        <f t="shared" si="201"/>
        <v>45646</v>
      </c>
      <c r="I203" s="907">
        <f t="shared" ref="I203:I208" si="203">D203+15</f>
        <v>45648</v>
      </c>
      <c r="J203" s="907">
        <f t="shared" ref="J203:J208" si="204">D203+17</f>
        <v>45650</v>
      </c>
      <c r="K203" s="193"/>
      <c r="L203" s="869" t="e">
        <f t="shared" si="195"/>
        <v>#REF!</v>
      </c>
    </row>
    <row r="204" spans="1:12" s="149" customFormat="1" ht="21" hidden="1" customHeight="1">
      <c r="A204" s="845"/>
      <c r="B204" s="965" t="s">
        <v>2855</v>
      </c>
      <c r="C204" s="965" t="s">
        <v>3022</v>
      </c>
      <c r="D204" s="961">
        <v>45638</v>
      </c>
      <c r="E204" s="907">
        <f t="shared" ref="E204:E208" si="205">D204+1</f>
        <v>45639</v>
      </c>
      <c r="F204" s="869">
        <f t="shared" si="200"/>
        <v>45646</v>
      </c>
      <c r="G204" s="907">
        <f t="shared" si="202"/>
        <v>45649</v>
      </c>
      <c r="H204" s="907">
        <f t="shared" si="201"/>
        <v>45651</v>
      </c>
      <c r="I204" s="907">
        <f t="shared" si="203"/>
        <v>45653</v>
      </c>
      <c r="J204" s="907">
        <f t="shared" si="204"/>
        <v>45655</v>
      </c>
      <c r="K204" s="193"/>
      <c r="L204" s="869" t="e">
        <f t="shared" si="195"/>
        <v>#REF!</v>
      </c>
    </row>
    <row r="205" spans="1:12" s="149" customFormat="1" ht="21" hidden="1" customHeight="1">
      <c r="A205" s="845"/>
      <c r="B205" s="965" t="s">
        <v>1938</v>
      </c>
      <c r="C205" s="965" t="s">
        <v>3023</v>
      </c>
      <c r="D205" s="961">
        <v>45651</v>
      </c>
      <c r="E205" s="907">
        <f t="shared" si="205"/>
        <v>45652</v>
      </c>
      <c r="F205" s="869">
        <f t="shared" ref="F205:F210" si="206">D205+8</f>
        <v>45659</v>
      </c>
      <c r="G205" s="907">
        <f t="shared" si="202"/>
        <v>45662</v>
      </c>
      <c r="H205" s="907">
        <f t="shared" ref="H205:H210" si="207">D205+13</f>
        <v>45664</v>
      </c>
      <c r="I205" s="907">
        <f t="shared" si="203"/>
        <v>45666</v>
      </c>
      <c r="J205" s="907">
        <f t="shared" si="204"/>
        <v>45668</v>
      </c>
      <c r="K205" s="193"/>
      <c r="L205" s="869" t="e">
        <f t="shared" si="195"/>
        <v>#REF!</v>
      </c>
    </row>
    <row r="206" spans="1:12" s="149" customFormat="1" ht="21" hidden="1" customHeight="1">
      <c r="A206" s="845"/>
      <c r="B206" s="965" t="s">
        <v>1915</v>
      </c>
      <c r="C206" s="965" t="s">
        <v>3024</v>
      </c>
      <c r="D206" s="961">
        <v>45658</v>
      </c>
      <c r="E206" s="907">
        <f t="shared" si="205"/>
        <v>45659</v>
      </c>
      <c r="F206" s="869">
        <f t="shared" si="206"/>
        <v>45666</v>
      </c>
      <c r="G206" s="907">
        <f t="shared" si="202"/>
        <v>45669</v>
      </c>
      <c r="H206" s="907">
        <f t="shared" si="207"/>
        <v>45671</v>
      </c>
      <c r="I206" s="907">
        <f t="shared" si="203"/>
        <v>45673</v>
      </c>
      <c r="J206" s="907">
        <f t="shared" si="204"/>
        <v>45675</v>
      </c>
      <c r="K206" s="193"/>
      <c r="L206" s="869" t="e">
        <f t="shared" si="195"/>
        <v>#REF!</v>
      </c>
    </row>
    <row r="207" spans="1:12" s="149" customFormat="1" ht="21" hidden="1" customHeight="1">
      <c r="A207" s="845"/>
      <c r="B207" s="965" t="s">
        <v>2100</v>
      </c>
      <c r="C207" s="965" t="s">
        <v>3025</v>
      </c>
      <c r="D207" s="961">
        <v>45668</v>
      </c>
      <c r="E207" s="907">
        <f t="shared" si="205"/>
        <v>45669</v>
      </c>
      <c r="F207" s="959" t="s">
        <v>286</v>
      </c>
      <c r="G207" s="959" t="s">
        <v>286</v>
      </c>
      <c r="H207" s="959" t="s">
        <v>286</v>
      </c>
      <c r="I207" s="959" t="s">
        <v>286</v>
      </c>
      <c r="J207" s="959" t="s">
        <v>286</v>
      </c>
      <c r="K207" s="193"/>
      <c r="L207" s="869">
        <v>45669</v>
      </c>
    </row>
    <row r="208" spans="1:12" s="149" customFormat="1" ht="21" hidden="1" customHeight="1">
      <c r="A208" s="845"/>
      <c r="B208" s="965" t="s">
        <v>1934</v>
      </c>
      <c r="C208" s="965" t="s">
        <v>3026</v>
      </c>
      <c r="D208" s="961">
        <v>45673</v>
      </c>
      <c r="E208" s="907">
        <f t="shared" si="205"/>
        <v>45674</v>
      </c>
      <c r="F208" s="869">
        <f t="shared" si="206"/>
        <v>45681</v>
      </c>
      <c r="G208" s="907">
        <f t="shared" si="202"/>
        <v>45684</v>
      </c>
      <c r="H208" s="907">
        <f t="shared" si="207"/>
        <v>45686</v>
      </c>
      <c r="I208" s="907">
        <f t="shared" si="203"/>
        <v>45688</v>
      </c>
      <c r="J208" s="907">
        <f t="shared" si="204"/>
        <v>45690</v>
      </c>
      <c r="K208" s="193"/>
      <c r="L208" s="869">
        <v>45666</v>
      </c>
    </row>
    <row r="209" spans="1:15" s="149" customFormat="1" ht="21" hidden="1" customHeight="1">
      <c r="A209" s="845"/>
      <c r="B209" s="965" t="s">
        <v>2861</v>
      </c>
      <c r="C209" s="965" t="s">
        <v>3027</v>
      </c>
      <c r="D209" s="961">
        <v>45679</v>
      </c>
      <c r="E209" s="907">
        <f t="shared" ref="E209:E214" si="208">D209+1</f>
        <v>45680</v>
      </c>
      <c r="F209" s="869">
        <f t="shared" si="206"/>
        <v>45687</v>
      </c>
      <c r="G209" s="959" t="s">
        <v>286</v>
      </c>
      <c r="H209" s="959" t="s">
        <v>286</v>
      </c>
      <c r="I209" s="959" t="s">
        <v>286</v>
      </c>
      <c r="J209" s="959" t="s">
        <v>286</v>
      </c>
      <c r="K209" s="193"/>
      <c r="L209" s="869">
        <f t="shared" si="195"/>
        <v>45673</v>
      </c>
    </row>
    <row r="210" spans="1:15" s="149" customFormat="1" ht="21" hidden="1" customHeight="1">
      <c r="A210" s="845"/>
      <c r="B210" s="965" t="s">
        <v>2855</v>
      </c>
      <c r="C210" s="965" t="s">
        <v>3028</v>
      </c>
      <c r="D210" s="961">
        <v>45682</v>
      </c>
      <c r="E210" s="907">
        <f t="shared" si="208"/>
        <v>45683</v>
      </c>
      <c r="F210" s="869">
        <f t="shared" si="206"/>
        <v>45690</v>
      </c>
      <c r="G210" s="907">
        <f t="shared" ref="G210:G212" si="209">D210+11</f>
        <v>45693</v>
      </c>
      <c r="H210" s="907">
        <f t="shared" si="207"/>
        <v>45695</v>
      </c>
      <c r="I210" s="907">
        <f t="shared" ref="I210:I212" si="210">D210+15</f>
        <v>45697</v>
      </c>
      <c r="J210" s="907">
        <f t="shared" ref="J210:J212" si="211">D210+17</f>
        <v>45699</v>
      </c>
      <c r="K210" s="193"/>
      <c r="L210" s="869">
        <f t="shared" si="195"/>
        <v>45680</v>
      </c>
    </row>
    <row r="211" spans="1:15" s="149" customFormat="1" ht="21" hidden="1" customHeight="1">
      <c r="A211" s="845" t="s">
        <v>1938</v>
      </c>
      <c r="B211" s="965" t="s">
        <v>2100</v>
      </c>
      <c r="C211" s="965" t="s">
        <v>3029</v>
      </c>
      <c r="D211" s="961">
        <v>45690</v>
      </c>
      <c r="E211" s="907">
        <f t="shared" si="208"/>
        <v>45691</v>
      </c>
      <c r="F211" s="869">
        <f t="shared" ref="F211:F212" si="212">D211+8</f>
        <v>45698</v>
      </c>
      <c r="G211" s="959" t="s">
        <v>286</v>
      </c>
      <c r="H211" s="959" t="s">
        <v>286</v>
      </c>
      <c r="I211" s="959" t="s">
        <v>286</v>
      </c>
      <c r="J211" s="959" t="s">
        <v>286</v>
      </c>
      <c r="K211" s="193"/>
      <c r="L211" s="869">
        <f t="shared" si="195"/>
        <v>45687</v>
      </c>
    </row>
    <row r="212" spans="1:15" s="149" customFormat="1" ht="21" hidden="1" customHeight="1">
      <c r="A212" s="845"/>
      <c r="B212" s="965" t="s">
        <v>1938</v>
      </c>
      <c r="C212" s="965" t="s">
        <v>3030</v>
      </c>
      <c r="D212" s="961">
        <v>45327</v>
      </c>
      <c r="E212" s="907">
        <f t="shared" si="208"/>
        <v>45328</v>
      </c>
      <c r="F212" s="869">
        <f t="shared" si="212"/>
        <v>45335</v>
      </c>
      <c r="G212" s="907">
        <f t="shared" si="209"/>
        <v>45338</v>
      </c>
      <c r="H212" s="907">
        <f t="shared" ref="H212" si="213">D212+13</f>
        <v>45340</v>
      </c>
      <c r="I212" s="907">
        <f t="shared" si="210"/>
        <v>45342</v>
      </c>
      <c r="J212" s="907">
        <f t="shared" si="211"/>
        <v>45344</v>
      </c>
      <c r="K212" s="193"/>
      <c r="L212" s="869">
        <f t="shared" si="195"/>
        <v>45694</v>
      </c>
    </row>
    <row r="213" spans="1:15" s="146" customFormat="1" ht="18" hidden="1" customHeight="1">
      <c r="A213" s="844"/>
      <c r="B213" s="955" t="s">
        <v>252</v>
      </c>
      <c r="C213" s="955" t="s">
        <v>253</v>
      </c>
      <c r="D213" s="1072"/>
      <c r="E213" s="957"/>
      <c r="F213" s="957"/>
      <c r="G213" s="957"/>
      <c r="H213" s="957"/>
      <c r="I213" s="957"/>
      <c r="J213" s="957"/>
      <c r="K213" s="195"/>
      <c r="L213" s="1034" t="s">
        <v>254</v>
      </c>
    </row>
    <row r="214" spans="1:15" s="149" customFormat="1" ht="21" hidden="1" customHeight="1">
      <c r="A214" s="845"/>
      <c r="B214" s="965" t="s">
        <v>1915</v>
      </c>
      <c r="C214" s="965" t="s">
        <v>3031</v>
      </c>
      <c r="D214" s="961">
        <v>45701</v>
      </c>
      <c r="E214" s="907">
        <f t="shared" si="208"/>
        <v>45702</v>
      </c>
      <c r="F214" s="869">
        <f>E214+6</f>
        <v>45708</v>
      </c>
      <c r="G214" s="907">
        <f>F214+5</f>
        <v>45713</v>
      </c>
      <c r="H214" s="907">
        <f>G214+2</f>
        <v>45715</v>
      </c>
      <c r="I214" s="907">
        <f>H214+2</f>
        <v>45717</v>
      </c>
      <c r="J214" s="907">
        <f>I214+2</f>
        <v>45719</v>
      </c>
      <c r="K214" s="193"/>
      <c r="L214" s="869">
        <f>L212+7</f>
        <v>45701</v>
      </c>
    </row>
    <row r="215" spans="1:15" s="149" customFormat="1" ht="21" hidden="1" customHeight="1">
      <c r="A215" s="845" t="s">
        <v>1934</v>
      </c>
      <c r="B215" s="965" t="s">
        <v>2861</v>
      </c>
      <c r="C215" s="965" t="s">
        <v>3032</v>
      </c>
      <c r="D215" s="961">
        <v>45715</v>
      </c>
      <c r="E215" s="907">
        <f t="shared" ref="E215:E217" si="214">D215+1</f>
        <v>45716</v>
      </c>
      <c r="F215" s="869">
        <f>E215+6</f>
        <v>45722</v>
      </c>
      <c r="G215" s="959" t="s">
        <v>286</v>
      </c>
      <c r="H215" s="959" t="s">
        <v>286</v>
      </c>
      <c r="I215" s="959" t="s">
        <v>286</v>
      </c>
      <c r="J215" s="959" t="s">
        <v>286</v>
      </c>
      <c r="K215" s="193"/>
      <c r="L215" s="869">
        <f t="shared" si="195"/>
        <v>45708</v>
      </c>
    </row>
    <row r="216" spans="1:15" s="149" customFormat="1" ht="21" hidden="1" customHeight="1">
      <c r="A216" s="845"/>
      <c r="B216" s="965" t="s">
        <v>1934</v>
      </c>
      <c r="C216" s="965" t="s">
        <v>3033</v>
      </c>
      <c r="D216" s="961">
        <v>45722</v>
      </c>
      <c r="E216" s="907">
        <f t="shared" si="214"/>
        <v>45723</v>
      </c>
      <c r="F216" s="869">
        <f t="shared" ref="F216" si="215">E216+6</f>
        <v>45729</v>
      </c>
      <c r="G216" s="907">
        <f t="shared" ref="G216" si="216">F216+5</f>
        <v>45734</v>
      </c>
      <c r="H216" s="907">
        <f t="shared" ref="H216:I216" si="217">G216+2</f>
        <v>45736</v>
      </c>
      <c r="I216" s="907">
        <f t="shared" si="217"/>
        <v>45738</v>
      </c>
      <c r="J216" s="907">
        <f>I216+2</f>
        <v>45740</v>
      </c>
      <c r="K216" s="193"/>
      <c r="L216" s="869">
        <f t="shared" si="195"/>
        <v>45715</v>
      </c>
    </row>
    <row r="217" spans="1:15" s="149" customFormat="1" ht="21" hidden="1" customHeight="1">
      <c r="A217" s="845"/>
      <c r="B217" s="965" t="s">
        <v>2855</v>
      </c>
      <c r="C217" s="965" t="s">
        <v>3034</v>
      </c>
      <c r="D217" s="961">
        <v>45732</v>
      </c>
      <c r="E217" s="907">
        <f t="shared" si="214"/>
        <v>45733</v>
      </c>
      <c r="F217" s="808">
        <f>E217+6</f>
        <v>45739</v>
      </c>
      <c r="G217" s="871" t="s">
        <v>286</v>
      </c>
      <c r="H217" s="871" t="s">
        <v>286</v>
      </c>
      <c r="I217" s="871" t="s">
        <v>286</v>
      </c>
      <c r="J217" s="871" t="s">
        <v>286</v>
      </c>
      <c r="K217" s="193"/>
      <c r="L217" s="869">
        <f t="shared" si="195"/>
        <v>45722</v>
      </c>
    </row>
    <row r="218" spans="1:15" s="149" customFormat="1" ht="21" hidden="1" customHeight="1">
      <c r="A218" s="1020"/>
      <c r="B218" s="147" t="s">
        <v>467</v>
      </c>
      <c r="C218" s="74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146"/>
      <c r="O218" s="146"/>
    </row>
    <row r="219" spans="1:15" s="149" customFormat="1" ht="18" customHeight="1">
      <c r="A219" s="851"/>
      <c r="B219" s="606"/>
      <c r="C219" s="604"/>
      <c r="D219" s="604"/>
      <c r="E219" s="604"/>
      <c r="F219" s="604"/>
      <c r="G219" s="604"/>
      <c r="H219" s="604"/>
      <c r="I219" s="605"/>
      <c r="J219" s="604"/>
      <c r="K219" s="605"/>
    </row>
    <row r="220" spans="1:15" s="149" customFormat="1" ht="20.100000000000001" customHeight="1">
      <c r="A220" s="1018"/>
    </row>
    <row r="221" spans="1:15" s="146" customFormat="1" ht="19.5" customHeight="1">
      <c r="A221" s="844"/>
      <c r="B221" s="1529" t="s">
        <v>1187</v>
      </c>
      <c r="C221" s="1529"/>
      <c r="D221" s="1529"/>
      <c r="E221" s="1529"/>
      <c r="F221" s="1529"/>
      <c r="G221" s="1529"/>
      <c r="H221" s="1529"/>
      <c r="I221" s="1529"/>
      <c r="J221" s="1529"/>
      <c r="K221" s="1529"/>
      <c r="L221" s="1529"/>
    </row>
    <row r="222" spans="1:15" s="146" customFormat="1" ht="30" hidden="1" customHeight="1">
      <c r="A222" s="844"/>
      <c r="B222" s="1547" t="s">
        <v>9</v>
      </c>
      <c r="C222" s="1548"/>
      <c r="D222" s="1071" t="s">
        <v>250</v>
      </c>
      <c r="E222" s="955" t="s">
        <v>716</v>
      </c>
      <c r="F222" s="955" t="s">
        <v>2703</v>
      </c>
      <c r="G222" s="955" t="s">
        <v>52</v>
      </c>
      <c r="H222" s="955" t="s">
        <v>66</v>
      </c>
      <c r="I222" s="955" t="s">
        <v>177</v>
      </c>
      <c r="J222" s="955" t="s">
        <v>206</v>
      </c>
      <c r="K222" s="955" t="s">
        <v>148</v>
      </c>
      <c r="L222" s="955" t="s">
        <v>2704</v>
      </c>
      <c r="M222" s="195"/>
    </row>
    <row r="223" spans="1:15" s="146" customFormat="1" ht="18" hidden="1" customHeight="1">
      <c r="A223" s="844"/>
      <c r="B223" s="955" t="s">
        <v>252</v>
      </c>
      <c r="C223" s="955" t="s">
        <v>253</v>
      </c>
      <c r="D223" s="1072"/>
      <c r="E223" s="957" t="s">
        <v>110</v>
      </c>
      <c r="F223" s="957" t="s">
        <v>33</v>
      </c>
      <c r="G223" s="957" t="s">
        <v>87</v>
      </c>
      <c r="H223" s="957" t="s">
        <v>160</v>
      </c>
      <c r="I223" s="957" t="s">
        <v>142</v>
      </c>
      <c r="J223" s="957" t="s">
        <v>151</v>
      </c>
      <c r="K223" s="957" t="s">
        <v>390</v>
      </c>
      <c r="L223" s="957" t="s">
        <v>3035</v>
      </c>
      <c r="M223" s="195"/>
    </row>
    <row r="224" spans="1:15" s="149" customFormat="1" ht="21" hidden="1" customHeight="1">
      <c r="A224" s="845"/>
      <c r="B224" s="965" t="s">
        <v>2636</v>
      </c>
      <c r="C224" s="965" t="s">
        <v>3036</v>
      </c>
      <c r="D224" s="965">
        <v>45732</v>
      </c>
      <c r="E224" s="808">
        <f>D224+2</f>
        <v>45734</v>
      </c>
      <c r="F224" s="808">
        <f>E224+3</f>
        <v>45737</v>
      </c>
      <c r="G224" s="808">
        <f>F224+9</f>
        <v>45746</v>
      </c>
      <c r="H224" s="907">
        <f>G224+5</f>
        <v>45751</v>
      </c>
      <c r="I224" s="907">
        <f>H224+2</f>
        <v>45753</v>
      </c>
      <c r="J224" s="907">
        <f>I224+2</f>
        <v>45755</v>
      </c>
      <c r="K224" s="907">
        <f>J224+2</f>
        <v>45757</v>
      </c>
      <c r="L224" s="907">
        <f>K224+4</f>
        <v>45761</v>
      </c>
      <c r="M224" s="193"/>
    </row>
    <row r="225" spans="1:13" s="149" customFormat="1" ht="21" hidden="1" customHeight="1">
      <c r="A225" s="845" t="s">
        <v>1934</v>
      </c>
      <c r="B225" s="965" t="s">
        <v>1938</v>
      </c>
      <c r="C225" s="965" t="s">
        <v>3037</v>
      </c>
      <c r="D225" s="961">
        <v>45737</v>
      </c>
      <c r="E225" s="907">
        <f t="shared" ref="E225:E230" si="218">D225+2</f>
        <v>45739</v>
      </c>
      <c r="F225" s="871" t="s">
        <v>286</v>
      </c>
      <c r="G225" s="907">
        <v>45748</v>
      </c>
      <c r="H225" s="871" t="s">
        <v>286</v>
      </c>
      <c r="I225" s="871" t="s">
        <v>286</v>
      </c>
      <c r="J225" s="871" t="s">
        <v>286</v>
      </c>
      <c r="K225" s="871" t="s">
        <v>286</v>
      </c>
      <c r="L225" s="871" t="s">
        <v>286</v>
      </c>
      <c r="M225" s="193"/>
    </row>
    <row r="226" spans="1:13" s="149" customFormat="1" ht="21" hidden="1" customHeight="1">
      <c r="A226" s="845"/>
      <c r="B226" s="965" t="s">
        <v>1915</v>
      </c>
      <c r="C226" s="965" t="s">
        <v>3038</v>
      </c>
      <c r="D226" s="961">
        <v>45751</v>
      </c>
      <c r="E226" s="907">
        <f t="shared" si="218"/>
        <v>45753</v>
      </c>
      <c r="F226" s="869">
        <f t="shared" ref="F226:F230" si="219">E226+3</f>
        <v>45756</v>
      </c>
      <c r="G226" s="907">
        <f t="shared" ref="G226:G230" si="220">F226+9</f>
        <v>45765</v>
      </c>
      <c r="H226" s="871" t="s">
        <v>286</v>
      </c>
      <c r="I226" s="871" t="s">
        <v>286</v>
      </c>
      <c r="J226" s="871" t="s">
        <v>286</v>
      </c>
      <c r="K226" s="871" t="s">
        <v>286</v>
      </c>
      <c r="L226" s="871" t="s">
        <v>286</v>
      </c>
      <c r="M226" s="193"/>
    </row>
    <row r="227" spans="1:13" s="149" customFormat="1" ht="21" hidden="1" customHeight="1">
      <c r="A227" s="845"/>
      <c r="B227" s="965" t="s">
        <v>2678</v>
      </c>
      <c r="C227" s="965" t="s">
        <v>3039</v>
      </c>
      <c r="D227" s="961">
        <v>45757</v>
      </c>
      <c r="E227" s="907">
        <f t="shared" si="218"/>
        <v>45759</v>
      </c>
      <c r="F227" s="869">
        <f t="shared" si="219"/>
        <v>45762</v>
      </c>
      <c r="G227" s="907">
        <f t="shared" si="220"/>
        <v>45771</v>
      </c>
      <c r="H227" s="907">
        <f t="shared" ref="H227:H230" si="221">G227+5</f>
        <v>45776</v>
      </c>
      <c r="I227" s="907">
        <f t="shared" ref="I227:I230" si="222">H227+2</f>
        <v>45778</v>
      </c>
      <c r="J227" s="907">
        <f>I227+2</f>
        <v>45780</v>
      </c>
      <c r="K227" s="907">
        <f>J227+2</f>
        <v>45782</v>
      </c>
      <c r="L227" s="907">
        <f t="shared" ref="L227:L230" si="223">K227+4</f>
        <v>45786</v>
      </c>
      <c r="M227" s="193"/>
    </row>
    <row r="228" spans="1:13" s="149" customFormat="1" ht="21" hidden="1" customHeight="1">
      <c r="A228" s="845"/>
      <c r="B228" s="965" t="s">
        <v>2100</v>
      </c>
      <c r="C228" s="965" t="s">
        <v>3040</v>
      </c>
      <c r="D228" s="961">
        <v>45764</v>
      </c>
      <c r="E228" s="871" t="s">
        <v>286</v>
      </c>
      <c r="F228" s="869">
        <v>45763</v>
      </c>
      <c r="G228" s="907">
        <f t="shared" si="220"/>
        <v>45772</v>
      </c>
      <c r="H228" s="907">
        <f t="shared" si="221"/>
        <v>45777</v>
      </c>
      <c r="I228" s="907">
        <f t="shared" si="222"/>
        <v>45779</v>
      </c>
      <c r="J228" s="907">
        <f>I228+2</f>
        <v>45781</v>
      </c>
      <c r="K228" s="907">
        <f>J228+2</f>
        <v>45783</v>
      </c>
      <c r="L228" s="907">
        <f t="shared" si="223"/>
        <v>45787</v>
      </c>
      <c r="M228" s="193"/>
    </row>
    <row r="229" spans="1:13" s="149" customFormat="1" ht="21" hidden="1" customHeight="1">
      <c r="A229" s="845"/>
      <c r="B229" s="965" t="s">
        <v>1934</v>
      </c>
      <c r="C229" s="965" t="s">
        <v>3041</v>
      </c>
      <c r="D229" s="961">
        <v>45774</v>
      </c>
      <c r="E229" s="907">
        <f t="shared" si="218"/>
        <v>45776</v>
      </c>
      <c r="F229" s="869">
        <f t="shared" si="219"/>
        <v>45779</v>
      </c>
      <c r="G229" s="907">
        <f t="shared" si="220"/>
        <v>45788</v>
      </c>
      <c r="H229" s="907">
        <f t="shared" ref="H229" si="224">G229+5</f>
        <v>45793</v>
      </c>
      <c r="I229" s="907">
        <f t="shared" ref="I229" si="225">H229+2</f>
        <v>45795</v>
      </c>
      <c r="J229" s="907">
        <f t="shared" ref="J229" si="226">I229+2</f>
        <v>45797</v>
      </c>
      <c r="K229" s="907">
        <f t="shared" ref="K229" si="227">J229+2</f>
        <v>45799</v>
      </c>
      <c r="L229" s="907">
        <f t="shared" ref="L229" si="228">K229+4</f>
        <v>45803</v>
      </c>
      <c r="M229" s="193"/>
    </row>
    <row r="230" spans="1:13" s="149" customFormat="1" ht="21" hidden="1" customHeight="1">
      <c r="A230" s="845" t="s">
        <v>3042</v>
      </c>
      <c r="B230" s="965" t="s">
        <v>2396</v>
      </c>
      <c r="C230" s="1093" t="s">
        <v>3043</v>
      </c>
      <c r="D230" s="961">
        <v>45784</v>
      </c>
      <c r="E230" s="907">
        <f t="shared" si="218"/>
        <v>45786</v>
      </c>
      <c r="F230" s="869">
        <f t="shared" si="219"/>
        <v>45789</v>
      </c>
      <c r="G230" s="907">
        <f t="shared" si="220"/>
        <v>45798</v>
      </c>
      <c r="H230" s="907">
        <f t="shared" si="221"/>
        <v>45803</v>
      </c>
      <c r="I230" s="907">
        <f t="shared" si="222"/>
        <v>45805</v>
      </c>
      <c r="J230" s="907">
        <f t="shared" ref="J230:K232" si="229">I230+2</f>
        <v>45807</v>
      </c>
      <c r="K230" s="907">
        <f t="shared" si="229"/>
        <v>45809</v>
      </c>
      <c r="L230" s="907">
        <f t="shared" si="223"/>
        <v>45813</v>
      </c>
      <c r="M230" s="193"/>
    </row>
    <row r="231" spans="1:13" s="149" customFormat="1" ht="21" hidden="1" customHeight="1">
      <c r="A231" s="845"/>
      <c r="B231" s="965" t="s">
        <v>2636</v>
      </c>
      <c r="C231" s="1093" t="s">
        <v>3044</v>
      </c>
      <c r="D231" s="961">
        <v>45789</v>
      </c>
      <c r="E231" s="907">
        <f>D231+2</f>
        <v>45791</v>
      </c>
      <c r="F231" s="869">
        <f>E231+3</f>
        <v>45794</v>
      </c>
      <c r="G231" s="907">
        <f>F231+9</f>
        <v>45803</v>
      </c>
      <c r="H231" s="907">
        <f>G231+5</f>
        <v>45808</v>
      </c>
      <c r="I231" s="907">
        <f t="shared" ref="I231:I232" si="230">H231+2</f>
        <v>45810</v>
      </c>
      <c r="J231" s="907">
        <f t="shared" si="229"/>
        <v>45812</v>
      </c>
      <c r="K231" s="907">
        <f t="shared" si="229"/>
        <v>45814</v>
      </c>
      <c r="L231" s="907">
        <f>K231+4</f>
        <v>45818</v>
      </c>
      <c r="M231" s="193"/>
    </row>
    <row r="232" spans="1:13" s="149" customFormat="1" ht="21" hidden="1" customHeight="1">
      <c r="A232" s="845" t="s">
        <v>1934</v>
      </c>
      <c r="B232" s="965" t="s">
        <v>2885</v>
      </c>
      <c r="C232" s="1093" t="s">
        <v>3045</v>
      </c>
      <c r="D232" s="961">
        <v>45799</v>
      </c>
      <c r="E232" s="959" t="s">
        <v>286</v>
      </c>
      <c r="F232" s="959" t="s">
        <v>286</v>
      </c>
      <c r="G232" s="959" t="s">
        <v>286</v>
      </c>
      <c r="H232" s="907">
        <v>45817</v>
      </c>
      <c r="I232" s="907">
        <f t="shared" si="230"/>
        <v>45819</v>
      </c>
      <c r="J232" s="907">
        <f t="shared" si="229"/>
        <v>45821</v>
      </c>
      <c r="K232" s="907">
        <f t="shared" si="229"/>
        <v>45823</v>
      </c>
      <c r="L232" s="907">
        <f>K232+4</f>
        <v>45827</v>
      </c>
      <c r="M232" s="193"/>
    </row>
    <row r="233" spans="1:13" s="149" customFormat="1" ht="21" hidden="1" customHeight="1">
      <c r="A233" s="845"/>
      <c r="B233" s="965" t="s">
        <v>1915</v>
      </c>
      <c r="C233" s="965" t="s">
        <v>3046</v>
      </c>
      <c r="D233" s="961">
        <v>45799</v>
      </c>
      <c r="E233" s="907">
        <f t="shared" ref="E233:E237" si="231">D233+2</f>
        <v>45801</v>
      </c>
      <c r="F233" s="869">
        <f t="shared" ref="F233:F237" si="232">E233+3</f>
        <v>45804</v>
      </c>
      <c r="G233" s="907">
        <f t="shared" ref="G233:G237" si="233">F233+9</f>
        <v>45813</v>
      </c>
      <c r="H233" s="907">
        <f>G233+5</f>
        <v>45818</v>
      </c>
      <c r="I233" s="907">
        <f t="shared" ref="I233" si="234">H233+2</f>
        <v>45820</v>
      </c>
      <c r="J233" s="907">
        <f t="shared" ref="J233" si="235">I233+2</f>
        <v>45822</v>
      </c>
      <c r="K233" s="907">
        <f t="shared" ref="K233" si="236">J233+2</f>
        <v>45824</v>
      </c>
      <c r="L233" s="907">
        <f>K233+4</f>
        <v>45828</v>
      </c>
      <c r="M233" s="193"/>
    </row>
    <row r="234" spans="1:13" s="149" customFormat="1" ht="21" hidden="1" customHeight="1">
      <c r="A234" s="845"/>
      <c r="B234" s="965" t="s">
        <v>2678</v>
      </c>
      <c r="C234" s="965" t="s">
        <v>3047</v>
      </c>
      <c r="D234" s="961">
        <v>45803</v>
      </c>
      <c r="E234" s="907">
        <f t="shared" si="231"/>
        <v>45805</v>
      </c>
      <c r="F234" s="869">
        <f t="shared" si="232"/>
        <v>45808</v>
      </c>
      <c r="G234" s="907">
        <f t="shared" si="233"/>
        <v>45817</v>
      </c>
      <c r="H234" s="907">
        <f t="shared" ref="H234:H235" si="237">G234+5</f>
        <v>45822</v>
      </c>
      <c r="I234" s="907">
        <f t="shared" ref="I234:I235" si="238">H234+2</f>
        <v>45824</v>
      </c>
      <c r="J234" s="907">
        <f t="shared" ref="J234:J235" si="239">I234+2</f>
        <v>45826</v>
      </c>
      <c r="K234" s="907">
        <f t="shared" ref="K234:K235" si="240">J234+2</f>
        <v>45828</v>
      </c>
      <c r="L234" s="907">
        <f t="shared" ref="L234:L235" si="241">K234+4</f>
        <v>45832</v>
      </c>
      <c r="M234" s="193"/>
    </row>
    <row r="235" spans="1:13" s="149" customFormat="1" ht="21" hidden="1" customHeight="1">
      <c r="A235" s="845"/>
      <c r="B235" s="965" t="s">
        <v>2100</v>
      </c>
      <c r="C235" s="965" t="s">
        <v>3048</v>
      </c>
      <c r="D235" s="961">
        <v>45812</v>
      </c>
      <c r="E235" s="907">
        <f t="shared" si="231"/>
        <v>45814</v>
      </c>
      <c r="F235" s="869">
        <f t="shared" si="232"/>
        <v>45817</v>
      </c>
      <c r="G235" s="907">
        <f t="shared" si="233"/>
        <v>45826</v>
      </c>
      <c r="H235" s="907">
        <f t="shared" si="237"/>
        <v>45831</v>
      </c>
      <c r="I235" s="907">
        <f t="shared" si="238"/>
        <v>45833</v>
      </c>
      <c r="J235" s="907">
        <f t="shared" si="239"/>
        <v>45835</v>
      </c>
      <c r="K235" s="907">
        <f t="shared" si="240"/>
        <v>45837</v>
      </c>
      <c r="L235" s="907">
        <f t="shared" si="241"/>
        <v>45841</v>
      </c>
      <c r="M235" s="193"/>
    </row>
    <row r="236" spans="1:13" s="149" customFormat="1" ht="21" hidden="1" customHeight="1">
      <c r="A236" s="845"/>
      <c r="B236" s="965" t="s">
        <v>2361</v>
      </c>
      <c r="C236" s="965" t="s">
        <v>3049</v>
      </c>
      <c r="D236" s="961">
        <v>45817</v>
      </c>
      <c r="E236" s="907">
        <f t="shared" si="231"/>
        <v>45819</v>
      </c>
      <c r="F236" s="869">
        <f t="shared" si="232"/>
        <v>45822</v>
      </c>
      <c r="G236" s="907">
        <f t="shared" si="233"/>
        <v>45831</v>
      </c>
      <c r="H236" s="907">
        <f t="shared" ref="H236" si="242">G236+5</f>
        <v>45836</v>
      </c>
      <c r="I236" s="907">
        <f t="shared" ref="I236" si="243">H236+2</f>
        <v>45838</v>
      </c>
      <c r="J236" s="907">
        <f t="shared" ref="J236" si="244">I236+2</f>
        <v>45840</v>
      </c>
      <c r="K236" s="907">
        <f t="shared" ref="K236" si="245">J236+2</f>
        <v>45842</v>
      </c>
      <c r="L236" s="907">
        <f t="shared" ref="L236" si="246">K236+4</f>
        <v>45846</v>
      </c>
      <c r="M236" s="193"/>
    </row>
    <row r="237" spans="1:13" s="149" customFormat="1" ht="21" hidden="1" customHeight="1">
      <c r="A237" s="845"/>
      <c r="B237" s="965" t="s">
        <v>1934</v>
      </c>
      <c r="C237" s="965" t="s">
        <v>3050</v>
      </c>
      <c r="D237" s="961">
        <v>45828</v>
      </c>
      <c r="E237" s="907">
        <f t="shared" si="231"/>
        <v>45830</v>
      </c>
      <c r="F237" s="869">
        <f t="shared" si="232"/>
        <v>45833</v>
      </c>
      <c r="G237" s="907">
        <f t="shared" si="233"/>
        <v>45842</v>
      </c>
      <c r="H237" s="907">
        <f t="shared" ref="H237" si="247">G237+5</f>
        <v>45847</v>
      </c>
      <c r="I237" s="907">
        <f t="shared" ref="I237" si="248">H237+2</f>
        <v>45849</v>
      </c>
      <c r="J237" s="907">
        <f t="shared" ref="J237" si="249">I237+2</f>
        <v>45851</v>
      </c>
      <c r="K237" s="907">
        <f t="shared" ref="K237" si="250">J237+2</f>
        <v>45853</v>
      </c>
      <c r="L237" s="907">
        <f t="shared" ref="L237" si="251">K237+4</f>
        <v>45857</v>
      </c>
      <c r="M237" s="193"/>
    </row>
    <row r="238" spans="1:13" s="149" customFormat="1" ht="0.75" hidden="1" customHeight="1">
      <c r="A238" s="845"/>
      <c r="B238" s="965" t="s">
        <v>2396</v>
      </c>
      <c r="C238" s="965" t="s">
        <v>3051</v>
      </c>
      <c r="D238" s="959" t="s">
        <v>286</v>
      </c>
      <c r="E238" s="901"/>
      <c r="F238" s="901"/>
      <c r="G238" s="901"/>
      <c r="H238" s="901"/>
      <c r="I238" s="901"/>
      <c r="J238" s="901"/>
      <c r="K238" s="901"/>
      <c r="L238" s="901"/>
      <c r="M238" s="193"/>
    </row>
    <row r="239" spans="1:13" s="149" customFormat="1" ht="21" hidden="1" customHeight="1">
      <c r="A239" s="845"/>
      <c r="B239" s="965" t="s">
        <v>2636</v>
      </c>
      <c r="C239" s="965" t="s">
        <v>3052</v>
      </c>
      <c r="D239" s="961">
        <v>45840</v>
      </c>
      <c r="E239" s="959" t="s">
        <v>286</v>
      </c>
      <c r="F239" s="869">
        <v>45842</v>
      </c>
      <c r="G239" s="907">
        <f t="shared" ref="G239" si="252">F239+9</f>
        <v>45851</v>
      </c>
      <c r="H239" s="907">
        <f t="shared" ref="H239" si="253">G239+5</f>
        <v>45856</v>
      </c>
      <c r="I239" s="907">
        <f t="shared" ref="I239" si="254">H239+2</f>
        <v>45858</v>
      </c>
      <c r="J239" s="907">
        <f t="shared" ref="J239" si="255">I239+2</f>
        <v>45860</v>
      </c>
      <c r="K239" s="907">
        <f t="shared" ref="K239" si="256">J239+2</f>
        <v>45862</v>
      </c>
      <c r="L239" s="907">
        <f t="shared" ref="L239" si="257">K239+4</f>
        <v>45866</v>
      </c>
      <c r="M239" s="193"/>
    </row>
    <row r="240" spans="1:13" s="149" customFormat="1" ht="21" hidden="1" customHeight="1">
      <c r="A240" s="845"/>
      <c r="B240" s="965" t="s">
        <v>1915</v>
      </c>
      <c r="C240" s="965" t="s">
        <v>3053</v>
      </c>
      <c r="D240" s="961">
        <v>45843</v>
      </c>
      <c r="E240" s="959" t="s">
        <v>286</v>
      </c>
      <c r="F240" s="959" t="s">
        <v>286</v>
      </c>
      <c r="G240" s="959" t="s">
        <v>286</v>
      </c>
      <c r="H240" s="959" t="s">
        <v>286</v>
      </c>
      <c r="I240" s="959" t="s">
        <v>286</v>
      </c>
      <c r="J240" s="959" t="s">
        <v>286</v>
      </c>
      <c r="K240" s="959" t="s">
        <v>286</v>
      </c>
      <c r="L240" s="959" t="s">
        <v>286</v>
      </c>
      <c r="M240" s="193"/>
    </row>
    <row r="241" spans="1:13" s="149" customFormat="1" ht="21" hidden="1" customHeight="1">
      <c r="A241" s="845"/>
      <c r="B241" s="965" t="s">
        <v>2885</v>
      </c>
      <c r="C241" s="965" t="s">
        <v>3054</v>
      </c>
      <c r="D241" s="961">
        <v>45850</v>
      </c>
      <c r="E241" s="907">
        <f t="shared" ref="E241" si="258">D241+2</f>
        <v>45852</v>
      </c>
      <c r="F241" s="869">
        <f t="shared" ref="F241" si="259">E241+3</f>
        <v>45855</v>
      </c>
      <c r="G241" s="907">
        <f t="shared" ref="G241" si="260">F241+9</f>
        <v>45864</v>
      </c>
      <c r="H241" s="907">
        <f t="shared" ref="H241" si="261">G241+5</f>
        <v>45869</v>
      </c>
      <c r="I241" s="907">
        <f t="shared" ref="I241" si="262">H241+2</f>
        <v>45871</v>
      </c>
      <c r="J241" s="907">
        <f t="shared" ref="J241" si="263">I241+2</f>
        <v>45873</v>
      </c>
      <c r="K241" s="907">
        <f t="shared" ref="K241" si="264">J241+2</f>
        <v>45875</v>
      </c>
      <c r="L241" s="907">
        <f t="shared" ref="L241" si="265">K241+4</f>
        <v>45879</v>
      </c>
      <c r="M241" s="193"/>
    </row>
    <row r="242" spans="1:13" s="149" customFormat="1" ht="21" hidden="1" customHeight="1">
      <c r="A242" s="845"/>
      <c r="B242" s="965" t="s">
        <v>2678</v>
      </c>
      <c r="C242" s="965" t="s">
        <v>3055</v>
      </c>
      <c r="D242" s="961">
        <v>45857</v>
      </c>
      <c r="E242" s="907">
        <f t="shared" ref="E242" si="266">D242+2</f>
        <v>45859</v>
      </c>
      <c r="F242" s="869">
        <f t="shared" ref="F242" si="267">E242+3</f>
        <v>45862</v>
      </c>
      <c r="G242" s="907">
        <f t="shared" ref="G242" si="268">F242+9</f>
        <v>45871</v>
      </c>
      <c r="H242" s="907">
        <f t="shared" ref="H242" si="269">G242+5</f>
        <v>45876</v>
      </c>
      <c r="I242" s="907">
        <f t="shared" ref="I242" si="270">H242+2</f>
        <v>45878</v>
      </c>
      <c r="J242" s="907">
        <f t="shared" ref="J242" si="271">I242+2</f>
        <v>45880</v>
      </c>
      <c r="K242" s="907">
        <f t="shared" ref="K242" si="272">J242+2</f>
        <v>45882</v>
      </c>
      <c r="L242" s="907">
        <f t="shared" ref="L242" si="273">K242+4</f>
        <v>45886</v>
      </c>
      <c r="M242" s="193"/>
    </row>
    <row r="243" spans="1:13" s="149" customFormat="1" ht="21" hidden="1" customHeight="1">
      <c r="A243" s="845"/>
      <c r="B243" s="965" t="s">
        <v>2100</v>
      </c>
      <c r="C243" s="965" t="s">
        <v>3056</v>
      </c>
      <c r="D243" s="959" t="s">
        <v>286</v>
      </c>
      <c r="E243" s="901"/>
      <c r="F243" s="901"/>
      <c r="G243" s="1091"/>
      <c r="H243" s="1091"/>
      <c r="I243" s="1091"/>
      <c r="J243" s="1091"/>
      <c r="K243" s="901"/>
      <c r="L243" s="901"/>
      <c r="M243" s="193"/>
    </row>
    <row r="244" spans="1:13" s="149" customFormat="1" ht="21" hidden="1" customHeight="1">
      <c r="A244" s="845" t="s">
        <v>1934</v>
      </c>
      <c r="B244" s="1042" t="s">
        <v>310</v>
      </c>
      <c r="C244" s="965" t="s">
        <v>3057</v>
      </c>
      <c r="D244" s="901"/>
      <c r="E244" s="901"/>
      <c r="F244" s="901"/>
      <c r="G244" s="901"/>
      <c r="H244" s="901"/>
      <c r="I244" s="901"/>
      <c r="J244" s="901"/>
      <c r="K244" s="901"/>
      <c r="L244" s="901"/>
      <c r="M244" s="193"/>
    </row>
    <row r="245" spans="1:13" s="149" customFormat="1" ht="21" hidden="1" customHeight="1">
      <c r="A245" s="845"/>
      <c r="B245" s="965" t="s">
        <v>1934</v>
      </c>
      <c r="C245" s="965" t="s">
        <v>3058</v>
      </c>
      <c r="D245" s="961">
        <v>45881</v>
      </c>
      <c r="E245" s="959" t="s">
        <v>286</v>
      </c>
      <c r="F245" s="959" t="s">
        <v>286</v>
      </c>
      <c r="G245" s="959" t="s">
        <v>286</v>
      </c>
      <c r="H245" s="907">
        <v>45890</v>
      </c>
      <c r="I245" s="907">
        <f t="shared" ref="I245:I248" si="274">H245+2</f>
        <v>45892</v>
      </c>
      <c r="J245" s="907">
        <f t="shared" ref="J245:J248" si="275">I245+2</f>
        <v>45894</v>
      </c>
      <c r="K245" s="907">
        <f t="shared" ref="K245:K248" si="276">J245+2</f>
        <v>45896</v>
      </c>
      <c r="L245" s="907">
        <f t="shared" ref="L245" si="277">K245+4</f>
        <v>45900</v>
      </c>
      <c r="M245" s="193"/>
    </row>
    <row r="246" spans="1:13" s="149" customFormat="1" ht="21" hidden="1" customHeight="1">
      <c r="A246" s="845"/>
      <c r="B246" s="965" t="s">
        <v>2636</v>
      </c>
      <c r="C246" s="965" t="s">
        <v>3059</v>
      </c>
      <c r="D246" s="961">
        <v>45890</v>
      </c>
      <c r="E246" s="959" t="s">
        <v>286</v>
      </c>
      <c r="F246" s="869">
        <v>45892</v>
      </c>
      <c r="G246" s="907">
        <v>45748</v>
      </c>
      <c r="H246" s="907">
        <f>G246+5</f>
        <v>45753</v>
      </c>
      <c r="I246" s="907">
        <f t="shared" si="274"/>
        <v>45755</v>
      </c>
      <c r="J246" s="907">
        <f t="shared" si="275"/>
        <v>45757</v>
      </c>
      <c r="K246" s="907">
        <f t="shared" si="276"/>
        <v>45759</v>
      </c>
      <c r="L246" s="907">
        <f>K246+4</f>
        <v>45763</v>
      </c>
      <c r="M246" s="193"/>
    </row>
    <row r="247" spans="1:13" s="149" customFormat="1" ht="21" hidden="1" customHeight="1">
      <c r="A247" s="845" t="s">
        <v>3060</v>
      </c>
      <c r="B247" s="965" t="s">
        <v>2885</v>
      </c>
      <c r="C247" s="965" t="s">
        <v>3061</v>
      </c>
      <c r="D247" s="961">
        <v>45896</v>
      </c>
      <c r="E247" s="907">
        <f t="shared" ref="E247:E248" si="278">D247+2</f>
        <v>45898</v>
      </c>
      <c r="F247" s="869">
        <f t="shared" ref="F247:F248" si="279">E247+3</f>
        <v>45901</v>
      </c>
      <c r="G247" s="907">
        <f t="shared" ref="G247:G248" si="280">F247+9</f>
        <v>45910</v>
      </c>
      <c r="H247" s="907">
        <f t="shared" ref="H247:H248" si="281">G247+5</f>
        <v>45915</v>
      </c>
      <c r="I247" s="907">
        <f t="shared" si="274"/>
        <v>45917</v>
      </c>
      <c r="J247" s="907">
        <f t="shared" si="275"/>
        <v>45919</v>
      </c>
      <c r="K247" s="907">
        <f t="shared" si="276"/>
        <v>45921</v>
      </c>
      <c r="L247" s="907">
        <f t="shared" ref="L247:L248" si="282">K247+4</f>
        <v>45925</v>
      </c>
      <c r="M247" s="193"/>
    </row>
    <row r="248" spans="1:13" s="149" customFormat="1" ht="21" hidden="1" customHeight="1">
      <c r="A248" s="845"/>
      <c r="B248" s="965" t="s">
        <v>2903</v>
      </c>
      <c r="C248" s="965" t="s">
        <v>3062</v>
      </c>
      <c r="D248" s="961">
        <v>45900</v>
      </c>
      <c r="E248" s="907">
        <f t="shared" si="278"/>
        <v>45902</v>
      </c>
      <c r="F248" s="869">
        <f t="shared" si="279"/>
        <v>45905</v>
      </c>
      <c r="G248" s="907">
        <f t="shared" si="280"/>
        <v>45914</v>
      </c>
      <c r="H248" s="907">
        <f t="shared" si="281"/>
        <v>45919</v>
      </c>
      <c r="I248" s="907">
        <f t="shared" si="274"/>
        <v>45921</v>
      </c>
      <c r="J248" s="907">
        <f t="shared" si="275"/>
        <v>45923</v>
      </c>
      <c r="K248" s="907">
        <f t="shared" si="276"/>
        <v>45925</v>
      </c>
      <c r="L248" s="907">
        <f t="shared" si="282"/>
        <v>45929</v>
      </c>
      <c r="M248" s="193"/>
    </row>
    <row r="249" spans="1:13" s="149" customFormat="1" ht="21" hidden="1" customHeight="1">
      <c r="A249" s="845"/>
      <c r="B249" s="965" t="s">
        <v>2678</v>
      </c>
      <c r="C249" s="965" t="s">
        <v>3063</v>
      </c>
      <c r="D249" s="961">
        <v>45910</v>
      </c>
      <c r="E249" s="907">
        <f t="shared" ref="E249" si="283">D249+2</f>
        <v>45912</v>
      </c>
      <c r="F249" s="869">
        <f t="shared" ref="F249" si="284">E249+3</f>
        <v>45915</v>
      </c>
      <c r="G249" s="907">
        <f t="shared" ref="G249" si="285">F249+9</f>
        <v>45924</v>
      </c>
      <c r="H249" s="907">
        <f t="shared" ref="H249" si="286">G249+5</f>
        <v>45929</v>
      </c>
      <c r="I249" s="907">
        <f t="shared" ref="I249:I250" si="287">H249+2</f>
        <v>45931</v>
      </c>
      <c r="J249" s="907">
        <f t="shared" ref="J249:J250" si="288">I249+2</f>
        <v>45933</v>
      </c>
      <c r="K249" s="907">
        <f t="shared" ref="K249:K250" si="289">J249+2</f>
        <v>45935</v>
      </c>
      <c r="L249" s="907">
        <f t="shared" ref="L249:L250" si="290">K249+4</f>
        <v>45939</v>
      </c>
      <c r="M249" s="193"/>
    </row>
    <row r="250" spans="1:13" s="149" customFormat="1" ht="21" hidden="1" customHeight="1">
      <c r="A250" s="845"/>
      <c r="B250" s="965" t="s">
        <v>2622</v>
      </c>
      <c r="C250" s="965" t="s">
        <v>3064</v>
      </c>
      <c r="D250" s="961">
        <v>45910</v>
      </c>
      <c r="E250" s="959" t="s">
        <v>286</v>
      </c>
      <c r="F250" s="959" t="s">
        <v>286</v>
      </c>
      <c r="G250" s="959" t="s">
        <v>286</v>
      </c>
      <c r="H250" s="907">
        <v>45922</v>
      </c>
      <c r="I250" s="907">
        <f t="shared" si="287"/>
        <v>45924</v>
      </c>
      <c r="J250" s="907">
        <f t="shared" si="288"/>
        <v>45926</v>
      </c>
      <c r="K250" s="907">
        <f t="shared" si="289"/>
        <v>45928</v>
      </c>
      <c r="L250" s="907">
        <f t="shared" si="290"/>
        <v>45932</v>
      </c>
      <c r="M250" s="193"/>
    </row>
    <row r="251" spans="1:13" s="149" customFormat="1" ht="21" hidden="1" customHeight="1">
      <c r="A251" s="845"/>
      <c r="B251" s="965" t="s">
        <v>1934</v>
      </c>
      <c r="C251" s="965" t="s">
        <v>3065</v>
      </c>
      <c r="D251" s="961">
        <v>45923</v>
      </c>
      <c r="E251" s="907">
        <f t="shared" ref="E251:E261" si="291">D251+2</f>
        <v>45925</v>
      </c>
      <c r="F251" s="869">
        <f t="shared" ref="F251" si="292">E251+3</f>
        <v>45928</v>
      </c>
      <c r="G251" s="907">
        <f t="shared" ref="G251" si="293">F251+9</f>
        <v>45937</v>
      </c>
      <c r="H251" s="907">
        <f t="shared" ref="H251" si="294">G251+5</f>
        <v>45942</v>
      </c>
      <c r="I251" s="907">
        <f t="shared" ref="I251:I261" si="295">H251+2</f>
        <v>45944</v>
      </c>
      <c r="J251" s="907">
        <f t="shared" ref="J251" si="296">I251+2</f>
        <v>45946</v>
      </c>
      <c r="K251" s="907">
        <f t="shared" ref="K251" si="297">J251+2</f>
        <v>45948</v>
      </c>
      <c r="L251" s="907">
        <f t="shared" ref="L251" si="298">K251+4</f>
        <v>45952</v>
      </c>
      <c r="M251" s="193"/>
    </row>
    <row r="252" spans="1:13" s="149" customFormat="1" ht="21" hidden="1" customHeight="1">
      <c r="A252" s="845" t="s">
        <v>2908</v>
      </c>
      <c r="B252" s="1108" t="s">
        <v>2675</v>
      </c>
      <c r="C252" s="1108" t="s">
        <v>3066</v>
      </c>
      <c r="D252" s="1109">
        <v>45936</v>
      </c>
      <c r="E252" s="1110" t="s">
        <v>286</v>
      </c>
      <c r="F252" s="1110" t="s">
        <v>286</v>
      </c>
      <c r="G252" s="1110" t="s">
        <v>286</v>
      </c>
      <c r="H252" s="1126">
        <v>45943</v>
      </c>
      <c r="I252" s="1126">
        <f t="shared" ref="I252" si="299">H252+2</f>
        <v>45945</v>
      </c>
      <c r="J252" s="1126">
        <f t="shared" ref="J252" si="300">I252+2</f>
        <v>45947</v>
      </c>
      <c r="K252" s="1126">
        <f t="shared" ref="K252" si="301">J252+2</f>
        <v>45949</v>
      </c>
      <c r="L252" s="1126">
        <f t="shared" ref="L252" si="302">K252+4</f>
        <v>45953</v>
      </c>
      <c r="M252" s="193"/>
    </row>
    <row r="253" spans="1:13" s="149" customFormat="1" ht="21" hidden="1" customHeight="1">
      <c r="A253" s="845" t="s">
        <v>2636</v>
      </c>
      <c r="B253" s="1122" t="s">
        <v>2636</v>
      </c>
      <c r="C253" s="1123" t="s">
        <v>3067</v>
      </c>
      <c r="D253" s="1124" t="s">
        <v>286</v>
      </c>
      <c r="E253" s="1124" t="s">
        <v>286</v>
      </c>
      <c r="F253" s="1124" t="s">
        <v>286</v>
      </c>
      <c r="G253" s="1124" t="s">
        <v>286</v>
      </c>
      <c r="H253" s="1124" t="s">
        <v>286</v>
      </c>
      <c r="I253" s="1124" t="s">
        <v>286</v>
      </c>
      <c r="J253" s="1124" t="s">
        <v>286</v>
      </c>
      <c r="K253" s="1124" t="s">
        <v>286</v>
      </c>
      <c r="L253" s="1125" t="s">
        <v>286</v>
      </c>
      <c r="M253" s="193"/>
    </row>
    <row r="254" spans="1:13" s="149" customFormat="1" ht="21" hidden="1" customHeight="1">
      <c r="A254" s="845"/>
      <c r="B254" s="1111"/>
      <c r="C254" s="1075"/>
      <c r="D254" s="1076"/>
      <c r="E254" s="1077"/>
      <c r="F254" s="1077"/>
      <c r="G254" s="1077"/>
      <c r="H254" s="1077"/>
      <c r="I254" s="1077"/>
      <c r="J254" s="1077"/>
      <c r="K254" s="1077"/>
      <c r="L254" s="1077"/>
      <c r="M254" s="193"/>
    </row>
    <row r="255" spans="1:13" s="149" customFormat="1" ht="21" hidden="1" customHeight="1">
      <c r="A255" s="845"/>
      <c r="B255" s="1111"/>
      <c r="C255" s="1075"/>
      <c r="D255" s="1076"/>
      <c r="E255" s="1077"/>
      <c r="F255" s="1077"/>
      <c r="G255" s="1077"/>
      <c r="H255" s="1077"/>
      <c r="I255" s="1077"/>
      <c r="J255" s="1077"/>
      <c r="K255" s="1077"/>
      <c r="L255" s="1077"/>
      <c r="M255" s="193"/>
    </row>
    <row r="256" spans="1:13" s="149" customFormat="1" ht="25.5" hidden="1" customHeight="1">
      <c r="A256" s="845"/>
      <c r="B256" s="1547" t="s">
        <v>9</v>
      </c>
      <c r="C256" s="1613"/>
      <c r="D256" s="1610" t="s">
        <v>250</v>
      </c>
      <c r="E256" s="1112" t="s">
        <v>716</v>
      </c>
      <c r="F256" s="1112" t="s">
        <v>2703</v>
      </c>
      <c r="G256" s="1112" t="s">
        <v>52</v>
      </c>
      <c r="H256" s="1112" t="s">
        <v>66</v>
      </c>
      <c r="I256" s="1118" t="s">
        <v>177</v>
      </c>
      <c r="J256" s="1120" t="s">
        <v>148</v>
      </c>
      <c r="K256" s="1077"/>
      <c r="L256" s="1077"/>
      <c r="M256" s="193"/>
    </row>
    <row r="257" spans="1:15" s="149" customFormat="1" ht="21" hidden="1" customHeight="1">
      <c r="A257" s="845"/>
      <c r="B257" s="955" t="s">
        <v>252</v>
      </c>
      <c r="C257" s="1114" t="s">
        <v>253</v>
      </c>
      <c r="D257" s="1611"/>
      <c r="E257" s="1113" t="s">
        <v>110</v>
      </c>
      <c r="F257" s="1113" t="s">
        <v>33</v>
      </c>
      <c r="G257" s="1113" t="s">
        <v>87</v>
      </c>
      <c r="H257" s="1113" t="s">
        <v>160</v>
      </c>
      <c r="I257" s="1119" t="s">
        <v>142</v>
      </c>
      <c r="J257" s="1121" t="s">
        <v>389</v>
      </c>
      <c r="K257" s="1077"/>
      <c r="L257" s="1127" t="s">
        <v>391</v>
      </c>
      <c r="M257" s="1127" t="s">
        <v>254</v>
      </c>
    </row>
    <row r="258" spans="1:15" s="149" customFormat="1" ht="21" hidden="1" customHeight="1">
      <c r="A258" s="845"/>
      <c r="B258" s="1108" t="s">
        <v>2885</v>
      </c>
      <c r="C258" s="965" t="s">
        <v>3068</v>
      </c>
      <c r="D258" s="1115">
        <v>45942</v>
      </c>
      <c r="E258" s="1116">
        <f t="shared" si="291"/>
        <v>45944</v>
      </c>
      <c r="F258" s="1117">
        <f t="shared" ref="F258:F260" si="303">E258+3</f>
        <v>45947</v>
      </c>
      <c r="G258" s="1116">
        <f t="shared" ref="G258:G260" si="304">F258+9</f>
        <v>45956</v>
      </c>
      <c r="H258" s="1116">
        <f t="shared" ref="H258:H261" si="305">G258+5</f>
        <v>45961</v>
      </c>
      <c r="I258" s="1128">
        <f t="shared" si="295"/>
        <v>45963</v>
      </c>
      <c r="J258" s="1129">
        <f t="shared" ref="J258:J262" si="306">I258+2</f>
        <v>45965</v>
      </c>
      <c r="K258" s="1076"/>
      <c r="L258" s="1117">
        <v>45938</v>
      </c>
      <c r="M258" s="1117" t="e">
        <f>#REF!+7</f>
        <v>#REF!</v>
      </c>
    </row>
    <row r="259" spans="1:15" s="149" customFormat="1" ht="21" hidden="1" customHeight="1">
      <c r="A259" s="845"/>
      <c r="B259" s="1106" t="s">
        <v>2903</v>
      </c>
      <c r="C259" s="1107" t="s">
        <v>3069</v>
      </c>
      <c r="D259" s="961">
        <v>45953</v>
      </c>
      <c r="E259" s="1124" t="s">
        <v>286</v>
      </c>
      <c r="F259" s="1124" t="s">
        <v>286</v>
      </c>
      <c r="G259" s="907">
        <v>45965</v>
      </c>
      <c r="H259" s="907">
        <f t="shared" si="305"/>
        <v>45970</v>
      </c>
      <c r="I259" s="1130">
        <f t="shared" si="295"/>
        <v>45972</v>
      </c>
      <c r="J259" s="1131">
        <f t="shared" si="306"/>
        <v>45974</v>
      </c>
      <c r="K259" s="1076"/>
      <c r="L259" s="869">
        <f>L258+7</f>
        <v>45945</v>
      </c>
      <c r="M259" s="869" t="e">
        <f>M258+7</f>
        <v>#REF!</v>
      </c>
    </row>
    <row r="260" spans="1:15" s="149" customFormat="1" ht="21" hidden="1" customHeight="1">
      <c r="A260" s="845"/>
      <c r="B260" s="1137" t="s">
        <v>2622</v>
      </c>
      <c r="C260" s="965" t="s">
        <v>3070</v>
      </c>
      <c r="D260" s="961">
        <v>45957</v>
      </c>
      <c r="E260" s="907">
        <f t="shared" si="291"/>
        <v>45959</v>
      </c>
      <c r="F260" s="869">
        <f t="shared" si="303"/>
        <v>45962</v>
      </c>
      <c r="G260" s="907">
        <f t="shared" si="304"/>
        <v>45971</v>
      </c>
      <c r="H260" s="907">
        <f t="shared" si="305"/>
        <v>45976</v>
      </c>
      <c r="I260" s="1130">
        <f t="shared" si="295"/>
        <v>45978</v>
      </c>
      <c r="J260" s="1131">
        <f t="shared" si="306"/>
        <v>45980</v>
      </c>
      <c r="K260" s="1076"/>
      <c r="L260" s="869">
        <f>L259+7</f>
        <v>45952</v>
      </c>
      <c r="M260" s="869" t="e">
        <f>M259+7</f>
        <v>#REF!</v>
      </c>
    </row>
    <row r="261" spans="1:15" s="149" customFormat="1" ht="21" hidden="1" customHeight="1">
      <c r="A261" s="845"/>
      <c r="B261" s="965" t="s">
        <v>2678</v>
      </c>
      <c r="C261" s="965" t="s">
        <v>3071</v>
      </c>
      <c r="D261" s="961">
        <v>45966</v>
      </c>
      <c r="E261" s="907">
        <f t="shared" si="291"/>
        <v>45968</v>
      </c>
      <c r="F261" s="869">
        <f>E261+3</f>
        <v>45971</v>
      </c>
      <c r="G261" s="907">
        <f>F261+9</f>
        <v>45980</v>
      </c>
      <c r="H261" s="907">
        <f t="shared" si="305"/>
        <v>45985</v>
      </c>
      <c r="I261" s="1130">
        <f t="shared" si="295"/>
        <v>45987</v>
      </c>
      <c r="J261" s="1131">
        <f>I261+3</f>
        <v>45990</v>
      </c>
      <c r="K261" s="1076"/>
      <c r="L261" s="869">
        <f t="shared" ref="L261:M263" si="307">L260+7</f>
        <v>45959</v>
      </c>
      <c r="M261" s="869" t="e">
        <f t="shared" si="307"/>
        <v>#REF!</v>
      </c>
    </row>
    <row r="262" spans="1:15" s="149" customFormat="1" ht="21" hidden="1" customHeight="1">
      <c r="A262" s="845"/>
      <c r="B262" s="1104" t="s">
        <v>1311</v>
      </c>
      <c r="C262" s="965" t="s">
        <v>3072</v>
      </c>
      <c r="D262" s="902">
        <v>45966</v>
      </c>
      <c r="E262" s="902">
        <f t="shared" ref="E262:E263" si="308">D262+2</f>
        <v>45968</v>
      </c>
      <c r="F262" s="902">
        <f t="shared" ref="F262:F263" si="309">E262+3</f>
        <v>45971</v>
      </c>
      <c r="G262" s="902">
        <f t="shared" ref="G262" si="310">F262+9</f>
        <v>45980</v>
      </c>
      <c r="H262" s="902">
        <f t="shared" ref="H262:H263" si="311">G262+5</f>
        <v>45985</v>
      </c>
      <c r="I262" s="1139">
        <f t="shared" ref="I262:I263" si="312">H262+2</f>
        <v>45987</v>
      </c>
      <c r="J262" s="1140">
        <f t="shared" si="306"/>
        <v>45989</v>
      </c>
      <c r="K262" s="1076"/>
      <c r="L262" s="869">
        <f t="shared" si="307"/>
        <v>45966</v>
      </c>
      <c r="M262" s="869" t="e">
        <f t="shared" si="307"/>
        <v>#REF!</v>
      </c>
    </row>
    <row r="263" spans="1:15" s="149" customFormat="1" ht="21" hidden="1" customHeight="1">
      <c r="A263" s="845"/>
      <c r="B263" s="965" t="s">
        <v>2675</v>
      </c>
      <c r="C263" s="965" t="s">
        <v>3073</v>
      </c>
      <c r="D263" s="961">
        <v>45984</v>
      </c>
      <c r="E263" s="907">
        <f t="shared" si="308"/>
        <v>45986</v>
      </c>
      <c r="F263" s="869">
        <f t="shared" si="309"/>
        <v>45989</v>
      </c>
      <c r="G263" s="907">
        <f>F263+9</f>
        <v>45998</v>
      </c>
      <c r="H263" s="907">
        <f t="shared" si="311"/>
        <v>46003</v>
      </c>
      <c r="I263" s="1130">
        <f t="shared" si="312"/>
        <v>46005</v>
      </c>
      <c r="J263" s="1131">
        <f t="shared" ref="J263:J265" si="313">I263+3</f>
        <v>46008</v>
      </c>
      <c r="K263" s="1076"/>
      <c r="L263" s="869">
        <f t="shared" si="307"/>
        <v>45973</v>
      </c>
      <c r="M263" s="869" t="e">
        <f t="shared" si="307"/>
        <v>#REF!</v>
      </c>
    </row>
    <row r="264" spans="1:15" s="149" customFormat="1" ht="21" hidden="1" customHeight="1">
      <c r="A264" s="845" t="s">
        <v>730</v>
      </c>
      <c r="B264" s="1104" t="s">
        <v>462</v>
      </c>
      <c r="C264" s="965" t="s">
        <v>3074</v>
      </c>
      <c r="D264" s="961">
        <v>45984</v>
      </c>
      <c r="E264" s="1124" t="s">
        <v>286</v>
      </c>
      <c r="F264" s="1124" t="s">
        <v>286</v>
      </c>
      <c r="G264" s="1124" t="s">
        <v>286</v>
      </c>
      <c r="H264" s="907">
        <v>45999</v>
      </c>
      <c r="I264" s="1130">
        <f t="shared" ref="I264:I265" si="314">H264+2</f>
        <v>46001</v>
      </c>
      <c r="J264" s="1131">
        <f t="shared" si="313"/>
        <v>46004</v>
      </c>
      <c r="K264" s="1076"/>
      <c r="L264" s="869">
        <f>L263+7</f>
        <v>45980</v>
      </c>
      <c r="M264" s="869" t="e">
        <f>M263+7</f>
        <v>#REF!</v>
      </c>
    </row>
    <row r="265" spans="1:15" s="149" customFormat="1" ht="21" hidden="1" customHeight="1">
      <c r="A265" s="845" t="s">
        <v>730</v>
      </c>
      <c r="B265" s="1104" t="s">
        <v>462</v>
      </c>
      <c r="C265" s="965" t="s">
        <v>3075</v>
      </c>
      <c r="D265" s="961">
        <v>45987</v>
      </c>
      <c r="E265" s="907">
        <f t="shared" ref="E265" si="315">D265+2</f>
        <v>45989</v>
      </c>
      <c r="F265" s="869">
        <f t="shared" ref="F265" si="316">E265+3</f>
        <v>45992</v>
      </c>
      <c r="G265" s="907">
        <f>F265+9</f>
        <v>46001</v>
      </c>
      <c r="H265" s="907">
        <f t="shared" ref="H265" si="317">G265+5</f>
        <v>46006</v>
      </c>
      <c r="I265" s="1130">
        <f t="shared" si="314"/>
        <v>46008</v>
      </c>
      <c r="J265" s="1131">
        <f t="shared" si="313"/>
        <v>46011</v>
      </c>
      <c r="K265" s="1076"/>
      <c r="L265" s="869">
        <f>L264+7</f>
        <v>45987</v>
      </c>
      <c r="M265" s="869" t="e">
        <f>M264+7</f>
        <v>#REF!</v>
      </c>
    </row>
    <row r="266" spans="1:15" s="149" customFormat="1" ht="21" hidden="1" customHeight="1">
      <c r="A266" s="1020"/>
      <c r="B266" s="147" t="s">
        <v>467</v>
      </c>
      <c r="C266" s="74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146"/>
      <c r="O266" s="146"/>
    </row>
    <row r="267" spans="1:15" s="149" customFormat="1" ht="21" hidden="1" customHeight="1">
      <c r="A267" s="1020"/>
      <c r="B267" s="147"/>
      <c r="C267" s="74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146"/>
      <c r="O267" s="146"/>
    </row>
    <row r="268" spans="1:15" s="149" customFormat="1" ht="28.5" hidden="1" customHeight="1">
      <c r="A268" s="845"/>
      <c r="B268" s="1530" t="s">
        <v>9</v>
      </c>
      <c r="C268" s="1601"/>
      <c r="D268" s="1602" t="s">
        <v>250</v>
      </c>
      <c r="E268" s="1282" t="s">
        <v>93</v>
      </c>
      <c r="F268" s="1283" t="s">
        <v>133</v>
      </c>
      <c r="G268" s="1283" t="s">
        <v>52</v>
      </c>
      <c r="H268" s="1283" t="s">
        <v>66</v>
      </c>
      <c r="I268" s="1284" t="s">
        <v>177</v>
      </c>
      <c r="J268" s="1285" t="s">
        <v>148</v>
      </c>
      <c r="K268" s="1286"/>
      <c r="L268" s="1286"/>
      <c r="M268" s="1181"/>
    </row>
    <row r="269" spans="1:15" s="149" customFormat="1" ht="21" hidden="1" customHeight="1">
      <c r="A269" s="845"/>
      <c r="B269" s="1271" t="s">
        <v>252</v>
      </c>
      <c r="C269" s="1288" t="s">
        <v>253</v>
      </c>
      <c r="D269" s="1612"/>
      <c r="E269" s="1289" t="s">
        <v>135</v>
      </c>
      <c r="F269" s="1290" t="s">
        <v>65</v>
      </c>
      <c r="G269" s="1290" t="s">
        <v>57</v>
      </c>
      <c r="H269" s="1290" t="s">
        <v>68</v>
      </c>
      <c r="I269" s="1291" t="s">
        <v>179</v>
      </c>
      <c r="J269" s="1292" t="s">
        <v>151</v>
      </c>
      <c r="K269" s="1286"/>
      <c r="M269" s="1293" t="s">
        <v>391</v>
      </c>
    </row>
    <row r="270" spans="1:15" s="149" customFormat="1" ht="21" hidden="1" customHeight="1">
      <c r="A270" s="845" t="s">
        <v>3076</v>
      </c>
      <c r="B270" s="1279" t="s">
        <v>462</v>
      </c>
      <c r="C270" s="1274" t="s">
        <v>3075</v>
      </c>
      <c r="D270" s="1294">
        <v>45988</v>
      </c>
      <c r="E270" s="1295">
        <f>D270+6</f>
        <v>45994</v>
      </c>
      <c r="F270" s="1276">
        <f>E270+1</f>
        <v>45995</v>
      </c>
      <c r="G270" s="1295">
        <f>F270+6</f>
        <v>46001</v>
      </c>
      <c r="H270" s="1295">
        <f t="shared" ref="H270" si="318">G270+5</f>
        <v>46006</v>
      </c>
      <c r="I270" s="1296">
        <f t="shared" ref="I270" si="319">H270+2</f>
        <v>46008</v>
      </c>
      <c r="J270" s="1297">
        <f>I270+3</f>
        <v>46011</v>
      </c>
      <c r="K270" s="1298"/>
      <c r="M270" s="1276">
        <v>45988</v>
      </c>
    </row>
    <row r="271" spans="1:15" s="149" customFormat="1" ht="21" hidden="1" customHeight="1">
      <c r="A271" s="845" t="s">
        <v>2388</v>
      </c>
      <c r="B271" s="1281" t="s">
        <v>2924</v>
      </c>
      <c r="C271" s="1274" t="s">
        <v>3077</v>
      </c>
      <c r="D271" s="1275">
        <v>46009</v>
      </c>
      <c r="E271" s="1295">
        <f t="shared" ref="E271:E274" si="320">D271+6</f>
        <v>46015</v>
      </c>
      <c r="F271" s="1177" t="s">
        <v>286</v>
      </c>
      <c r="G271" s="1295">
        <v>46016</v>
      </c>
      <c r="H271" s="1177" t="s">
        <v>286</v>
      </c>
      <c r="I271" s="1296">
        <f>D271+20</f>
        <v>46029</v>
      </c>
      <c r="J271" s="1297">
        <f t="shared" ref="J271:J274" si="321">I271+3</f>
        <v>46032</v>
      </c>
      <c r="K271" s="1298"/>
      <c r="M271" s="1276">
        <f t="shared" ref="M271:M284" si="322">M270+7</f>
        <v>45995</v>
      </c>
    </row>
    <row r="272" spans="1:15" s="149" customFormat="1" ht="21" hidden="1" customHeight="1">
      <c r="A272" s="845" t="s">
        <v>3078</v>
      </c>
      <c r="B272" s="1279" t="s">
        <v>462</v>
      </c>
      <c r="C272" s="1274" t="s">
        <v>3079</v>
      </c>
      <c r="D272" s="1275">
        <v>46003</v>
      </c>
      <c r="E272" s="1295">
        <f t="shared" si="320"/>
        <v>46009</v>
      </c>
      <c r="F272" s="1276">
        <f t="shared" ref="F272:F274" si="323">E272+1</f>
        <v>46010</v>
      </c>
      <c r="G272" s="1295">
        <f t="shared" ref="G272:G274" si="324">F272+6</f>
        <v>46016</v>
      </c>
      <c r="H272" s="1295">
        <f t="shared" ref="H272:H274" si="325">G272+5</f>
        <v>46021</v>
      </c>
      <c r="I272" s="1296">
        <f t="shared" ref="I272:I274" si="326">H272+2</f>
        <v>46023</v>
      </c>
      <c r="J272" s="1297">
        <f t="shared" si="321"/>
        <v>46026</v>
      </c>
      <c r="K272" s="1298"/>
      <c r="M272" s="1276">
        <f t="shared" si="322"/>
        <v>46002</v>
      </c>
    </row>
    <row r="273" spans="1:13" s="149" customFormat="1" ht="21" hidden="1" customHeight="1">
      <c r="A273" s="845"/>
      <c r="B273" s="1281" t="s">
        <v>2693</v>
      </c>
      <c r="C273" s="1274" t="s">
        <v>3080</v>
      </c>
      <c r="D273" s="1275">
        <v>46015</v>
      </c>
      <c r="E273" s="1295">
        <f t="shared" si="320"/>
        <v>46021</v>
      </c>
      <c r="F273" s="1276">
        <f t="shared" si="323"/>
        <v>46022</v>
      </c>
      <c r="G273" s="1295">
        <f t="shared" si="324"/>
        <v>46028</v>
      </c>
      <c r="H273" s="1295">
        <f t="shared" si="325"/>
        <v>46033</v>
      </c>
      <c r="I273" s="1296">
        <f t="shared" si="326"/>
        <v>46035</v>
      </c>
      <c r="J273" s="1297">
        <f t="shared" si="321"/>
        <v>46038</v>
      </c>
      <c r="K273" s="1298"/>
      <c r="M273" s="1276">
        <f t="shared" si="322"/>
        <v>46009</v>
      </c>
    </row>
    <row r="274" spans="1:13" s="149" customFormat="1" ht="21" hidden="1" customHeight="1">
      <c r="A274" s="845" t="s">
        <v>3081</v>
      </c>
      <c r="B274" s="1279" t="s">
        <v>462</v>
      </c>
      <c r="C274" s="1274" t="s">
        <v>3082</v>
      </c>
      <c r="D274" s="1275">
        <v>46019</v>
      </c>
      <c r="E274" s="1295">
        <f t="shared" si="320"/>
        <v>46025</v>
      </c>
      <c r="F274" s="1276">
        <f t="shared" si="323"/>
        <v>46026</v>
      </c>
      <c r="G274" s="1295">
        <f t="shared" si="324"/>
        <v>46032</v>
      </c>
      <c r="H274" s="1295">
        <f t="shared" si="325"/>
        <v>46037</v>
      </c>
      <c r="I274" s="1296">
        <f t="shared" si="326"/>
        <v>46039</v>
      </c>
      <c r="J274" s="1297">
        <f t="shared" si="321"/>
        <v>46042</v>
      </c>
      <c r="K274" s="1298"/>
      <c r="M274" s="1276">
        <f t="shared" si="322"/>
        <v>46016</v>
      </c>
    </row>
    <row r="275" spans="1:13" s="149" customFormat="1" ht="21" hidden="1" customHeight="1">
      <c r="A275" s="845" t="s">
        <v>3083</v>
      </c>
      <c r="B275" s="1279" t="s">
        <v>310</v>
      </c>
      <c r="C275" s="1274" t="s">
        <v>3084</v>
      </c>
      <c r="D275" s="1280">
        <v>46027</v>
      </c>
      <c r="E275" s="1280">
        <f t="shared" ref="E275:E279" si="327">D275+6</f>
        <v>46033</v>
      </c>
      <c r="F275" s="1280">
        <f t="shared" ref="F275:F279" si="328">E275+1</f>
        <v>46034</v>
      </c>
      <c r="G275" s="1299" t="s">
        <v>286</v>
      </c>
      <c r="H275" s="1299" t="s">
        <v>286</v>
      </c>
      <c r="I275" s="1299" t="s">
        <v>286</v>
      </c>
      <c r="J275" s="1299" t="s">
        <v>286</v>
      </c>
      <c r="K275" s="1298"/>
      <c r="M275" s="1276">
        <v>46023</v>
      </c>
    </row>
    <row r="276" spans="1:13" s="149" customFormat="1" ht="21" hidden="1" customHeight="1">
      <c r="A276" s="845"/>
      <c r="B276" s="1281" t="s">
        <v>3085</v>
      </c>
      <c r="C276" s="1274" t="s">
        <v>3086</v>
      </c>
      <c r="D276" s="1275">
        <v>46036</v>
      </c>
      <c r="E276" s="1178" t="s">
        <v>286</v>
      </c>
      <c r="F276" s="1178" t="s">
        <v>286</v>
      </c>
      <c r="G276" s="1295">
        <f>D276+13</f>
        <v>46049</v>
      </c>
      <c r="H276" s="1295">
        <f t="shared" ref="H276:H278" si="329">G276+5</f>
        <v>46054</v>
      </c>
      <c r="I276" s="1296">
        <f t="shared" ref="I276:I279" si="330">H276+2</f>
        <v>46056</v>
      </c>
      <c r="J276" s="1297">
        <f t="shared" ref="J276:J279" si="331">I276+3</f>
        <v>46059</v>
      </c>
      <c r="K276" s="1298"/>
      <c r="M276" s="1276">
        <f t="shared" si="322"/>
        <v>46030</v>
      </c>
    </row>
    <row r="277" spans="1:13" s="149" customFormat="1" ht="21" hidden="1" customHeight="1">
      <c r="A277" s="845" t="s">
        <v>2924</v>
      </c>
      <c r="B277" s="1279" t="s">
        <v>310</v>
      </c>
      <c r="C277" s="1274" t="s">
        <v>3087</v>
      </c>
      <c r="D277" s="1280">
        <v>46037</v>
      </c>
      <c r="E277" s="1280">
        <f t="shared" si="327"/>
        <v>46043</v>
      </c>
      <c r="F277" s="1280">
        <f t="shared" si="328"/>
        <v>46044</v>
      </c>
      <c r="G277" s="1280">
        <f t="shared" ref="G277:G284" si="332">F277+6</f>
        <v>46050</v>
      </c>
      <c r="H277" s="1280">
        <f t="shared" si="329"/>
        <v>46055</v>
      </c>
      <c r="I277" s="1300">
        <f t="shared" si="330"/>
        <v>46057</v>
      </c>
      <c r="J277" s="1301">
        <f t="shared" si="331"/>
        <v>46060</v>
      </c>
      <c r="K277" s="1298"/>
      <c r="M277" s="1276">
        <f t="shared" si="322"/>
        <v>46037</v>
      </c>
    </row>
    <row r="278" spans="1:13" s="149" customFormat="1" ht="21" hidden="1" customHeight="1">
      <c r="A278" s="845" t="s">
        <v>3088</v>
      </c>
      <c r="B278" s="1281" t="s">
        <v>2938</v>
      </c>
      <c r="C278" s="1274" t="s">
        <v>3089</v>
      </c>
      <c r="D278" s="1275">
        <v>46045</v>
      </c>
      <c r="E278" s="1295">
        <f t="shared" si="327"/>
        <v>46051</v>
      </c>
      <c r="F278" s="1276">
        <f t="shared" si="328"/>
        <v>46052</v>
      </c>
      <c r="G278" s="1295">
        <f t="shared" si="332"/>
        <v>46058</v>
      </c>
      <c r="H278" s="1295">
        <f t="shared" si="329"/>
        <v>46063</v>
      </c>
      <c r="I278" s="1296">
        <f t="shared" si="330"/>
        <v>46065</v>
      </c>
      <c r="J278" s="1297">
        <f t="shared" si="331"/>
        <v>46068</v>
      </c>
      <c r="K278" s="1298"/>
      <c r="M278" s="1276">
        <f t="shared" si="322"/>
        <v>46044</v>
      </c>
    </row>
    <row r="279" spans="1:13" s="149" customFormat="1" ht="21" hidden="1" customHeight="1">
      <c r="A279" s="845" t="s">
        <v>2940</v>
      </c>
      <c r="B279" s="1281" t="s">
        <v>2622</v>
      </c>
      <c r="C279" s="1274" t="s">
        <v>3090</v>
      </c>
      <c r="D279" s="1275">
        <v>46052</v>
      </c>
      <c r="E279" s="1295">
        <f t="shared" si="327"/>
        <v>46058</v>
      </c>
      <c r="F279" s="1276">
        <f t="shared" si="328"/>
        <v>46059</v>
      </c>
      <c r="G279" s="1295">
        <f t="shared" si="332"/>
        <v>46065</v>
      </c>
      <c r="H279" s="1295">
        <f>D279+18</f>
        <v>46070</v>
      </c>
      <c r="I279" s="1296">
        <f t="shared" si="330"/>
        <v>46072</v>
      </c>
      <c r="J279" s="1297">
        <f t="shared" si="331"/>
        <v>46075</v>
      </c>
      <c r="K279" s="1298"/>
      <c r="M279" s="1276">
        <f t="shared" si="322"/>
        <v>46051</v>
      </c>
    </row>
    <row r="280" spans="1:13" s="149" customFormat="1" ht="21" hidden="1" customHeight="1">
      <c r="A280" s="845"/>
      <c r="B280" s="1281" t="s">
        <v>2693</v>
      </c>
      <c r="C280" s="1274" t="s">
        <v>3091</v>
      </c>
      <c r="D280" s="1275">
        <v>46063</v>
      </c>
      <c r="E280" s="1295">
        <f t="shared" ref="E280" si="333">D280+6</f>
        <v>46069</v>
      </c>
      <c r="F280" s="1276">
        <f t="shared" ref="F280" si="334">E280+1</f>
        <v>46070</v>
      </c>
      <c r="G280" s="1295">
        <f t="shared" si="332"/>
        <v>46076</v>
      </c>
      <c r="H280" s="1295">
        <f t="shared" ref="H280:H284" si="335">D280+18</f>
        <v>46081</v>
      </c>
      <c r="I280" s="1296">
        <f t="shared" ref="I280" si="336">H280+2</f>
        <v>46083</v>
      </c>
      <c r="J280" s="1297">
        <f t="shared" ref="J280" si="337">I280+3</f>
        <v>46086</v>
      </c>
      <c r="K280" s="1298"/>
      <c r="M280" s="1276">
        <f>M279+7</f>
        <v>46058</v>
      </c>
    </row>
    <row r="281" spans="1:13" s="149" customFormat="1" ht="21" hidden="1" customHeight="1">
      <c r="A281" s="845" t="s">
        <v>2944</v>
      </c>
      <c r="B281" s="1281" t="s">
        <v>2945</v>
      </c>
      <c r="C281" s="1274" t="s">
        <v>3092</v>
      </c>
      <c r="D281" s="1275">
        <v>46079</v>
      </c>
      <c r="E281" s="1178" t="s">
        <v>286</v>
      </c>
      <c r="F281" s="1178" t="s">
        <v>286</v>
      </c>
      <c r="G281" s="1178" t="s">
        <v>286</v>
      </c>
      <c r="H281" s="1178" t="s">
        <v>286</v>
      </c>
      <c r="I281" s="1178" t="s">
        <v>286</v>
      </c>
      <c r="J281" s="1178" t="s">
        <v>286</v>
      </c>
      <c r="K281" s="1298"/>
      <c r="M281" s="1276">
        <f t="shared" si="322"/>
        <v>46065</v>
      </c>
    </row>
    <row r="282" spans="1:13" s="149" customFormat="1" ht="21" hidden="1" customHeight="1">
      <c r="A282" s="845" t="s">
        <v>3093</v>
      </c>
      <c r="B282" s="1281" t="s">
        <v>2948</v>
      </c>
      <c r="C282" s="1274" t="s">
        <v>3094</v>
      </c>
      <c r="D282" s="1275">
        <v>46072</v>
      </c>
      <c r="E282" s="1178" t="s">
        <v>286</v>
      </c>
      <c r="F282" s="1178" t="s">
        <v>286</v>
      </c>
      <c r="G282" s="1178" t="s">
        <v>286</v>
      </c>
      <c r="H282" s="1178" t="s">
        <v>286</v>
      </c>
      <c r="I282" s="1178" t="s">
        <v>286</v>
      </c>
      <c r="J282" s="1178" t="s">
        <v>286</v>
      </c>
      <c r="K282" s="1298"/>
      <c r="M282" s="1276">
        <f t="shared" si="322"/>
        <v>46072</v>
      </c>
    </row>
    <row r="283" spans="1:13" s="149" customFormat="1" ht="21" hidden="1" customHeight="1">
      <c r="A283" s="845" t="s">
        <v>2950</v>
      </c>
      <c r="B283" s="1391" t="s">
        <v>3095</v>
      </c>
      <c r="C283" s="1321" t="s">
        <v>3096</v>
      </c>
      <c r="D283" s="1327">
        <v>46084</v>
      </c>
      <c r="E283" s="1178" t="s">
        <v>286</v>
      </c>
      <c r="F283" s="1178" t="s">
        <v>286</v>
      </c>
      <c r="G283" s="1178" t="s">
        <v>286</v>
      </c>
      <c r="H283" s="1178" t="s">
        <v>286</v>
      </c>
      <c r="I283" s="1178" t="s">
        <v>286</v>
      </c>
      <c r="J283" s="1178" t="s">
        <v>286</v>
      </c>
      <c r="K283" s="1298"/>
      <c r="M283" s="1392">
        <f t="shared" si="322"/>
        <v>46079</v>
      </c>
    </row>
    <row r="284" spans="1:13" s="149" customFormat="1" ht="21" hidden="1" customHeight="1">
      <c r="A284" s="845" t="s">
        <v>3097</v>
      </c>
      <c r="B284" s="1281" t="s">
        <v>1915</v>
      </c>
      <c r="C284" s="1449" t="s">
        <v>3098</v>
      </c>
      <c r="D284" s="1448">
        <v>46085</v>
      </c>
      <c r="E284" s="1178" t="s">
        <v>286</v>
      </c>
      <c r="F284" s="1445">
        <f>D284+7</f>
        <v>46092</v>
      </c>
      <c r="G284" s="1445">
        <f t="shared" si="332"/>
        <v>46098</v>
      </c>
      <c r="H284" s="1445">
        <f t="shared" si="335"/>
        <v>46103</v>
      </c>
      <c r="I284" s="1446">
        <f t="shared" ref="I284" si="338">H284+2</f>
        <v>46105</v>
      </c>
      <c r="J284" s="1447">
        <f t="shared" ref="J284" si="339">I284+3</f>
        <v>46108</v>
      </c>
      <c r="K284" s="1298"/>
      <c r="M284" s="1401">
        <f t="shared" si="322"/>
        <v>46086</v>
      </c>
    </row>
    <row r="285" spans="1:13" s="149" customFormat="1" ht="21" customHeight="1">
      <c r="A285" s="845"/>
      <c r="B285" s="1393"/>
      <c r="C285" s="1394"/>
      <c r="D285" s="1298"/>
      <c r="E285" s="1298"/>
      <c r="F285" s="1298"/>
      <c r="G285" s="1298"/>
      <c r="H285" s="1298"/>
      <c r="I285" s="1298"/>
      <c r="J285" s="1298"/>
      <c r="K285" s="1298"/>
      <c r="L285" s="1287"/>
      <c r="M285" s="1287"/>
    </row>
    <row r="286" spans="1:13" s="149" customFormat="1" ht="21" customHeight="1">
      <c r="A286" s="845"/>
      <c r="B286" s="1530" t="s">
        <v>9</v>
      </c>
      <c r="C286" s="1601"/>
      <c r="D286" s="1602" t="s">
        <v>250</v>
      </c>
      <c r="E286" s="1282" t="s">
        <v>133</v>
      </c>
      <c r="F286" s="1283" t="s">
        <v>93</v>
      </c>
      <c r="G286" s="1283" t="s">
        <v>3099</v>
      </c>
      <c r="H286" s="1283" t="s">
        <v>52</v>
      </c>
      <c r="I286" s="1284" t="s">
        <v>66</v>
      </c>
      <c r="J286" s="1285" t="s">
        <v>177</v>
      </c>
      <c r="K286" s="1285" t="s">
        <v>148</v>
      </c>
      <c r="L286" s="1287"/>
      <c r="M286" s="1287"/>
    </row>
    <row r="287" spans="1:13" s="149" customFormat="1" ht="21" customHeight="1">
      <c r="A287" s="845"/>
      <c r="B287" s="1271" t="s">
        <v>252</v>
      </c>
      <c r="C287" s="1288" t="s">
        <v>253</v>
      </c>
      <c r="D287" s="1603"/>
      <c r="E287" s="1289" t="s">
        <v>135</v>
      </c>
      <c r="F287" s="1290" t="s">
        <v>65</v>
      </c>
      <c r="G287" s="1290" t="s">
        <v>78</v>
      </c>
      <c r="H287" s="1290" t="s">
        <v>57</v>
      </c>
      <c r="I287" s="1291" t="s">
        <v>68</v>
      </c>
      <c r="J287" s="1292" t="s">
        <v>179</v>
      </c>
      <c r="K287" s="1292" t="s">
        <v>151</v>
      </c>
      <c r="M287" s="1293" t="s">
        <v>338</v>
      </c>
    </row>
    <row r="288" spans="1:13" s="149" customFormat="1" ht="21" hidden="1" customHeight="1">
      <c r="A288" s="845" t="s">
        <v>2924</v>
      </c>
      <c r="B288" s="1281" t="s">
        <v>2924</v>
      </c>
      <c r="C288" s="1274" t="s">
        <v>3100</v>
      </c>
      <c r="D288" s="1275">
        <v>46075</v>
      </c>
      <c r="E288" s="1178" t="s">
        <v>286</v>
      </c>
      <c r="F288" s="1178" t="s">
        <v>286</v>
      </c>
      <c r="G288" s="1178" t="s">
        <v>286</v>
      </c>
      <c r="H288" s="1178" t="s">
        <v>286</v>
      </c>
      <c r="I288" s="1397">
        <v>46090</v>
      </c>
      <c r="J288" s="1398">
        <f>I288+2</f>
        <v>46092</v>
      </c>
      <c r="K288" s="1398">
        <f>J288+3</f>
        <v>46095</v>
      </c>
      <c r="M288" s="1396">
        <v>11</v>
      </c>
    </row>
    <row r="289" spans="1:13" s="149" customFormat="1" ht="21" hidden="1" customHeight="1">
      <c r="A289" s="845" t="s">
        <v>2693</v>
      </c>
      <c r="B289" s="1279" t="s">
        <v>310</v>
      </c>
      <c r="C289" s="1274" t="s">
        <v>3101</v>
      </c>
      <c r="D289" s="1280">
        <v>46100</v>
      </c>
      <c r="E289" s="1280">
        <f t="shared" ref="E289:E295" si="340">D289+6</f>
        <v>46106</v>
      </c>
      <c r="F289" s="1280">
        <f t="shared" ref="F289" si="341">E289+1</f>
        <v>46107</v>
      </c>
      <c r="G289" s="1280">
        <f t="shared" ref="G289" si="342">F289+6</f>
        <v>46113</v>
      </c>
      <c r="H289" s="1280">
        <f t="shared" ref="H289" si="343">G289+5</f>
        <v>46118</v>
      </c>
      <c r="I289" s="1300">
        <f t="shared" ref="I289" si="344">H289+2</f>
        <v>46120</v>
      </c>
      <c r="J289" s="1301">
        <f t="shared" ref="J289:K289" si="345">I289+3</f>
        <v>46123</v>
      </c>
      <c r="K289" s="1301">
        <f t="shared" si="345"/>
        <v>46126</v>
      </c>
      <c r="M289" s="1276">
        <v>12</v>
      </c>
    </row>
    <row r="290" spans="1:13" s="149" customFormat="1" ht="21" hidden="1" customHeight="1">
      <c r="A290" s="845" t="s">
        <v>3102</v>
      </c>
      <c r="B290" s="1281" t="s">
        <v>2693</v>
      </c>
      <c r="C290" s="1274" t="s">
        <v>3103</v>
      </c>
      <c r="D290" s="1275">
        <v>46110</v>
      </c>
      <c r="E290" s="1178" t="s">
        <v>286</v>
      </c>
      <c r="F290" s="1396">
        <f>D290+7</f>
        <v>46117</v>
      </c>
      <c r="G290" s="1395">
        <f t="shared" ref="G290:H291" si="346">F290+3</f>
        <v>46120</v>
      </c>
      <c r="H290" s="1395">
        <f t="shared" si="346"/>
        <v>46123</v>
      </c>
      <c r="I290" s="1397">
        <f t="shared" ref="I290:I294" si="347">H290+5</f>
        <v>46128</v>
      </c>
      <c r="J290" s="1398">
        <f t="shared" ref="J290:J296" si="348">I290+2</f>
        <v>46130</v>
      </c>
      <c r="K290" s="1398">
        <f t="shared" ref="K290:K296" si="349">J290+3</f>
        <v>46133</v>
      </c>
      <c r="M290" s="1276">
        <v>13</v>
      </c>
    </row>
    <row r="291" spans="1:13" s="149" customFormat="1" ht="21" hidden="1" customHeight="1">
      <c r="A291" s="845" t="s">
        <v>2960</v>
      </c>
      <c r="B291" s="1281" t="s">
        <v>2622</v>
      </c>
      <c r="C291" s="1274" t="s">
        <v>3104</v>
      </c>
      <c r="D291" s="1275">
        <v>46117</v>
      </c>
      <c r="E291" s="1178" t="s">
        <v>286</v>
      </c>
      <c r="F291" s="1178" t="s">
        <v>286</v>
      </c>
      <c r="G291" s="1395">
        <f>D291+10</f>
        <v>46127</v>
      </c>
      <c r="H291" s="1395">
        <f t="shared" si="346"/>
        <v>46130</v>
      </c>
      <c r="I291" s="1397">
        <f t="shared" si="347"/>
        <v>46135</v>
      </c>
      <c r="J291" s="1398">
        <f t="shared" si="348"/>
        <v>46137</v>
      </c>
      <c r="K291" s="1398">
        <f t="shared" si="349"/>
        <v>46140</v>
      </c>
      <c r="M291" s="1276">
        <v>14</v>
      </c>
    </row>
    <row r="292" spans="1:13" s="149" customFormat="1" ht="21" hidden="1" customHeight="1">
      <c r="A292" s="845" t="s">
        <v>3105</v>
      </c>
      <c r="B292" s="1281" t="s">
        <v>2948</v>
      </c>
      <c r="C292" s="1274" t="s">
        <v>3106</v>
      </c>
      <c r="D292" s="1275">
        <v>46121</v>
      </c>
      <c r="E292" s="1178" t="s">
        <v>286</v>
      </c>
      <c r="F292" s="1178" t="s">
        <v>286</v>
      </c>
      <c r="G292" s="1178" t="s">
        <v>286</v>
      </c>
      <c r="H292" s="1178" t="s">
        <v>286</v>
      </c>
      <c r="I292" s="1178" t="s">
        <v>286</v>
      </c>
      <c r="J292" s="1178" t="s">
        <v>286</v>
      </c>
      <c r="K292" s="1178" t="s">
        <v>286</v>
      </c>
      <c r="M292" s="1276">
        <v>15</v>
      </c>
    </row>
    <row r="293" spans="1:13" s="149" customFormat="1" ht="21" hidden="1" customHeight="1">
      <c r="A293" s="845" t="s">
        <v>3107</v>
      </c>
      <c r="B293" s="1281" t="s">
        <v>2903</v>
      </c>
      <c r="C293" s="1274" t="s">
        <v>3108</v>
      </c>
      <c r="D293" s="1275">
        <v>46141</v>
      </c>
      <c r="E293" s="1395">
        <f t="shared" si="340"/>
        <v>46147</v>
      </c>
      <c r="F293" s="1178" t="s">
        <v>286</v>
      </c>
      <c r="G293" s="1178" t="s">
        <v>286</v>
      </c>
      <c r="H293" s="1178" t="s">
        <v>286</v>
      </c>
      <c r="I293" s="1178" t="s">
        <v>286</v>
      </c>
      <c r="J293" s="1178" t="s">
        <v>286</v>
      </c>
      <c r="K293" s="1178" t="s">
        <v>286</v>
      </c>
      <c r="M293" s="1276">
        <v>16</v>
      </c>
    </row>
    <row r="294" spans="1:13" s="149" customFormat="1" ht="21" hidden="1" customHeight="1">
      <c r="A294" s="845" t="s">
        <v>2964</v>
      </c>
      <c r="B294" s="1281" t="s">
        <v>1919</v>
      </c>
      <c r="C294" s="1274" t="s">
        <v>3109</v>
      </c>
      <c r="D294" s="1275">
        <v>46147</v>
      </c>
      <c r="E294" s="1178" t="s">
        <v>286</v>
      </c>
      <c r="F294" s="1178" t="s">
        <v>286</v>
      </c>
      <c r="G294" s="1178" t="s">
        <v>286</v>
      </c>
      <c r="H294" s="1395">
        <f>D294+13</f>
        <v>46160</v>
      </c>
      <c r="I294" s="1397">
        <f t="shared" si="347"/>
        <v>46165</v>
      </c>
      <c r="J294" s="1398">
        <f t="shared" si="348"/>
        <v>46167</v>
      </c>
      <c r="K294" s="1398">
        <f t="shared" si="349"/>
        <v>46170</v>
      </c>
      <c r="M294" s="1276">
        <v>17</v>
      </c>
    </row>
    <row r="295" spans="1:13" s="149" customFormat="1" ht="21" hidden="1" customHeight="1">
      <c r="A295" s="845" t="s">
        <v>3110</v>
      </c>
      <c r="B295" s="1281" t="s">
        <v>2855</v>
      </c>
      <c r="C295" s="1274" t="s">
        <v>3111</v>
      </c>
      <c r="D295" s="1275">
        <v>46149</v>
      </c>
      <c r="E295" s="1395">
        <f t="shared" si="340"/>
        <v>46155</v>
      </c>
      <c r="F295" s="1396">
        <f t="shared" ref="F295" si="350">E295+1</f>
        <v>46156</v>
      </c>
      <c r="G295" s="1395">
        <f>F295+3</f>
        <v>46159</v>
      </c>
      <c r="H295" s="1395">
        <f>G295+3</f>
        <v>46162</v>
      </c>
      <c r="I295" s="1397">
        <f>H295+5</f>
        <v>46167</v>
      </c>
      <c r="J295" s="1398">
        <f>I295+2</f>
        <v>46169</v>
      </c>
      <c r="K295" s="1398">
        <f>J295+3</f>
        <v>46172</v>
      </c>
      <c r="M295" s="1276">
        <v>18</v>
      </c>
    </row>
    <row r="296" spans="1:13" s="149" customFormat="1" ht="21" hidden="1" customHeight="1">
      <c r="A296" s="845"/>
      <c r="B296" s="1281" t="s">
        <v>2693</v>
      </c>
      <c r="C296" s="1274" t="s">
        <v>3112</v>
      </c>
      <c r="D296" s="1275">
        <v>46157</v>
      </c>
      <c r="E296" s="1178" t="s">
        <v>286</v>
      </c>
      <c r="F296" s="1178" t="s">
        <v>286</v>
      </c>
      <c r="G296" s="1178" t="s">
        <v>286</v>
      </c>
      <c r="H296" s="1178" t="s">
        <v>286</v>
      </c>
      <c r="I296" s="1397">
        <f>D296+18</f>
        <v>46175</v>
      </c>
      <c r="J296" s="1398">
        <f t="shared" si="348"/>
        <v>46177</v>
      </c>
      <c r="K296" s="1398">
        <f t="shared" si="349"/>
        <v>46180</v>
      </c>
      <c r="M296" s="1488">
        <v>19</v>
      </c>
    </row>
    <row r="297" spans="1:13" s="149" customFormat="1" ht="21" hidden="1" customHeight="1">
      <c r="A297" s="845"/>
      <c r="B297" s="1281" t="s">
        <v>2924</v>
      </c>
      <c r="C297" s="1274" t="s">
        <v>3113</v>
      </c>
      <c r="D297" s="1275">
        <v>46166</v>
      </c>
      <c r="E297" s="1178" t="s">
        <v>286</v>
      </c>
      <c r="F297" s="1396">
        <f>D297+7</f>
        <v>46173</v>
      </c>
      <c r="G297" s="1178" t="s">
        <v>286</v>
      </c>
      <c r="H297" s="1178" t="s">
        <v>286</v>
      </c>
      <c r="I297" s="1397">
        <f>D297+18</f>
        <v>46184</v>
      </c>
      <c r="J297" s="1398">
        <f t="shared" ref="J297" si="351">I297+2</f>
        <v>46186</v>
      </c>
      <c r="K297" s="1398">
        <f t="shared" ref="K297" si="352">J297+3</f>
        <v>46189</v>
      </c>
      <c r="M297" s="1488">
        <v>20</v>
      </c>
    </row>
    <row r="298" spans="1:13" s="149" customFormat="1" ht="21" hidden="1" customHeight="1">
      <c r="A298" s="845" t="s">
        <v>2689</v>
      </c>
      <c r="B298" s="1279" t="s">
        <v>310</v>
      </c>
      <c r="C298" s="1274" t="s">
        <v>3114</v>
      </c>
      <c r="D298" s="1280">
        <v>46163</v>
      </c>
      <c r="E298" s="1483">
        <f t="shared" ref="E298:E299" si="353">D298+6</f>
        <v>46169</v>
      </c>
      <c r="F298" s="1483">
        <f t="shared" ref="F298:F299" si="354">E298+1</f>
        <v>46170</v>
      </c>
      <c r="G298" s="1483">
        <f t="shared" ref="G298:G299" si="355">F298+3</f>
        <v>46173</v>
      </c>
      <c r="H298" s="1483">
        <f t="shared" ref="H298:H299" si="356">G298+3</f>
        <v>46176</v>
      </c>
      <c r="I298" s="1484">
        <f t="shared" ref="I298" si="357">H298+5</f>
        <v>46181</v>
      </c>
      <c r="J298" s="1485">
        <f t="shared" ref="J298" si="358">I298+2</f>
        <v>46183</v>
      </c>
      <c r="K298" s="1485">
        <f t="shared" ref="K298" si="359">J298+3</f>
        <v>46186</v>
      </c>
      <c r="M298" s="1488">
        <v>21</v>
      </c>
    </row>
    <row r="299" spans="1:13" s="149" customFormat="1" ht="21" hidden="1" customHeight="1">
      <c r="A299" s="845" t="s">
        <v>3115</v>
      </c>
      <c r="B299" s="1279" t="s">
        <v>462</v>
      </c>
      <c r="C299" s="1274" t="s">
        <v>3116</v>
      </c>
      <c r="D299" s="1275">
        <v>46173</v>
      </c>
      <c r="E299" s="1395">
        <f t="shared" si="353"/>
        <v>46179</v>
      </c>
      <c r="F299" s="1396">
        <f t="shared" si="354"/>
        <v>46180</v>
      </c>
      <c r="G299" s="1395">
        <f t="shared" si="355"/>
        <v>46183</v>
      </c>
      <c r="H299" s="1395">
        <f t="shared" si="356"/>
        <v>46186</v>
      </c>
      <c r="I299" s="1178" t="s">
        <v>286</v>
      </c>
      <c r="J299" s="1178" t="s">
        <v>286</v>
      </c>
      <c r="K299" s="1178" t="s">
        <v>286</v>
      </c>
      <c r="M299" s="1488">
        <v>22</v>
      </c>
    </row>
    <row r="300" spans="1:13" s="149" customFormat="1" ht="21" customHeight="1">
      <c r="A300" s="845" t="s">
        <v>3117</v>
      </c>
      <c r="B300" s="1281" t="s">
        <v>2930</v>
      </c>
      <c r="C300" s="1274" t="s">
        <v>3118</v>
      </c>
      <c r="D300" s="1275">
        <v>46187</v>
      </c>
      <c r="E300" s="1178" t="s">
        <v>286</v>
      </c>
      <c r="F300" s="1396">
        <f>D300+7</f>
        <v>46194</v>
      </c>
      <c r="G300" s="1395">
        <f t="shared" ref="G300" si="360">F300+3</f>
        <v>46197</v>
      </c>
      <c r="H300" s="1395">
        <f t="shared" ref="H300" si="361">G300+3</f>
        <v>46200</v>
      </c>
      <c r="I300" s="1397">
        <f t="shared" ref="I300" si="362">H300+5</f>
        <v>46205</v>
      </c>
      <c r="J300" s="1398">
        <f t="shared" ref="J300" si="363">I300+2</f>
        <v>46207</v>
      </c>
      <c r="K300" s="1398">
        <f t="shared" ref="K300" si="364">J300+3</f>
        <v>46210</v>
      </c>
      <c r="M300" s="1488">
        <v>23</v>
      </c>
    </row>
    <row r="301" spans="1:13" s="149" customFormat="1" ht="21" customHeight="1">
      <c r="A301" s="845" t="s">
        <v>2976</v>
      </c>
      <c r="B301" s="1281" t="s">
        <v>2623</v>
      </c>
      <c r="C301" s="1274" t="s">
        <v>3119</v>
      </c>
      <c r="D301" s="1275">
        <v>46191</v>
      </c>
      <c r="E301" s="1395">
        <f t="shared" ref="E301" si="365">D301+6</f>
        <v>46197</v>
      </c>
      <c r="F301" s="1178" t="s">
        <v>286</v>
      </c>
      <c r="G301" s="1178" t="s">
        <v>286</v>
      </c>
      <c r="H301" s="1395">
        <f>D301+13</f>
        <v>46204</v>
      </c>
      <c r="I301" s="1397">
        <f t="shared" ref="I301" si="366">H301+5</f>
        <v>46209</v>
      </c>
      <c r="J301" s="1398">
        <f t="shared" ref="J301" si="367">I301+2</f>
        <v>46211</v>
      </c>
      <c r="K301" s="1398">
        <f t="shared" ref="K301" si="368">J301+3</f>
        <v>46214</v>
      </c>
      <c r="M301" s="1488">
        <v>24</v>
      </c>
    </row>
    <row r="302" spans="1:13" s="149" customFormat="1" ht="21" customHeight="1">
      <c r="A302" s="845" t="s">
        <v>2978</v>
      </c>
      <c r="B302" s="1281" t="s">
        <v>2855</v>
      </c>
      <c r="C302" s="1274" t="s">
        <v>3120</v>
      </c>
      <c r="D302" s="1275">
        <v>46199</v>
      </c>
      <c r="E302" s="1395">
        <f t="shared" ref="E302" si="369">D302+6</f>
        <v>46205</v>
      </c>
      <c r="F302" s="1396">
        <f t="shared" ref="F302" si="370">E302+1</f>
        <v>46206</v>
      </c>
      <c r="G302" s="1395">
        <f t="shared" ref="G302" si="371">F302+3</f>
        <v>46209</v>
      </c>
      <c r="H302" s="1395">
        <f t="shared" ref="H302" si="372">G302+3</f>
        <v>46212</v>
      </c>
      <c r="I302" s="1397">
        <f t="shared" ref="I302" si="373">H302+5</f>
        <v>46217</v>
      </c>
      <c r="J302" s="1398">
        <f t="shared" ref="J302" si="374">I302+2</f>
        <v>46219</v>
      </c>
      <c r="K302" s="1398">
        <f t="shared" ref="K302" si="375">J302+3</f>
        <v>46222</v>
      </c>
      <c r="M302" s="1488">
        <v>25</v>
      </c>
    </row>
    <row r="303" spans="1:13" s="149" customFormat="1" ht="21" customHeight="1">
      <c r="A303" s="845" t="s">
        <v>2980</v>
      </c>
      <c r="B303" s="1281" t="s">
        <v>2622</v>
      </c>
      <c r="C303" s="1274" t="s">
        <v>3121</v>
      </c>
      <c r="D303" s="1275">
        <v>46198</v>
      </c>
      <c r="E303" s="1395">
        <f t="shared" ref="E303" si="376">D303+6</f>
        <v>46204</v>
      </c>
      <c r="F303" s="1396">
        <f t="shared" ref="F303" si="377">E303+1</f>
        <v>46205</v>
      </c>
      <c r="G303" s="1395">
        <f t="shared" ref="G303" si="378">F303+3</f>
        <v>46208</v>
      </c>
      <c r="H303" s="1395">
        <f t="shared" ref="H303" si="379">G303+3</f>
        <v>46211</v>
      </c>
      <c r="I303" s="1397">
        <f t="shared" ref="I303" si="380">H303+5</f>
        <v>46216</v>
      </c>
      <c r="J303" s="1398">
        <f t="shared" ref="J303" si="381">I303+2</f>
        <v>46218</v>
      </c>
      <c r="K303" s="1398">
        <f t="shared" ref="K303" si="382">J303+3</f>
        <v>46221</v>
      </c>
      <c r="M303" s="1488">
        <v>26</v>
      </c>
    </row>
    <row r="304" spans="1:13" s="149" customFormat="1" ht="21" customHeight="1">
      <c r="A304" s="845" t="s">
        <v>2982</v>
      </c>
      <c r="B304" s="1279" t="s">
        <v>310</v>
      </c>
      <c r="C304" s="1274" t="s">
        <v>3122</v>
      </c>
      <c r="D304" s="1280">
        <v>46205</v>
      </c>
      <c r="E304" s="1483">
        <f t="shared" ref="E304" si="383">D304+6</f>
        <v>46211</v>
      </c>
      <c r="F304" s="1483">
        <f t="shared" ref="F304" si="384">E304+1</f>
        <v>46212</v>
      </c>
      <c r="G304" s="1483">
        <f t="shared" ref="G304" si="385">F304+3</f>
        <v>46215</v>
      </c>
      <c r="H304" s="1483">
        <f t="shared" ref="H304" si="386">G304+3</f>
        <v>46218</v>
      </c>
      <c r="I304" s="1484">
        <f t="shared" ref="I304" si="387">H304+5</f>
        <v>46223</v>
      </c>
      <c r="J304" s="1485">
        <f t="shared" ref="J304" si="388">I304+2</f>
        <v>46225</v>
      </c>
      <c r="K304" s="1485">
        <f t="shared" ref="K304" si="389">J304+3</f>
        <v>46228</v>
      </c>
      <c r="M304" s="1488">
        <v>27</v>
      </c>
    </row>
    <row r="305" spans="1:15" s="149" customFormat="1" ht="21" customHeight="1">
      <c r="A305" s="845" t="s">
        <v>3123</v>
      </c>
      <c r="B305" s="1281" t="s">
        <v>2655</v>
      </c>
      <c r="C305" s="1274" t="s">
        <v>3124</v>
      </c>
      <c r="D305" s="1275">
        <v>46212</v>
      </c>
      <c r="E305" s="1395">
        <f t="shared" ref="E305" si="390">D305+6</f>
        <v>46218</v>
      </c>
      <c r="F305" s="1396">
        <f t="shared" ref="F305" si="391">E305+1</f>
        <v>46219</v>
      </c>
      <c r="G305" s="1395">
        <f t="shared" ref="G305" si="392">F305+3</f>
        <v>46222</v>
      </c>
      <c r="H305" s="1395">
        <f t="shared" ref="H305" si="393">G305+3</f>
        <v>46225</v>
      </c>
      <c r="I305" s="1397">
        <f t="shared" ref="I305" si="394">H305+5</f>
        <v>46230</v>
      </c>
      <c r="J305" s="1398">
        <f t="shared" ref="J305" si="395">I305+2</f>
        <v>46232</v>
      </c>
      <c r="K305" s="1398">
        <f t="shared" ref="K305" si="396">J305+3</f>
        <v>46235</v>
      </c>
      <c r="M305" s="1488">
        <v>28</v>
      </c>
    </row>
    <row r="306" spans="1:15" s="149" customFormat="1" ht="21" customHeight="1">
      <c r="A306" s="845" t="s">
        <v>3125</v>
      </c>
      <c r="B306" s="1281" t="s">
        <v>2987</v>
      </c>
      <c r="C306" s="1274" t="s">
        <v>3126</v>
      </c>
      <c r="D306" s="1275">
        <v>46219</v>
      </c>
      <c r="E306" s="1395">
        <f t="shared" ref="E306" si="397">D306+6</f>
        <v>46225</v>
      </c>
      <c r="F306" s="1396">
        <f t="shared" ref="F306" si="398">E306+1</f>
        <v>46226</v>
      </c>
      <c r="G306" s="1395">
        <f t="shared" ref="G306" si="399">F306+3</f>
        <v>46229</v>
      </c>
      <c r="H306" s="1395">
        <f t="shared" ref="H306" si="400">G306+3</f>
        <v>46232</v>
      </c>
      <c r="I306" s="1397">
        <f t="shared" ref="I306" si="401">H306+5</f>
        <v>46237</v>
      </c>
      <c r="J306" s="1398">
        <f t="shared" ref="J306" si="402">I306+2</f>
        <v>46239</v>
      </c>
      <c r="K306" s="1398">
        <f t="shared" ref="K306" si="403">J306+3</f>
        <v>46242</v>
      </c>
      <c r="M306" s="1488">
        <v>29</v>
      </c>
    </row>
    <row r="307" spans="1:15" s="149" customFormat="1" ht="21" customHeight="1">
      <c r="A307" s="845" t="s">
        <v>2623</v>
      </c>
      <c r="B307" s="1281" t="s">
        <v>2942</v>
      </c>
      <c r="C307" s="1274" t="s">
        <v>3127</v>
      </c>
      <c r="D307" s="1275">
        <v>46226</v>
      </c>
      <c r="E307" s="1395">
        <f t="shared" ref="E307" si="404">D307+6</f>
        <v>46232</v>
      </c>
      <c r="F307" s="1396">
        <f t="shared" ref="F307" si="405">E307+1</f>
        <v>46233</v>
      </c>
      <c r="G307" s="1395">
        <f t="shared" ref="G307" si="406">F307+3</f>
        <v>46236</v>
      </c>
      <c r="H307" s="1395">
        <f t="shared" ref="H307" si="407">G307+3</f>
        <v>46239</v>
      </c>
      <c r="I307" s="1397">
        <f t="shared" ref="I307" si="408">H307+5</f>
        <v>46244</v>
      </c>
      <c r="J307" s="1398">
        <f t="shared" ref="J307" si="409">I307+2</f>
        <v>46246</v>
      </c>
      <c r="K307" s="1398">
        <f t="shared" ref="K307" si="410">J307+3</f>
        <v>46249</v>
      </c>
      <c r="M307" s="1488">
        <v>30</v>
      </c>
    </row>
    <row r="308" spans="1:15" s="149" customFormat="1" ht="21" customHeight="1">
      <c r="A308" s="845" t="s">
        <v>2990</v>
      </c>
      <c r="B308" s="1281" t="s">
        <v>2623</v>
      </c>
      <c r="C308" s="1274" t="s">
        <v>3128</v>
      </c>
      <c r="D308" s="1275">
        <v>46233</v>
      </c>
      <c r="E308" s="1395">
        <f t="shared" ref="E308" si="411">D308+6</f>
        <v>46239</v>
      </c>
      <c r="F308" s="1396">
        <f t="shared" ref="F308" si="412">E308+1</f>
        <v>46240</v>
      </c>
      <c r="G308" s="1395">
        <f t="shared" ref="G308" si="413">F308+3</f>
        <v>46243</v>
      </c>
      <c r="H308" s="1395">
        <f t="shared" ref="H308" si="414">G308+3</f>
        <v>46246</v>
      </c>
      <c r="I308" s="1397">
        <f t="shared" ref="I308" si="415">H308+5</f>
        <v>46251</v>
      </c>
      <c r="J308" s="1398">
        <f t="shared" ref="J308" si="416">I308+2</f>
        <v>46253</v>
      </c>
      <c r="K308" s="1398">
        <f t="shared" ref="K308" si="417">J308+3</f>
        <v>46256</v>
      </c>
      <c r="M308" s="1488">
        <v>31</v>
      </c>
    </row>
    <row r="309" spans="1:15" s="149" customFormat="1" ht="21" customHeight="1">
      <c r="A309" s="845"/>
      <c r="B309" s="1281" t="s">
        <v>2990</v>
      </c>
      <c r="C309" s="1274" t="s">
        <v>3129</v>
      </c>
      <c r="D309" s="1275">
        <v>46240</v>
      </c>
      <c r="E309" s="1395">
        <f t="shared" ref="E309:E311" si="418">D309+6</f>
        <v>46246</v>
      </c>
      <c r="F309" s="1396">
        <f t="shared" ref="F309:F311" si="419">E309+1</f>
        <v>46247</v>
      </c>
      <c r="G309" s="1395">
        <f t="shared" ref="G309:G311" si="420">F309+3</f>
        <v>46250</v>
      </c>
      <c r="H309" s="1395">
        <f t="shared" ref="H309:H311" si="421">G309+3</f>
        <v>46253</v>
      </c>
      <c r="I309" s="1397">
        <f t="shared" ref="I309:I311" si="422">H309+5</f>
        <v>46258</v>
      </c>
      <c r="J309" s="1398">
        <f t="shared" ref="J309:J311" si="423">I309+2</f>
        <v>46260</v>
      </c>
      <c r="K309" s="1398">
        <f t="shared" ref="K309:K311" si="424">J309+3</f>
        <v>46263</v>
      </c>
      <c r="M309" s="1488">
        <v>32</v>
      </c>
    </row>
    <row r="310" spans="1:15" s="149" customFormat="1" ht="21" customHeight="1">
      <c r="A310" s="845"/>
      <c r="B310" s="1281" t="s">
        <v>2622</v>
      </c>
      <c r="C310" s="1274" t="s">
        <v>3130</v>
      </c>
      <c r="D310" s="1275">
        <v>46247</v>
      </c>
      <c r="E310" s="1395">
        <f t="shared" si="418"/>
        <v>46253</v>
      </c>
      <c r="F310" s="1396">
        <f t="shared" si="419"/>
        <v>46254</v>
      </c>
      <c r="G310" s="1395">
        <f t="shared" si="420"/>
        <v>46257</v>
      </c>
      <c r="H310" s="1395">
        <f t="shared" si="421"/>
        <v>46260</v>
      </c>
      <c r="I310" s="1397">
        <f t="shared" si="422"/>
        <v>46265</v>
      </c>
      <c r="J310" s="1398">
        <f t="shared" si="423"/>
        <v>46267</v>
      </c>
      <c r="K310" s="1398">
        <f t="shared" si="424"/>
        <v>46270</v>
      </c>
      <c r="M310" s="1488">
        <v>33</v>
      </c>
    </row>
    <row r="311" spans="1:15" s="149" customFormat="1" ht="21" customHeight="1">
      <c r="A311" s="845" t="s">
        <v>2629</v>
      </c>
      <c r="B311" s="1281" t="s">
        <v>2655</v>
      </c>
      <c r="C311" s="1274" t="s">
        <v>3131</v>
      </c>
      <c r="D311" s="1275">
        <v>46254</v>
      </c>
      <c r="E311" s="1395">
        <f t="shared" si="418"/>
        <v>46260</v>
      </c>
      <c r="F311" s="1396">
        <f t="shared" si="419"/>
        <v>46261</v>
      </c>
      <c r="G311" s="1395">
        <f t="shared" si="420"/>
        <v>46264</v>
      </c>
      <c r="H311" s="1395">
        <f t="shared" si="421"/>
        <v>46267</v>
      </c>
      <c r="I311" s="1397">
        <f t="shared" si="422"/>
        <v>46272</v>
      </c>
      <c r="J311" s="1398">
        <f t="shared" si="423"/>
        <v>46274</v>
      </c>
      <c r="K311" s="1398">
        <f t="shared" si="424"/>
        <v>46277</v>
      </c>
      <c r="M311" s="1488">
        <v>34</v>
      </c>
    </row>
    <row r="312" spans="1:15" s="149" customFormat="1" ht="21" customHeight="1">
      <c r="A312" s="845"/>
      <c r="B312" s="1281" t="s">
        <v>2987</v>
      </c>
      <c r="C312" s="1274" t="s">
        <v>3132</v>
      </c>
      <c r="D312" s="1275">
        <v>46261</v>
      </c>
      <c r="E312" s="1395">
        <f t="shared" ref="E312" si="425">D312+6</f>
        <v>46267</v>
      </c>
      <c r="F312" s="1396">
        <f t="shared" ref="F312" si="426">E312+1</f>
        <v>46268</v>
      </c>
      <c r="G312" s="1395">
        <f t="shared" ref="G312" si="427">F312+3</f>
        <v>46271</v>
      </c>
      <c r="H312" s="1395">
        <f t="shared" ref="H312" si="428">G312+3</f>
        <v>46274</v>
      </c>
      <c r="I312" s="1397">
        <f t="shared" ref="I312" si="429">H312+5</f>
        <v>46279</v>
      </c>
      <c r="J312" s="1398">
        <f t="shared" ref="J312" si="430">I312+2</f>
        <v>46281</v>
      </c>
      <c r="K312" s="1398">
        <f t="shared" ref="K312" si="431">J312+3</f>
        <v>46284</v>
      </c>
      <c r="M312" s="1488">
        <v>35</v>
      </c>
    </row>
    <row r="313" spans="1:15" s="149" customFormat="1" ht="21" customHeight="1">
      <c r="A313" s="845"/>
      <c r="B313" s="1281" t="s">
        <v>2942</v>
      </c>
      <c r="C313" s="1274" t="s">
        <v>3133</v>
      </c>
      <c r="D313" s="1275">
        <v>46268</v>
      </c>
      <c r="E313" s="1395">
        <f t="shared" ref="E313" si="432">D313+6</f>
        <v>46274</v>
      </c>
      <c r="F313" s="1396">
        <f t="shared" ref="F313" si="433">E313+1</f>
        <v>46275</v>
      </c>
      <c r="G313" s="1395">
        <f t="shared" ref="G313" si="434">F313+3</f>
        <v>46278</v>
      </c>
      <c r="H313" s="1395">
        <f t="shared" ref="H313" si="435">G313+3</f>
        <v>46281</v>
      </c>
      <c r="I313" s="1397">
        <f t="shared" ref="I313" si="436">H313+5</f>
        <v>46286</v>
      </c>
      <c r="J313" s="1398">
        <f t="shared" ref="J313" si="437">I313+2</f>
        <v>46288</v>
      </c>
      <c r="K313" s="1398">
        <f t="shared" ref="K313" si="438">J313+3</f>
        <v>46291</v>
      </c>
      <c r="M313" s="1488">
        <v>36</v>
      </c>
    </row>
    <row r="314" spans="1:15" s="149" customFormat="1" ht="21" customHeight="1">
      <c r="A314" s="1020"/>
      <c r="B314" s="147" t="s">
        <v>467</v>
      </c>
      <c r="C314" s="74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146"/>
      <c r="O314" s="146"/>
    </row>
    <row r="315" spans="1:15" s="149" customFormat="1" ht="21" customHeight="1">
      <c r="A315" s="1020"/>
      <c r="B315" s="147"/>
      <c r="C315" s="74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146"/>
      <c r="O315" s="146"/>
    </row>
    <row r="316" spans="1:15" s="149" customFormat="1" ht="21" customHeight="1">
      <c r="A316" s="1020"/>
      <c r="B316" s="147"/>
      <c r="C316" s="74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146"/>
      <c r="O316" s="146"/>
    </row>
    <row r="317" spans="1:15" s="149" customFormat="1" ht="21" customHeight="1">
      <c r="A317" s="1020"/>
      <c r="B317" s="147"/>
      <c r="C317" s="74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146"/>
      <c r="O317" s="146"/>
    </row>
    <row r="318" spans="1:15" s="149" customFormat="1" ht="21" customHeight="1">
      <c r="A318" s="1020"/>
      <c r="B318" s="147"/>
      <c r="C318" s="74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146"/>
      <c r="O318" s="146"/>
    </row>
    <row r="319" spans="1:15" s="149" customFormat="1" ht="21" customHeight="1">
      <c r="A319" s="1020"/>
      <c r="B319" s="147"/>
      <c r="C319" s="74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146"/>
      <c r="O319" s="146"/>
    </row>
    <row r="320" spans="1:15" ht="18" customHeight="1">
      <c r="A320" s="851"/>
      <c r="B320" s="676"/>
      <c r="C320" s="677"/>
      <c r="D320" s="677"/>
      <c r="E320" s="677"/>
      <c r="F320" s="676"/>
      <c r="G320" s="676"/>
      <c r="H320" s="676"/>
      <c r="I320" s="676"/>
      <c r="J320" s="676"/>
      <c r="K320" s="676"/>
    </row>
    <row r="321" spans="1:11" s="159" customFormat="1" ht="18" customHeight="1">
      <c r="A321" s="851"/>
      <c r="B321" s="678"/>
      <c r="C321" s="676"/>
      <c r="D321" s="676"/>
      <c r="E321" s="676"/>
      <c r="F321" s="676"/>
      <c r="G321" s="676"/>
      <c r="H321" s="676"/>
      <c r="I321" s="676"/>
      <c r="J321" s="676"/>
      <c r="K321" s="676"/>
    </row>
    <row r="322" spans="1:11" s="147" customFormat="1" ht="18.75" customHeight="1">
      <c r="B322" s="887"/>
      <c r="C322" s="888"/>
      <c r="D322" s="889"/>
      <c r="E322" s="890"/>
      <c r="F322" s="891"/>
      <c r="G322" s="892"/>
      <c r="H322" s="893"/>
    </row>
    <row r="323" spans="1:11" s="147" customFormat="1" ht="18.75" customHeight="1">
      <c r="B323" s="777" t="s">
        <v>468</v>
      </c>
      <c r="C323" s="145"/>
      <c r="D323" s="147" t="s">
        <v>469</v>
      </c>
      <c r="G323" s="147" t="s">
        <v>470</v>
      </c>
      <c r="H323" s="778"/>
    </row>
    <row r="324" spans="1:11" s="147" customFormat="1" ht="18.75" customHeight="1">
      <c r="B324" s="779" t="s">
        <v>471</v>
      </c>
      <c r="C324" s="1080" t="s">
        <v>472</v>
      </c>
      <c r="D324" s="133" t="s">
        <v>473</v>
      </c>
      <c r="F324" s="1080" t="s">
        <v>474</v>
      </c>
      <c r="G324" s="145" t="s">
        <v>475</v>
      </c>
      <c r="H324" s="1081" t="s">
        <v>476</v>
      </c>
    </row>
    <row r="325" spans="1:11" s="147" customFormat="1" ht="18.75" customHeight="1">
      <c r="B325" s="779" t="s">
        <v>477</v>
      </c>
      <c r="C325" s="1080" t="s">
        <v>478</v>
      </c>
      <c r="D325" s="133" t="s">
        <v>479</v>
      </c>
      <c r="E325" s="148" t="s">
        <v>480</v>
      </c>
      <c r="F325" s="1082" t="s">
        <v>481</v>
      </c>
      <c r="G325" s="145" t="s">
        <v>482</v>
      </c>
      <c r="H325" s="1081" t="s">
        <v>483</v>
      </c>
    </row>
    <row r="326" spans="1:11" s="147" customFormat="1" ht="18.75" customHeight="1">
      <c r="B326" s="782" t="s">
        <v>484</v>
      </c>
      <c r="C326" s="1083" t="s">
        <v>485</v>
      </c>
      <c r="D326" s="133" t="s">
        <v>486</v>
      </c>
      <c r="E326" s="148" t="s">
        <v>487</v>
      </c>
      <c r="F326" s="1082" t="s">
        <v>488</v>
      </c>
      <c r="G326" s="587" t="s">
        <v>489</v>
      </c>
      <c r="H326" s="1084" t="s">
        <v>490</v>
      </c>
    </row>
    <row r="327" spans="1:11" s="147" customFormat="1" ht="18.75" customHeight="1">
      <c r="B327" s="782" t="s">
        <v>491</v>
      </c>
      <c r="C327" s="1083" t="s">
        <v>492</v>
      </c>
      <c r="D327" s="133" t="s">
        <v>493</v>
      </c>
      <c r="E327" s="148" t="s">
        <v>494</v>
      </c>
      <c r="F327" s="1082" t="s">
        <v>495</v>
      </c>
      <c r="G327" s="587" t="s">
        <v>496</v>
      </c>
      <c r="H327" s="1084" t="s">
        <v>497</v>
      </c>
    </row>
    <row r="328" spans="1:11" s="147" customFormat="1" ht="18.75" customHeight="1">
      <c r="B328" s="782" t="s">
        <v>909</v>
      </c>
      <c r="C328" s="1083" t="s">
        <v>499</v>
      </c>
      <c r="D328" s="133" t="s">
        <v>500</v>
      </c>
      <c r="E328" s="148" t="s">
        <v>501</v>
      </c>
      <c r="F328" s="1082" t="s">
        <v>502</v>
      </c>
      <c r="G328" s="587" t="s">
        <v>503</v>
      </c>
      <c r="H328" s="1084" t="s">
        <v>504</v>
      </c>
    </row>
    <row r="329" spans="1:11" s="147" customFormat="1" ht="18.75" customHeight="1">
      <c r="B329" s="782" t="s">
        <v>505</v>
      </c>
      <c r="C329" s="1083" t="s">
        <v>506</v>
      </c>
      <c r="D329" s="133" t="s">
        <v>507</v>
      </c>
      <c r="E329" s="148" t="s">
        <v>508</v>
      </c>
      <c r="F329" s="1082" t="s">
        <v>509</v>
      </c>
      <c r="G329" s="587" t="s">
        <v>510</v>
      </c>
      <c r="H329" s="1084" t="s">
        <v>511</v>
      </c>
    </row>
    <row r="330" spans="1:11" s="147" customFormat="1" ht="18.75" customHeight="1">
      <c r="B330" s="782" t="s">
        <v>512</v>
      </c>
      <c r="C330" s="1083" t="s">
        <v>513</v>
      </c>
      <c r="D330" s="133" t="s">
        <v>514</v>
      </c>
      <c r="E330" s="148" t="s">
        <v>515</v>
      </c>
      <c r="F330" s="1080" t="s">
        <v>516</v>
      </c>
      <c r="G330" s="587" t="s">
        <v>517</v>
      </c>
      <c r="H330" s="786" t="s">
        <v>518</v>
      </c>
    </row>
    <row r="331" spans="1:11" s="149" customFormat="1" ht="18.75" customHeight="1">
      <c r="A331" s="1018"/>
      <c r="B331" s="782" t="s">
        <v>519</v>
      </c>
      <c r="C331" s="1083" t="s">
        <v>520</v>
      </c>
      <c r="D331" s="133" t="s">
        <v>521</v>
      </c>
      <c r="E331" s="148" t="s">
        <v>522</v>
      </c>
      <c r="F331" s="738" t="s">
        <v>523</v>
      </c>
      <c r="G331" s="147"/>
      <c r="H331" s="787"/>
      <c r="I331" s="145"/>
      <c r="J331" s="145"/>
      <c r="K331" s="145"/>
    </row>
    <row r="332" spans="1:11" s="149" customFormat="1" ht="18.75" customHeight="1">
      <c r="A332" s="1018"/>
      <c r="B332" s="1085"/>
      <c r="C332" s="790"/>
      <c r="D332" s="790"/>
      <c r="E332" s="790"/>
      <c r="F332" s="790"/>
      <c r="G332" s="790"/>
      <c r="H332" s="1086"/>
      <c r="I332" s="145"/>
      <c r="J332" s="145"/>
      <c r="K332" s="145"/>
    </row>
  </sheetData>
  <mergeCells count="19">
    <mergeCell ref="B286:C286"/>
    <mergeCell ref="D286:D287"/>
    <mergeCell ref="B221:L221"/>
    <mergeCell ref="F196:J196"/>
    <mergeCell ref="B4:F4"/>
    <mergeCell ref="B268:C268"/>
    <mergeCell ref="D256:D257"/>
    <mergeCell ref="D268:D269"/>
    <mergeCell ref="B256:C256"/>
    <mergeCell ref="B222:C222"/>
    <mergeCell ref="B2:F2"/>
    <mergeCell ref="B6:F6"/>
    <mergeCell ref="B177:F177"/>
    <mergeCell ref="D8:D9"/>
    <mergeCell ref="B179:C179"/>
    <mergeCell ref="B8:C8"/>
    <mergeCell ref="B86:F86"/>
    <mergeCell ref="B88:C88"/>
    <mergeCell ref="D88:D89"/>
  </mergeCells>
  <hyperlinks>
    <hyperlink ref="H2" location="HOME!Print_Area" display="HOME" xr:uid="{24308EB9-B39E-4E6A-AFA5-1E2121918959}"/>
    <hyperlink ref="H324" r:id="rId1" xr:uid="{1F9ED3E2-F923-4F1D-820F-D0C7B9B14530}"/>
    <hyperlink ref="C324" r:id="rId2" xr:uid="{EF303714-9D5C-4AB5-8E9A-89F524E41208}"/>
    <hyperlink ref="H329" r:id="rId3" xr:uid="{007BCC2C-220B-46AF-A835-DD7C8E7675DD}"/>
    <hyperlink ref="H328" r:id="rId4" xr:uid="{3B38FEA9-C890-4131-955D-71D619E60F2E}"/>
    <hyperlink ref="C327" r:id="rId5" xr:uid="{3B708EFC-5FCC-47C2-8AC5-3A303E93D6C4}"/>
    <hyperlink ref="C325" r:id="rId6" xr:uid="{25302719-A385-45F4-8A3B-4965DCACFAEB}"/>
    <hyperlink ref="C331" r:id="rId7" xr:uid="{D16E5946-FF49-483F-B1B1-7EFFFC891CD5}"/>
    <hyperlink ref="H327" r:id="rId8" xr:uid="{25918F3D-EDC1-4904-9152-BE74B029427B}"/>
    <hyperlink ref="H330" r:id="rId9" xr:uid="{BE08FB32-145A-4DA4-83FB-893781FCEC66}"/>
    <hyperlink ref="F324" r:id="rId10" xr:uid="{B53514D9-D199-42D7-9407-85CE3162162E}"/>
    <hyperlink ref="F329" r:id="rId11" xr:uid="{5E506F23-8499-4C3E-A4A8-B422EED4F27F}"/>
    <hyperlink ref="F325" r:id="rId12" xr:uid="{205FC96D-F0E8-4E88-9CDF-5535C71017F8}"/>
    <hyperlink ref="F326" r:id="rId13" xr:uid="{148F8735-E742-4933-8C49-6814FF4634FB}"/>
    <hyperlink ref="F327" r:id="rId14" xr:uid="{AB0CCC38-372C-424A-A6E9-5B733782F8AE}"/>
    <hyperlink ref="F328" r:id="rId15" xr:uid="{B55CAFCD-D6B2-4236-9361-D48CD70AF3F3}"/>
    <hyperlink ref="H325" r:id="rId16" xr:uid="{AC1C404E-AEF8-4106-9506-952804BBD6D7}"/>
    <hyperlink ref="H326" r:id="rId17" xr:uid="{FEFC445D-7FF3-4A4A-BF33-AAC953EB26BB}"/>
    <hyperlink ref="F330" r:id="rId18" xr:uid="{0B347891-83A6-4634-BDAF-A357B19378B6}"/>
    <hyperlink ref="C326" r:id="rId19" xr:uid="{35515786-AD0E-45FF-9503-F08DBD015326}"/>
    <hyperlink ref="C328" r:id="rId20" xr:uid="{7989876F-8DF8-4434-808C-8C5BDD61DBE2}"/>
    <hyperlink ref="C329" r:id="rId21" xr:uid="{F391A017-B7B9-413F-929A-FD3B5D1C9AB5}"/>
    <hyperlink ref="C330" r:id="rId22" xr:uid="{50C474CD-1A0F-4DED-B6D9-026D6579B5E2}"/>
    <hyperlink ref="F331" r:id="rId23" xr:uid="{DC3BBEB3-8DD5-4FBB-BB39-72F1DED53CEC}"/>
  </hyperlinks>
  <pageMargins left="0.35433070866141736" right="0.70866141732283472" top="0.74803149606299213" bottom="0.74803149606299213" header="0.31496062992125984" footer="0.31496062992125984"/>
  <pageSetup paperSize="9" scale="42" orientation="landscape" r:id="rId24"/>
  <headerFooter>
    <oddFooter>&amp;L_x000D_&amp;1#&amp;"Calibri"&amp;10&amp;K000000 Sensitivity: Public</oddFooter>
  </headerFooter>
  <ignoredErrors>
    <ignoredError sqref="F185:I185 G186:I186 G191:I191" formula="1"/>
    <ignoredError sqref="E182:F182 G182:J182" evalError="1"/>
  </ignoredErrors>
  <legacyDrawing r:id="rId2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1:Q163"/>
  <sheetViews>
    <sheetView showGridLines="0" zoomScaleNormal="100" zoomScaleSheetLayoutView="75" workbookViewId="0">
      <selection activeCell="H2" sqref="H2"/>
    </sheetView>
  </sheetViews>
  <sheetFormatPr defaultColWidth="9.140625" defaultRowHeight="18.75" customHeight="1"/>
  <cols>
    <col min="1" max="1" width="25.28515625" style="853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10" ht="18.75" customHeight="1" thickBot="1"/>
    <row r="2" spans="1:10" ht="20.100000000000001" customHeight="1" thickBot="1">
      <c r="B2" s="1552" t="s">
        <v>0</v>
      </c>
      <c r="C2" s="1552"/>
      <c r="D2" s="1552"/>
      <c r="E2" s="1552"/>
      <c r="F2" s="1552"/>
      <c r="G2" s="121"/>
      <c r="H2" s="943" t="s">
        <v>244</v>
      </c>
      <c r="I2" s="410"/>
      <c r="J2" s="121"/>
    </row>
    <row r="3" spans="1:10" ht="18.75" customHeight="1" thickBot="1">
      <c r="B3" s="123"/>
      <c r="C3" s="122"/>
      <c r="D3" s="122"/>
      <c r="E3" s="122"/>
      <c r="F3" s="122"/>
      <c r="I3" s="121"/>
      <c r="J3" s="121"/>
    </row>
    <row r="4" spans="1:10" s="920" customFormat="1" ht="30" customHeight="1" thickBot="1">
      <c r="A4" s="1038"/>
      <c r="B4" s="1573" t="s">
        <v>15</v>
      </c>
      <c r="C4" s="1574"/>
      <c r="D4" s="1574"/>
      <c r="E4" s="1574"/>
      <c r="F4" s="1575"/>
      <c r="G4" s="922"/>
      <c r="H4" s="921"/>
      <c r="I4" s="923"/>
      <c r="J4" s="923"/>
    </row>
    <row r="5" spans="1:10" ht="18.75" customHeight="1">
      <c r="B5" s="16"/>
      <c r="C5" s="131"/>
      <c r="D5" s="16"/>
      <c r="E5" s="16"/>
      <c r="F5" s="16"/>
      <c r="G5" s="561"/>
      <c r="H5" s="562"/>
      <c r="I5" s="562"/>
      <c r="J5" s="563"/>
    </row>
    <row r="6" spans="1:10" s="14" customFormat="1" ht="18.75" customHeight="1">
      <c r="A6" s="804"/>
      <c r="C6" s="807"/>
      <c r="D6" s="763"/>
      <c r="E6" s="763"/>
      <c r="F6" s="763"/>
      <c r="G6" s="763"/>
      <c r="H6" s="763"/>
      <c r="I6" s="763"/>
      <c r="J6" s="763"/>
    </row>
    <row r="7" spans="1:10" s="14" customFormat="1" ht="37.5" customHeight="1">
      <c r="B7" s="1530" t="s">
        <v>9</v>
      </c>
      <c r="C7" s="1556"/>
      <c r="D7" s="1532" t="s">
        <v>250</v>
      </c>
      <c r="E7" s="1147" t="s">
        <v>1910</v>
      </c>
      <c r="F7" s="1532" t="s">
        <v>1911</v>
      </c>
      <c r="G7" s="1594" t="s">
        <v>253</v>
      </c>
      <c r="H7" s="1532" t="s">
        <v>1910</v>
      </c>
      <c r="I7" s="1532" t="s">
        <v>3134</v>
      </c>
      <c r="J7" s="1202"/>
    </row>
    <row r="8" spans="1:10" s="14" customFormat="1" ht="35.25" customHeight="1">
      <c r="A8" s="804"/>
      <c r="B8" s="1148" t="s">
        <v>252</v>
      </c>
      <c r="C8" s="1148" t="s">
        <v>253</v>
      </c>
      <c r="D8" s="1533"/>
      <c r="E8" s="1149" t="s">
        <v>57</v>
      </c>
      <c r="F8" s="1533"/>
      <c r="G8" s="1595"/>
      <c r="H8" s="1533"/>
      <c r="I8" s="1533"/>
      <c r="J8" s="1202"/>
    </row>
    <row r="9" spans="1:10" s="14" customFormat="1" ht="18.75" hidden="1" customHeight="1">
      <c r="A9" s="804"/>
      <c r="B9" s="1302" t="s">
        <v>1934</v>
      </c>
      <c r="C9" s="1302" t="s">
        <v>3135</v>
      </c>
      <c r="D9" s="1303">
        <v>45301</v>
      </c>
      <c r="E9" s="1151">
        <f t="shared" ref="E9" si="0">D9+9</f>
        <v>45310</v>
      </c>
      <c r="F9" s="1304" t="s">
        <v>787</v>
      </c>
      <c r="G9" s="1151" t="s">
        <v>3136</v>
      </c>
      <c r="H9" s="1151">
        <v>45310</v>
      </c>
      <c r="I9" s="1151">
        <f t="shared" ref="I9:I10" si="1">D9+18</f>
        <v>45319</v>
      </c>
      <c r="J9" s="1202"/>
    </row>
    <row r="10" spans="1:10" s="14" customFormat="1" ht="18.75" hidden="1" customHeight="1">
      <c r="A10" s="804"/>
      <c r="B10" s="1305" t="s">
        <v>3137</v>
      </c>
      <c r="C10" s="1302" t="s">
        <v>3138</v>
      </c>
      <c r="D10" s="1303">
        <v>45305</v>
      </c>
      <c r="E10" s="1151">
        <f t="shared" ref="E10" si="2">D10+9</f>
        <v>45314</v>
      </c>
      <c r="F10" s="1304" t="s">
        <v>462</v>
      </c>
      <c r="G10" s="1151" t="s">
        <v>462</v>
      </c>
      <c r="H10" s="1151">
        <f t="shared" ref="H10:H11" si="3">E10</f>
        <v>45314</v>
      </c>
      <c r="I10" s="1151">
        <f t="shared" si="1"/>
        <v>45323</v>
      </c>
      <c r="J10" s="1202"/>
    </row>
    <row r="11" spans="1:10" s="14" customFormat="1" ht="18.75" hidden="1" customHeight="1">
      <c r="A11" s="804"/>
      <c r="B11" s="1305" t="s">
        <v>1915</v>
      </c>
      <c r="C11" s="1302" t="s">
        <v>1916</v>
      </c>
      <c r="D11" s="1303">
        <v>45308</v>
      </c>
      <c r="E11" s="1151">
        <f t="shared" ref="E11:E13" si="4">D11+9</f>
        <v>45317</v>
      </c>
      <c r="F11" s="1304" t="s">
        <v>462</v>
      </c>
      <c r="G11" s="1151" t="s">
        <v>3139</v>
      </c>
      <c r="H11" s="1151">
        <f t="shared" si="3"/>
        <v>45317</v>
      </c>
      <c r="I11" s="1151">
        <f t="shared" ref="I11:I16" si="5">D11+18</f>
        <v>45326</v>
      </c>
      <c r="J11" s="1202"/>
    </row>
    <row r="12" spans="1:10" s="14" customFormat="1" ht="18.75" hidden="1" customHeight="1">
      <c r="A12" s="804"/>
      <c r="B12" s="1305" t="s">
        <v>3140</v>
      </c>
      <c r="C12" s="1302" t="s">
        <v>1920</v>
      </c>
      <c r="D12" s="1303">
        <v>45319</v>
      </c>
      <c r="E12" s="1151">
        <f t="shared" si="4"/>
        <v>45328</v>
      </c>
      <c r="F12" s="1304" t="s">
        <v>798</v>
      </c>
      <c r="G12" s="1151" t="s">
        <v>3141</v>
      </c>
      <c r="H12" s="1151">
        <v>45329</v>
      </c>
      <c r="I12" s="1151">
        <f t="shared" si="5"/>
        <v>45337</v>
      </c>
      <c r="J12" s="1202"/>
    </row>
    <row r="13" spans="1:10" s="14" customFormat="1" ht="18.75" hidden="1" customHeight="1">
      <c r="A13" s="804"/>
      <c r="B13" s="1305" t="s">
        <v>3142</v>
      </c>
      <c r="C13" s="1302" t="s">
        <v>1924</v>
      </c>
      <c r="D13" s="1303">
        <v>45322</v>
      </c>
      <c r="E13" s="1151">
        <f t="shared" si="4"/>
        <v>45331</v>
      </c>
      <c r="F13" s="1304" t="s">
        <v>787</v>
      </c>
      <c r="G13" s="1151" t="s">
        <v>3143</v>
      </c>
      <c r="H13" s="1151">
        <v>45336</v>
      </c>
      <c r="I13" s="1151">
        <f t="shared" si="5"/>
        <v>45340</v>
      </c>
      <c r="J13" s="1202"/>
    </row>
    <row r="14" spans="1:10" s="14" customFormat="1" ht="18.75" hidden="1" customHeight="1">
      <c r="A14" s="804"/>
      <c r="B14" s="1305" t="s">
        <v>1927</v>
      </c>
      <c r="C14" s="1302" t="s">
        <v>1928</v>
      </c>
      <c r="D14" s="1303">
        <v>45330</v>
      </c>
      <c r="E14" s="1151">
        <f t="shared" ref="E14:E15" si="6">D14+9</f>
        <v>45339</v>
      </c>
      <c r="F14" s="1304" t="s">
        <v>798</v>
      </c>
      <c r="G14" s="1151" t="s">
        <v>3144</v>
      </c>
      <c r="H14" s="1151">
        <v>45343</v>
      </c>
      <c r="I14" s="1151">
        <f t="shared" si="5"/>
        <v>45348</v>
      </c>
      <c r="J14" s="1202"/>
    </row>
    <row r="15" spans="1:10" s="14" customFormat="1" ht="18.75" hidden="1" customHeight="1">
      <c r="A15" s="804"/>
      <c r="B15" s="1305" t="s">
        <v>1930</v>
      </c>
      <c r="C15" s="1302" t="s">
        <v>1931</v>
      </c>
      <c r="D15" s="1303">
        <v>45342</v>
      </c>
      <c r="E15" s="1151">
        <f t="shared" si="6"/>
        <v>45351</v>
      </c>
      <c r="F15" s="1304" t="s">
        <v>787</v>
      </c>
      <c r="G15" s="1151" t="s">
        <v>3145</v>
      </c>
      <c r="H15" s="1151">
        <v>45350</v>
      </c>
      <c r="I15" s="1151">
        <f t="shared" si="5"/>
        <v>45360</v>
      </c>
      <c r="J15" s="1202"/>
    </row>
    <row r="16" spans="1:10" s="14" customFormat="1" ht="18.75" hidden="1" customHeight="1">
      <c r="A16" s="804"/>
      <c r="B16" s="1305" t="s">
        <v>1934</v>
      </c>
      <c r="C16" s="1302" t="s">
        <v>1935</v>
      </c>
      <c r="D16" s="1303">
        <v>45343</v>
      </c>
      <c r="E16" s="1151">
        <f t="shared" ref="E16" si="7">D16+9</f>
        <v>45352</v>
      </c>
      <c r="F16" s="1304" t="s">
        <v>798</v>
      </c>
      <c r="G16" s="1151" t="s">
        <v>3146</v>
      </c>
      <c r="H16" s="1151">
        <v>45357</v>
      </c>
      <c r="I16" s="1151">
        <f t="shared" si="5"/>
        <v>45361</v>
      </c>
      <c r="J16" s="1202"/>
    </row>
    <row r="17" spans="1:10" s="14" customFormat="1" ht="18.75" hidden="1" customHeight="1">
      <c r="A17" s="804"/>
      <c r="B17" s="1305" t="s">
        <v>1938</v>
      </c>
      <c r="C17" s="1302" t="s">
        <v>1939</v>
      </c>
      <c r="D17" s="1303">
        <f t="shared" ref="D17" si="8">D16+7</f>
        <v>45350</v>
      </c>
      <c r="E17" s="1151">
        <f>D17+9</f>
        <v>45359</v>
      </c>
      <c r="F17" s="1304" t="s">
        <v>787</v>
      </c>
      <c r="G17" s="1151" t="s">
        <v>3147</v>
      </c>
      <c r="H17" s="1151">
        <v>45364</v>
      </c>
      <c r="I17" s="1151">
        <f>D17+18</f>
        <v>45368</v>
      </c>
      <c r="J17" s="1202"/>
    </row>
    <row r="18" spans="1:10" s="14" customFormat="1" ht="18.75" hidden="1" customHeight="1">
      <c r="A18" s="804"/>
      <c r="B18" s="1305" t="s">
        <v>1915</v>
      </c>
      <c r="C18" s="1302" t="s">
        <v>1941</v>
      </c>
      <c r="D18" s="1303">
        <v>45357</v>
      </c>
      <c r="E18" s="1151">
        <f>D18+9</f>
        <v>45366</v>
      </c>
      <c r="F18" s="1304" t="s">
        <v>798</v>
      </c>
      <c r="G18" s="1151" t="s">
        <v>3148</v>
      </c>
      <c r="H18" s="1151">
        <v>45371</v>
      </c>
      <c r="I18" s="1151">
        <f>D18+18</f>
        <v>45375</v>
      </c>
      <c r="J18" s="1202"/>
    </row>
    <row r="19" spans="1:10" s="14" customFormat="1" ht="18.75" hidden="1" customHeight="1">
      <c r="A19" s="804" t="s">
        <v>2798</v>
      </c>
      <c r="B19" s="1306" t="s">
        <v>286</v>
      </c>
      <c r="C19" s="1302" t="s">
        <v>1943</v>
      </c>
      <c r="D19" s="1303">
        <v>45373</v>
      </c>
      <c r="E19" s="1307" t="s">
        <v>286</v>
      </c>
      <c r="F19" s="1304" t="s">
        <v>798</v>
      </c>
      <c r="G19" s="1151" t="s">
        <v>3149</v>
      </c>
      <c r="H19" s="1151">
        <v>45381</v>
      </c>
      <c r="I19" s="1151">
        <f>D19+18</f>
        <v>45391</v>
      </c>
      <c r="J19" s="1202"/>
    </row>
    <row r="20" spans="1:10" s="14" customFormat="1" ht="18.75" hidden="1" customHeight="1">
      <c r="A20" s="804"/>
      <c r="B20" s="1308" t="s">
        <v>1927</v>
      </c>
      <c r="C20" s="1274" t="s">
        <v>1945</v>
      </c>
      <c r="D20" s="1274">
        <v>45379</v>
      </c>
      <c r="E20" s="1151">
        <f t="shared" ref="E20:E21" si="9">D20+9</f>
        <v>45388</v>
      </c>
      <c r="F20" s="1304" t="s">
        <v>798</v>
      </c>
      <c r="G20" s="1151" t="s">
        <v>3150</v>
      </c>
      <c r="H20" s="1151">
        <v>45397</v>
      </c>
      <c r="I20" s="1151">
        <v>45402</v>
      </c>
      <c r="J20" s="1202"/>
    </row>
    <row r="21" spans="1:10" s="14" customFormat="1" ht="18.75" hidden="1" customHeight="1">
      <c r="A21" s="804"/>
      <c r="B21" s="1308" t="s">
        <v>1919</v>
      </c>
      <c r="C21" s="1274" t="s">
        <v>1948</v>
      </c>
      <c r="D21" s="1274">
        <v>45380</v>
      </c>
      <c r="E21" s="1151">
        <f t="shared" si="9"/>
        <v>45389</v>
      </c>
      <c r="F21" s="1304" t="s">
        <v>798</v>
      </c>
      <c r="G21" s="1151" t="s">
        <v>3150</v>
      </c>
      <c r="H21" s="1151">
        <v>45397</v>
      </c>
      <c r="I21" s="1151">
        <v>45402</v>
      </c>
      <c r="J21" s="1202"/>
    </row>
    <row r="22" spans="1:10" s="14" customFormat="1" ht="18.75" hidden="1" customHeight="1">
      <c r="A22" s="804"/>
      <c r="B22" s="1308" t="s">
        <v>1934</v>
      </c>
      <c r="C22" s="1274" t="s">
        <v>1950</v>
      </c>
      <c r="D22" s="1274">
        <v>45385</v>
      </c>
      <c r="E22" s="1151">
        <f t="shared" ref="E22:E27" si="10">D22+9</f>
        <v>45394</v>
      </c>
      <c r="F22" s="1304" t="s">
        <v>798</v>
      </c>
      <c r="G22" s="1151" t="s">
        <v>3150</v>
      </c>
      <c r="H22" s="1151">
        <v>45397</v>
      </c>
      <c r="I22" s="1151">
        <v>45402</v>
      </c>
      <c r="J22" s="1202"/>
    </row>
    <row r="23" spans="1:10" s="14" customFormat="1" ht="18.75" hidden="1" customHeight="1">
      <c r="A23" s="804"/>
      <c r="B23" s="1308" t="s">
        <v>1938</v>
      </c>
      <c r="C23" s="1274" t="s">
        <v>1962</v>
      </c>
      <c r="D23" s="1274">
        <v>45393</v>
      </c>
      <c r="E23" s="1151">
        <f t="shared" si="10"/>
        <v>45402</v>
      </c>
      <c r="F23" s="1304" t="s">
        <v>787</v>
      </c>
      <c r="G23" s="1151" t="s">
        <v>3151</v>
      </c>
      <c r="H23" s="1151">
        <v>45431</v>
      </c>
      <c r="I23" s="1151">
        <v>45434</v>
      </c>
      <c r="J23" s="1202"/>
    </row>
    <row r="24" spans="1:10" s="14" customFormat="1" ht="18.75" hidden="1" customHeight="1">
      <c r="A24" s="804" t="s">
        <v>3152</v>
      </c>
      <c r="B24" s="1309" t="s">
        <v>286</v>
      </c>
      <c r="C24" s="1275" t="s">
        <v>1964</v>
      </c>
      <c r="D24" s="1277">
        <v>45399</v>
      </c>
      <c r="E24" s="1193">
        <f t="shared" si="10"/>
        <v>45408</v>
      </c>
      <c r="F24" s="1310" t="s">
        <v>787</v>
      </c>
      <c r="G24" s="1193" t="s">
        <v>3153</v>
      </c>
      <c r="H24" s="1193">
        <v>45414</v>
      </c>
      <c r="I24" s="1193">
        <f t="shared" ref="I24" si="11">D24+18</f>
        <v>45417</v>
      </c>
      <c r="J24" s="1202"/>
    </row>
    <row r="25" spans="1:10" s="14" customFormat="1" ht="18.75" hidden="1" customHeight="1">
      <c r="A25" s="804"/>
      <c r="B25" s="1311" t="s">
        <v>1947</v>
      </c>
      <c r="C25" s="1275" t="s">
        <v>1966</v>
      </c>
      <c r="D25" s="1275">
        <v>45415</v>
      </c>
      <c r="E25" s="1151">
        <f t="shared" si="10"/>
        <v>45424</v>
      </c>
      <c r="F25" s="1304" t="s">
        <v>787</v>
      </c>
      <c r="G25" s="1151" t="s">
        <v>3154</v>
      </c>
      <c r="H25" s="1151">
        <v>45427</v>
      </c>
      <c r="I25" s="1151">
        <f>H25+5</f>
        <v>45432</v>
      </c>
      <c r="J25" s="1202"/>
    </row>
    <row r="26" spans="1:10" s="14" customFormat="1" ht="18.75" hidden="1" customHeight="1">
      <c r="A26" s="804"/>
      <c r="B26" s="1311" t="s">
        <v>1927</v>
      </c>
      <c r="C26" s="1275" t="s">
        <v>3155</v>
      </c>
      <c r="D26" s="1275">
        <v>45419</v>
      </c>
      <c r="E26" s="1151">
        <f t="shared" si="10"/>
        <v>45428</v>
      </c>
      <c r="F26" s="1304" t="s">
        <v>787</v>
      </c>
      <c r="G26" s="1151" t="s">
        <v>3156</v>
      </c>
      <c r="H26" s="1151">
        <v>45436</v>
      </c>
      <c r="I26" s="1151">
        <f t="shared" ref="I26:I31" si="12">H26+5</f>
        <v>45441</v>
      </c>
      <c r="J26" s="1202"/>
    </row>
    <row r="27" spans="1:10" s="14" customFormat="1" ht="18.75" hidden="1" customHeight="1">
      <c r="A27" s="804" t="s">
        <v>1919</v>
      </c>
      <c r="B27" s="1312" t="s">
        <v>310</v>
      </c>
      <c r="C27" s="1274" t="s">
        <v>3157</v>
      </c>
      <c r="D27" s="1277">
        <v>45424</v>
      </c>
      <c r="E27" s="1156">
        <f t="shared" si="10"/>
        <v>45433</v>
      </c>
      <c r="F27" s="1313" t="s">
        <v>798</v>
      </c>
      <c r="G27" s="1156" t="s">
        <v>3158</v>
      </c>
      <c r="H27" s="1156">
        <v>45441</v>
      </c>
      <c r="I27" s="1156">
        <f t="shared" si="12"/>
        <v>45446</v>
      </c>
      <c r="J27" s="1202"/>
    </row>
    <row r="28" spans="1:10" s="14" customFormat="1" ht="18.75" hidden="1" customHeight="1">
      <c r="A28" s="804"/>
      <c r="B28" s="1274" t="s">
        <v>1934</v>
      </c>
      <c r="C28" s="1275" t="s">
        <v>3159</v>
      </c>
      <c r="D28" s="1275">
        <v>45429</v>
      </c>
      <c r="E28" s="1151">
        <f t="shared" ref="E28:E31" si="13">D28+9</f>
        <v>45438</v>
      </c>
      <c r="F28" s="1304" t="s">
        <v>798</v>
      </c>
      <c r="G28" s="1151" t="s">
        <v>3156</v>
      </c>
      <c r="H28" s="1151">
        <v>45441</v>
      </c>
      <c r="I28" s="1151">
        <f t="shared" si="12"/>
        <v>45446</v>
      </c>
      <c r="J28" s="1202"/>
    </row>
    <row r="29" spans="1:10" s="14" customFormat="1" ht="18.75" hidden="1" customHeight="1">
      <c r="A29" s="804"/>
      <c r="B29" s="1274" t="s">
        <v>1938</v>
      </c>
      <c r="C29" s="1274" t="s">
        <v>3160</v>
      </c>
      <c r="D29" s="1275">
        <v>45440</v>
      </c>
      <c r="E29" s="1151">
        <f t="shared" si="13"/>
        <v>45449</v>
      </c>
      <c r="F29" s="1304" t="s">
        <v>798</v>
      </c>
      <c r="G29" s="1151" t="s">
        <v>3161</v>
      </c>
      <c r="H29" s="1151">
        <v>45454</v>
      </c>
      <c r="I29" s="1151">
        <f t="shared" ref="I29" si="14">H29+5</f>
        <v>45459</v>
      </c>
      <c r="J29" s="1202"/>
    </row>
    <row r="30" spans="1:10" s="14" customFormat="1" ht="18.75" hidden="1" customHeight="1">
      <c r="A30" s="804"/>
      <c r="B30" s="1278" t="s">
        <v>2836</v>
      </c>
      <c r="C30" s="1274" t="s">
        <v>3162</v>
      </c>
      <c r="D30" s="1275">
        <v>45451</v>
      </c>
      <c r="E30" s="1151">
        <f t="shared" si="13"/>
        <v>45460</v>
      </c>
      <c r="F30" s="1304" t="s">
        <v>798</v>
      </c>
      <c r="G30" s="1151" t="s">
        <v>3161</v>
      </c>
      <c r="H30" s="1151">
        <v>45454</v>
      </c>
      <c r="I30" s="1151">
        <f t="shared" si="12"/>
        <v>45459</v>
      </c>
      <c r="J30" s="1202"/>
    </row>
    <row r="31" spans="1:10" s="14" customFormat="1" ht="18.75" hidden="1" customHeight="1">
      <c r="A31" s="804"/>
      <c r="B31" s="1274" t="s">
        <v>1915</v>
      </c>
      <c r="C31" s="1274" t="s">
        <v>3163</v>
      </c>
      <c r="D31" s="1275">
        <v>45454</v>
      </c>
      <c r="E31" s="1151">
        <f t="shared" si="13"/>
        <v>45463</v>
      </c>
      <c r="F31" s="1304" t="s">
        <v>787</v>
      </c>
      <c r="G31" s="1151" t="s">
        <v>3164</v>
      </c>
      <c r="H31" s="1151">
        <v>45462</v>
      </c>
      <c r="I31" s="1151">
        <f t="shared" si="12"/>
        <v>45467</v>
      </c>
      <c r="J31" s="1202"/>
    </row>
    <row r="32" spans="1:10" s="14" customFormat="1" ht="18.75" hidden="1" customHeight="1">
      <c r="A32" s="804"/>
      <c r="B32" s="1274" t="s">
        <v>1947</v>
      </c>
      <c r="C32" s="1275" t="s">
        <v>2834</v>
      </c>
      <c r="D32" s="1275">
        <v>45454</v>
      </c>
      <c r="E32" s="1151">
        <f t="shared" ref="E32:E35" si="15">D32+9</f>
        <v>45463</v>
      </c>
      <c r="F32" s="1304" t="s">
        <v>798</v>
      </c>
      <c r="G32" s="1151" t="s">
        <v>3165</v>
      </c>
      <c r="H32" s="1151">
        <v>45468</v>
      </c>
      <c r="I32" s="1151">
        <f t="shared" ref="I32" si="16">H32+5</f>
        <v>45473</v>
      </c>
      <c r="J32" s="1202"/>
    </row>
    <row r="33" spans="1:10" s="14" customFormat="1" ht="18.75" hidden="1" customHeight="1">
      <c r="A33" s="804"/>
      <c r="B33" s="1274" t="s">
        <v>1947</v>
      </c>
      <c r="C33" s="1275" t="s">
        <v>3166</v>
      </c>
      <c r="D33" s="1275">
        <v>45461</v>
      </c>
      <c r="E33" s="1151">
        <f t="shared" si="15"/>
        <v>45470</v>
      </c>
      <c r="F33" s="1304"/>
      <c r="G33" s="1151"/>
      <c r="H33" s="1151"/>
      <c r="I33" s="1151"/>
      <c r="J33" s="1202"/>
    </row>
    <row r="34" spans="1:10" s="14" customFormat="1" ht="18.75" hidden="1" customHeight="1">
      <c r="A34" s="804"/>
      <c r="B34" s="1274" t="s">
        <v>1927</v>
      </c>
      <c r="C34" s="1274" t="s">
        <v>3167</v>
      </c>
      <c r="D34" s="1275">
        <v>45463</v>
      </c>
      <c r="E34" s="1151">
        <f t="shared" si="15"/>
        <v>45472</v>
      </c>
      <c r="F34" s="1304"/>
      <c r="G34" s="1151"/>
      <c r="H34" s="1151"/>
      <c r="I34" s="1151"/>
      <c r="J34" s="1202"/>
    </row>
    <row r="35" spans="1:10" s="14" customFormat="1" ht="18.75" hidden="1" customHeight="1">
      <c r="A35" s="804"/>
      <c r="B35" s="1314" t="s">
        <v>310</v>
      </c>
      <c r="C35" s="1275" t="s">
        <v>3168</v>
      </c>
      <c r="D35" s="1277">
        <v>45469</v>
      </c>
      <c r="E35" s="1156">
        <f t="shared" si="15"/>
        <v>45478</v>
      </c>
      <c r="F35" s="1315"/>
      <c r="G35" s="1156"/>
      <c r="H35" s="1156"/>
      <c r="I35" s="1156"/>
      <c r="J35" s="1202"/>
    </row>
    <row r="36" spans="1:10" s="14" customFormat="1" ht="18.75" hidden="1" customHeight="1">
      <c r="A36" s="804"/>
      <c r="B36" s="1274" t="s">
        <v>1919</v>
      </c>
      <c r="C36" s="1274" t="s">
        <v>2998</v>
      </c>
      <c r="D36" s="1275">
        <v>45481</v>
      </c>
      <c r="E36" s="1151">
        <f t="shared" ref="E36:E37" si="17">D36+9</f>
        <v>45490</v>
      </c>
      <c r="F36" s="1304" t="s">
        <v>798</v>
      </c>
      <c r="G36" s="1151" t="s">
        <v>3169</v>
      </c>
      <c r="H36" s="1151">
        <v>45496</v>
      </c>
      <c r="I36" s="1151">
        <f>H36+7</f>
        <v>45503</v>
      </c>
      <c r="J36" s="1202"/>
    </row>
    <row r="37" spans="1:10" s="14" customFormat="1" ht="18.75" hidden="1" customHeight="1">
      <c r="A37" s="804"/>
      <c r="B37" s="1274" t="s">
        <v>2678</v>
      </c>
      <c r="C37" s="1274" t="s">
        <v>2999</v>
      </c>
      <c r="D37" s="1177" t="s">
        <v>286</v>
      </c>
      <c r="E37" s="1156" t="e">
        <f t="shared" si="17"/>
        <v>#VALUE!</v>
      </c>
      <c r="F37" s="1313" t="s">
        <v>798</v>
      </c>
      <c r="G37" s="1156" t="s">
        <v>3170</v>
      </c>
      <c r="H37" s="1156">
        <v>45514</v>
      </c>
      <c r="I37" s="1156">
        <f t="shared" ref="I37:I41" si="18">H37+7</f>
        <v>45521</v>
      </c>
      <c r="J37" s="1202"/>
    </row>
    <row r="38" spans="1:10" s="14" customFormat="1" ht="18.75" hidden="1" customHeight="1">
      <c r="A38" s="804"/>
      <c r="B38" s="1275" t="s">
        <v>2836</v>
      </c>
      <c r="C38" s="1274" t="s">
        <v>3000</v>
      </c>
      <c r="D38" s="1275">
        <v>45505</v>
      </c>
      <c r="E38" s="1151">
        <f t="shared" ref="E38:E39" si="19">D38+9</f>
        <v>45514</v>
      </c>
      <c r="F38" s="1304" t="s">
        <v>798</v>
      </c>
      <c r="G38" s="1151" t="s">
        <v>3171</v>
      </c>
      <c r="H38" s="1151">
        <v>45520</v>
      </c>
      <c r="I38" s="1151">
        <f t="shared" si="18"/>
        <v>45527</v>
      </c>
      <c r="J38" s="1202"/>
    </row>
    <row r="39" spans="1:10" s="14" customFormat="1" ht="18.75" hidden="1" customHeight="1">
      <c r="A39" s="804"/>
      <c r="B39" s="1278" t="s">
        <v>310</v>
      </c>
      <c r="C39" s="1274" t="s">
        <v>3002</v>
      </c>
      <c r="D39" s="1277">
        <v>45507</v>
      </c>
      <c r="E39" s="1156">
        <f t="shared" si="19"/>
        <v>45516</v>
      </c>
      <c r="F39" s="1313" t="s">
        <v>798</v>
      </c>
      <c r="G39" s="1156" t="s">
        <v>3170</v>
      </c>
      <c r="H39" s="1156">
        <v>45524</v>
      </c>
      <c r="I39" s="1156">
        <f t="shared" si="18"/>
        <v>45531</v>
      </c>
      <c r="J39" s="1202"/>
    </row>
    <row r="40" spans="1:10" s="14" customFormat="1" ht="18.75" hidden="1" customHeight="1">
      <c r="A40" s="804"/>
      <c r="B40" s="1274" t="s">
        <v>1947</v>
      </c>
      <c r="C40" s="1275" t="s">
        <v>3003</v>
      </c>
      <c r="D40" s="1275">
        <v>45507</v>
      </c>
      <c r="E40" s="1151">
        <f t="shared" ref="E40:E43" si="20">D40+9</f>
        <v>45516</v>
      </c>
      <c r="F40" s="1304" t="s">
        <v>798</v>
      </c>
      <c r="G40" s="1151" t="s">
        <v>3171</v>
      </c>
      <c r="H40" s="1151">
        <v>45520</v>
      </c>
      <c r="I40" s="1151">
        <f t="shared" ref="I40" si="21">H40+7</f>
        <v>45527</v>
      </c>
      <c r="J40" s="1202"/>
    </row>
    <row r="41" spans="1:10" s="14" customFormat="1" ht="18.75" hidden="1" customHeight="1">
      <c r="A41" s="804"/>
      <c r="B41" s="1274" t="s">
        <v>1927</v>
      </c>
      <c r="C41" s="1274" t="s">
        <v>3004</v>
      </c>
      <c r="D41" s="1275">
        <v>45512</v>
      </c>
      <c r="E41" s="1151">
        <f t="shared" si="20"/>
        <v>45521</v>
      </c>
      <c r="F41" s="1304" t="s">
        <v>798</v>
      </c>
      <c r="G41" s="1151" t="s">
        <v>3170</v>
      </c>
      <c r="H41" s="1151">
        <v>45529</v>
      </c>
      <c r="I41" s="1151">
        <f t="shared" si="18"/>
        <v>45536</v>
      </c>
      <c r="J41" s="1202"/>
    </row>
    <row r="42" spans="1:10" s="14" customFormat="1" ht="18.75" hidden="1" customHeight="1">
      <c r="A42" s="804"/>
      <c r="B42" s="1275" t="s">
        <v>1915</v>
      </c>
      <c r="C42" s="1274" t="s">
        <v>3005</v>
      </c>
      <c r="D42" s="1275">
        <v>45518</v>
      </c>
      <c r="E42" s="1151">
        <f t="shared" si="20"/>
        <v>45527</v>
      </c>
      <c r="F42" s="1304" t="s">
        <v>260</v>
      </c>
      <c r="G42" s="1151" t="s">
        <v>3172</v>
      </c>
      <c r="H42" s="1151">
        <v>45529</v>
      </c>
      <c r="I42" s="1151">
        <f t="shared" ref="I42" si="22">H42+7</f>
        <v>45536</v>
      </c>
      <c r="J42" s="1202"/>
    </row>
    <row r="43" spans="1:10" s="14" customFormat="1" ht="18.75" hidden="1" customHeight="1">
      <c r="A43" s="804"/>
      <c r="B43" s="1274" t="s">
        <v>1934</v>
      </c>
      <c r="C43" s="1274" t="s">
        <v>3006</v>
      </c>
      <c r="D43" s="1275">
        <v>45533</v>
      </c>
      <c r="E43" s="1151">
        <f t="shared" si="20"/>
        <v>45542</v>
      </c>
      <c r="F43" s="1304" t="s">
        <v>918</v>
      </c>
      <c r="G43" s="1151" t="s">
        <v>3173</v>
      </c>
      <c r="H43" s="1151">
        <v>45545</v>
      </c>
      <c r="I43" s="1151">
        <f t="shared" ref="I43" si="23">H43+7</f>
        <v>45552</v>
      </c>
      <c r="J43" s="1202"/>
    </row>
    <row r="44" spans="1:10" s="14" customFormat="1" ht="18.75" hidden="1" customHeight="1">
      <c r="A44" s="804"/>
      <c r="B44" s="1274" t="s">
        <v>2678</v>
      </c>
      <c r="C44" s="1274" t="s">
        <v>3007</v>
      </c>
      <c r="D44" s="1275">
        <v>45540</v>
      </c>
      <c r="E44" s="1151">
        <f t="shared" ref="E44:E48" si="24">D44+9</f>
        <v>45549</v>
      </c>
      <c r="F44" s="1304" t="s">
        <v>260</v>
      </c>
      <c r="G44" s="1151" t="s">
        <v>3174</v>
      </c>
      <c r="H44" s="1151">
        <v>45559</v>
      </c>
      <c r="I44" s="1151">
        <f t="shared" ref="I44:I48" si="25">H44+7</f>
        <v>45566</v>
      </c>
      <c r="J44" s="1202"/>
    </row>
    <row r="45" spans="1:10" s="14" customFormat="1" ht="18.75" hidden="1" customHeight="1">
      <c r="A45" s="804"/>
      <c r="B45" s="1275" t="s">
        <v>2845</v>
      </c>
      <c r="C45" s="1274" t="s">
        <v>3008</v>
      </c>
      <c r="D45" s="1275">
        <v>45545</v>
      </c>
      <c r="E45" s="1151">
        <f t="shared" si="24"/>
        <v>45554</v>
      </c>
      <c r="F45" s="1304" t="s">
        <v>260</v>
      </c>
      <c r="G45" s="1151" t="s">
        <v>3174</v>
      </c>
      <c r="H45" s="1151">
        <v>45559</v>
      </c>
      <c r="I45" s="1151">
        <f t="shared" ref="I45" si="26">H45+7</f>
        <v>45566</v>
      </c>
      <c r="J45" s="1202"/>
    </row>
    <row r="46" spans="1:10" s="14" customFormat="1" ht="18.75" hidden="1" customHeight="1">
      <c r="A46" s="804"/>
      <c r="B46" s="1274" t="s">
        <v>1947</v>
      </c>
      <c r="C46" s="1275" t="s">
        <v>3009</v>
      </c>
      <c r="D46" s="1275">
        <v>45549</v>
      </c>
      <c r="E46" s="1151">
        <f t="shared" si="24"/>
        <v>45558</v>
      </c>
      <c r="F46" s="1263" t="s">
        <v>798</v>
      </c>
      <c r="G46" s="1151" t="s">
        <v>3175</v>
      </c>
      <c r="H46" s="1151">
        <v>45566</v>
      </c>
      <c r="I46" s="1151">
        <f t="shared" si="25"/>
        <v>45573</v>
      </c>
      <c r="J46" s="1202"/>
    </row>
    <row r="47" spans="1:10" s="14" customFormat="1" ht="18.75" hidden="1" customHeight="1">
      <c r="A47" s="804"/>
      <c r="B47" s="1274" t="s">
        <v>1938</v>
      </c>
      <c r="C47" s="1274" t="s">
        <v>3010</v>
      </c>
      <c r="D47" s="1275">
        <v>45557</v>
      </c>
      <c r="E47" s="1151">
        <f t="shared" si="24"/>
        <v>45566</v>
      </c>
      <c r="F47" s="1263" t="s">
        <v>260</v>
      </c>
      <c r="G47" s="1151" t="s">
        <v>3176</v>
      </c>
      <c r="H47" s="1151">
        <v>45573</v>
      </c>
      <c r="I47" s="1151">
        <f t="shared" si="25"/>
        <v>45580</v>
      </c>
      <c r="J47" s="1202"/>
    </row>
    <row r="48" spans="1:10" s="14" customFormat="1" ht="18" hidden="1" customHeight="1">
      <c r="A48" s="804"/>
      <c r="B48" s="1274" t="s">
        <v>1915</v>
      </c>
      <c r="C48" s="1274" t="s">
        <v>3177</v>
      </c>
      <c r="D48" s="1275">
        <v>45563</v>
      </c>
      <c r="E48" s="1151">
        <f t="shared" si="24"/>
        <v>45572</v>
      </c>
      <c r="F48" s="1304" t="s">
        <v>798</v>
      </c>
      <c r="G48" s="1151" t="s">
        <v>3178</v>
      </c>
      <c r="H48" s="1151">
        <v>45580</v>
      </c>
      <c r="I48" s="1151">
        <f t="shared" si="25"/>
        <v>45587</v>
      </c>
      <c r="J48" s="1202"/>
    </row>
    <row r="49" spans="1:10" s="14" customFormat="1" ht="18.75" hidden="1" customHeight="1">
      <c r="A49" s="804"/>
      <c r="B49" s="1274" t="s">
        <v>2100</v>
      </c>
      <c r="C49" s="1274" t="s">
        <v>3012</v>
      </c>
      <c r="D49" s="1275">
        <v>45571</v>
      </c>
      <c r="E49" s="1151">
        <f t="shared" ref="E49:E53" si="27">D49+9</f>
        <v>45580</v>
      </c>
      <c r="F49" s="1304" t="s">
        <v>260</v>
      </c>
      <c r="G49" s="1151" t="s">
        <v>3179</v>
      </c>
      <c r="H49" s="1151">
        <v>45597</v>
      </c>
      <c r="I49" s="1151">
        <f>H49+10</f>
        <v>45607</v>
      </c>
      <c r="J49" s="1202"/>
    </row>
    <row r="50" spans="1:10" s="14" customFormat="1" ht="18.75" hidden="1" customHeight="1">
      <c r="A50" s="804"/>
      <c r="B50" s="1274" t="s">
        <v>1934</v>
      </c>
      <c r="C50" s="1274" t="s">
        <v>3013</v>
      </c>
      <c r="D50" s="1275">
        <v>45578</v>
      </c>
      <c r="E50" s="1151">
        <f t="shared" si="27"/>
        <v>45587</v>
      </c>
      <c r="F50" s="1304" t="s">
        <v>260</v>
      </c>
      <c r="G50" s="1151" t="s">
        <v>3179</v>
      </c>
      <c r="H50" s="1151">
        <v>45597</v>
      </c>
      <c r="I50" s="1151">
        <f t="shared" ref="I50:I52" si="28">H50+10</f>
        <v>45607</v>
      </c>
      <c r="J50" s="1202"/>
    </row>
    <row r="51" spans="1:10" s="14" customFormat="1" ht="18.75" hidden="1" customHeight="1">
      <c r="A51" s="804"/>
      <c r="B51" s="1274" t="s">
        <v>2678</v>
      </c>
      <c r="C51" s="1274" t="s">
        <v>3014</v>
      </c>
      <c r="D51" s="1275">
        <v>45580</v>
      </c>
      <c r="E51" s="1151">
        <f t="shared" si="27"/>
        <v>45589</v>
      </c>
      <c r="F51" s="1304" t="s">
        <v>260</v>
      </c>
      <c r="G51" s="1151" t="s">
        <v>3179</v>
      </c>
      <c r="H51" s="1151">
        <v>45597</v>
      </c>
      <c r="I51" s="1151">
        <f t="shared" si="28"/>
        <v>45607</v>
      </c>
      <c r="J51" s="1202"/>
    </row>
    <row r="52" spans="1:10" s="14" customFormat="1" ht="18.75" hidden="1" customHeight="1">
      <c r="A52" s="804"/>
      <c r="B52" s="1274" t="s">
        <v>1947</v>
      </c>
      <c r="C52" s="1274" t="s">
        <v>3015</v>
      </c>
      <c r="D52" s="1275">
        <v>45587</v>
      </c>
      <c r="E52" s="1151">
        <f t="shared" si="27"/>
        <v>45596</v>
      </c>
      <c r="F52" s="1304" t="s">
        <v>641</v>
      </c>
      <c r="G52" s="1151" t="s">
        <v>3180</v>
      </c>
      <c r="H52" s="1151">
        <v>45611</v>
      </c>
      <c r="I52" s="1151">
        <f t="shared" si="28"/>
        <v>45621</v>
      </c>
      <c r="J52" s="1202"/>
    </row>
    <row r="53" spans="1:10" s="14" customFormat="1" ht="18" hidden="1" customHeight="1">
      <c r="A53" s="804"/>
      <c r="B53" s="1274" t="s">
        <v>2855</v>
      </c>
      <c r="C53" s="1274" t="s">
        <v>3016</v>
      </c>
      <c r="D53" s="1275">
        <v>45595</v>
      </c>
      <c r="E53" s="1151">
        <f t="shared" si="27"/>
        <v>45604</v>
      </c>
      <c r="F53" s="1304" t="s">
        <v>641</v>
      </c>
      <c r="G53" s="1151" t="s">
        <v>3180</v>
      </c>
      <c r="H53" s="1151">
        <v>45611</v>
      </c>
      <c r="I53" s="1151">
        <f t="shared" ref="I53" si="29">H53+10</f>
        <v>45621</v>
      </c>
      <c r="J53" s="1202"/>
    </row>
    <row r="54" spans="1:10" s="14" customFormat="1" ht="18.75" hidden="1" customHeight="1">
      <c r="A54" s="804"/>
      <c r="B54" s="1274" t="s">
        <v>1938</v>
      </c>
      <c r="C54" s="1274" t="s">
        <v>3017</v>
      </c>
      <c r="D54" s="1275">
        <v>45605</v>
      </c>
      <c r="E54" s="1151">
        <f t="shared" ref="E54:E56" si="30">D54+9</f>
        <v>45614</v>
      </c>
      <c r="F54" s="1304" t="s">
        <v>260</v>
      </c>
      <c r="G54" s="1151" t="s">
        <v>3181</v>
      </c>
      <c r="H54" s="1151">
        <v>45621</v>
      </c>
      <c r="I54" s="1151">
        <f t="shared" ref="I54:I57" si="31">H54+10</f>
        <v>45631</v>
      </c>
      <c r="J54" s="1202"/>
    </row>
    <row r="55" spans="1:10" s="14" customFormat="1" ht="18.75" hidden="1" customHeight="1">
      <c r="A55" s="804"/>
      <c r="B55" s="1274" t="s">
        <v>1915</v>
      </c>
      <c r="C55" s="1274" t="s">
        <v>3018</v>
      </c>
      <c r="D55" s="1275">
        <v>45609</v>
      </c>
      <c r="E55" s="1151">
        <f t="shared" si="30"/>
        <v>45618</v>
      </c>
      <c r="F55" s="1304" t="s">
        <v>260</v>
      </c>
      <c r="G55" s="1151" t="s">
        <v>3181</v>
      </c>
      <c r="H55" s="1151">
        <v>45621</v>
      </c>
      <c r="I55" s="1151">
        <f t="shared" si="31"/>
        <v>45631</v>
      </c>
      <c r="J55" s="1202"/>
    </row>
    <row r="56" spans="1:10" s="14" customFormat="1" ht="18" hidden="1" customHeight="1">
      <c r="A56" s="804"/>
      <c r="B56" s="1274" t="s">
        <v>2100</v>
      </c>
      <c r="C56" s="1274" t="s">
        <v>3019</v>
      </c>
      <c r="D56" s="1275">
        <v>45623</v>
      </c>
      <c r="E56" s="1151">
        <f t="shared" si="30"/>
        <v>45632</v>
      </c>
      <c r="F56" s="1304" t="s">
        <v>260</v>
      </c>
      <c r="G56" s="1151" t="s">
        <v>3182</v>
      </c>
      <c r="H56" s="1151">
        <v>45639</v>
      </c>
      <c r="I56" s="1151">
        <f t="shared" ref="I56" si="32">H56+10</f>
        <v>45649</v>
      </c>
      <c r="J56" s="1202"/>
    </row>
    <row r="57" spans="1:10" s="14" customFormat="1" ht="18.75" hidden="1" customHeight="1">
      <c r="A57" s="804"/>
      <c r="B57" s="1274" t="s">
        <v>1934</v>
      </c>
      <c r="C57" s="1274" t="s">
        <v>3020</v>
      </c>
      <c r="D57" s="1275">
        <v>45625</v>
      </c>
      <c r="E57" s="1151">
        <f t="shared" ref="E57:E60" si="33">D57+9</f>
        <v>45634</v>
      </c>
      <c r="F57" s="1304" t="s">
        <v>260</v>
      </c>
      <c r="G57" s="1151" t="s">
        <v>3182</v>
      </c>
      <c r="H57" s="1151">
        <v>45639</v>
      </c>
      <c r="I57" s="1151">
        <f t="shared" si="31"/>
        <v>45649</v>
      </c>
      <c r="J57" s="1202"/>
    </row>
    <row r="58" spans="1:10" s="14" customFormat="1" ht="18.75" hidden="1" customHeight="1">
      <c r="A58" s="804"/>
      <c r="B58" s="1274" t="s">
        <v>2861</v>
      </c>
      <c r="C58" s="1274" t="s">
        <v>3021</v>
      </c>
      <c r="D58" s="1275">
        <v>45633</v>
      </c>
      <c r="E58" s="1151">
        <f t="shared" si="33"/>
        <v>45642</v>
      </c>
      <c r="F58" s="1304" t="s">
        <v>641</v>
      </c>
      <c r="G58" s="1151" t="s">
        <v>3183</v>
      </c>
      <c r="H58" s="1151">
        <v>45648</v>
      </c>
      <c r="I58" s="1151">
        <f t="shared" ref="I58:I62" si="34">H58+10</f>
        <v>45658</v>
      </c>
      <c r="J58" s="1202"/>
    </row>
    <row r="59" spans="1:10" s="14" customFormat="1" ht="18.75" hidden="1" customHeight="1">
      <c r="A59" s="804"/>
      <c r="B59" s="1274" t="s">
        <v>2855</v>
      </c>
      <c r="C59" s="1274" t="s">
        <v>3022</v>
      </c>
      <c r="D59" s="1275">
        <v>45637</v>
      </c>
      <c r="E59" s="1151">
        <f t="shared" si="33"/>
        <v>45646</v>
      </c>
      <c r="F59" s="1304" t="s">
        <v>787</v>
      </c>
      <c r="G59" s="1151" t="s">
        <v>3184</v>
      </c>
      <c r="H59" s="1151">
        <v>45653</v>
      </c>
      <c r="I59" s="1151">
        <f t="shared" si="34"/>
        <v>45663</v>
      </c>
      <c r="J59" s="1202"/>
    </row>
    <row r="60" spans="1:10" s="14" customFormat="1" ht="18" hidden="1" customHeight="1">
      <c r="A60" s="804"/>
      <c r="B60" s="1274" t="s">
        <v>1938</v>
      </c>
      <c r="C60" s="1274" t="s">
        <v>3023</v>
      </c>
      <c r="D60" s="1275">
        <v>45644</v>
      </c>
      <c r="E60" s="1151">
        <f t="shared" si="33"/>
        <v>45653</v>
      </c>
      <c r="F60" s="1304" t="s">
        <v>260</v>
      </c>
      <c r="G60" s="1151" t="s">
        <v>3185</v>
      </c>
      <c r="H60" s="1151">
        <v>45294</v>
      </c>
      <c r="I60" s="1151">
        <f t="shared" si="34"/>
        <v>45304</v>
      </c>
      <c r="J60" s="1202"/>
    </row>
    <row r="61" spans="1:10" s="14" customFormat="1" ht="18.75" hidden="1" customHeight="1">
      <c r="A61" s="804"/>
      <c r="B61" s="1274" t="s">
        <v>1915</v>
      </c>
      <c r="C61" s="1274" t="s">
        <v>3024</v>
      </c>
      <c r="D61" s="1275">
        <v>45651</v>
      </c>
      <c r="E61" s="1151">
        <f t="shared" ref="E61:E66" si="35">D61+9</f>
        <v>45660</v>
      </c>
      <c r="F61" s="1304" t="s">
        <v>641</v>
      </c>
      <c r="G61" s="1151" t="s">
        <v>3186</v>
      </c>
      <c r="H61" s="1151">
        <v>45301</v>
      </c>
      <c r="I61" s="1151">
        <f t="shared" si="34"/>
        <v>45311</v>
      </c>
      <c r="J61" s="1202"/>
    </row>
    <row r="62" spans="1:10" s="14" customFormat="1" ht="18" hidden="1" customHeight="1">
      <c r="A62" s="804"/>
      <c r="B62" s="1274" t="s">
        <v>2100</v>
      </c>
      <c r="C62" s="1274" t="s">
        <v>3025</v>
      </c>
      <c r="D62" s="1275">
        <v>45668</v>
      </c>
      <c r="E62" s="1151">
        <f t="shared" si="35"/>
        <v>45677</v>
      </c>
      <c r="F62" s="1304" t="s">
        <v>260</v>
      </c>
      <c r="G62" s="1151" t="s">
        <v>3187</v>
      </c>
      <c r="H62" s="1151">
        <v>45684</v>
      </c>
      <c r="I62" s="1151">
        <f t="shared" si="34"/>
        <v>45694</v>
      </c>
      <c r="J62" s="1202"/>
    </row>
    <row r="63" spans="1:10" s="14" customFormat="1" ht="18.75" hidden="1" customHeight="1">
      <c r="A63" s="804"/>
      <c r="B63" s="1274" t="s">
        <v>1934</v>
      </c>
      <c r="C63" s="1274" t="s">
        <v>3026</v>
      </c>
      <c r="D63" s="1275">
        <v>45670</v>
      </c>
      <c r="E63" s="1151">
        <f t="shared" si="35"/>
        <v>45679</v>
      </c>
      <c r="F63" s="1304" t="s">
        <v>260</v>
      </c>
      <c r="G63" s="1151" t="s">
        <v>3187</v>
      </c>
      <c r="H63" s="1151">
        <v>45684</v>
      </c>
      <c r="I63" s="1151">
        <f t="shared" ref="I63" si="36">H63+10</f>
        <v>45694</v>
      </c>
      <c r="J63" s="1202"/>
    </row>
    <row r="64" spans="1:10" s="14" customFormat="1" ht="18.75" hidden="1" customHeight="1">
      <c r="A64" s="804"/>
      <c r="B64" s="1274" t="s">
        <v>2861</v>
      </c>
      <c r="C64" s="1274" t="s">
        <v>3027</v>
      </c>
      <c r="D64" s="1275">
        <v>45678</v>
      </c>
      <c r="E64" s="1151">
        <f t="shared" si="35"/>
        <v>45687</v>
      </c>
      <c r="F64" s="1304" t="s">
        <v>641</v>
      </c>
      <c r="G64" s="1151" t="s">
        <v>3188</v>
      </c>
      <c r="H64" s="1151">
        <v>45691</v>
      </c>
      <c r="I64" s="1151">
        <f t="shared" ref="I64:I69" si="37">H64+10</f>
        <v>45701</v>
      </c>
      <c r="J64" s="1202"/>
    </row>
    <row r="65" spans="1:10" s="14" customFormat="1" ht="18.75" hidden="1" customHeight="1">
      <c r="A65" s="804"/>
      <c r="B65" s="1274" t="s">
        <v>2855</v>
      </c>
      <c r="C65" s="1274" t="s">
        <v>3028</v>
      </c>
      <c r="D65" s="1275">
        <v>45679</v>
      </c>
      <c r="E65" s="1151">
        <f t="shared" si="35"/>
        <v>45688</v>
      </c>
      <c r="F65" s="1304" t="s">
        <v>641</v>
      </c>
      <c r="G65" s="1151" t="s">
        <v>3188</v>
      </c>
      <c r="H65" s="1151">
        <v>45691</v>
      </c>
      <c r="I65" s="1151">
        <f t="shared" ref="I65" si="38">H65+10</f>
        <v>45701</v>
      </c>
      <c r="J65" s="1202"/>
    </row>
    <row r="66" spans="1:10" s="14" customFormat="1" ht="18" hidden="1" customHeight="1">
      <c r="A66" s="804"/>
      <c r="B66" s="1274" t="s">
        <v>2100</v>
      </c>
      <c r="C66" s="1274" t="s">
        <v>3029</v>
      </c>
      <c r="D66" s="1275">
        <v>45690</v>
      </c>
      <c r="E66" s="1151">
        <f t="shared" si="35"/>
        <v>45699</v>
      </c>
      <c r="F66" s="1304" t="s">
        <v>3189</v>
      </c>
      <c r="G66" s="1151" t="s">
        <v>3190</v>
      </c>
      <c r="H66" s="1151">
        <v>45716</v>
      </c>
      <c r="I66" s="1151">
        <f t="shared" si="37"/>
        <v>45726</v>
      </c>
      <c r="J66" s="1202"/>
    </row>
    <row r="67" spans="1:10" s="14" customFormat="1" ht="18" hidden="1" customHeight="1">
      <c r="A67" s="804"/>
      <c r="B67" s="1274" t="s">
        <v>1938</v>
      </c>
      <c r="C67" s="1274" t="s">
        <v>3030</v>
      </c>
      <c r="D67" s="1275">
        <v>45327</v>
      </c>
      <c r="E67" s="1151">
        <f t="shared" ref="E67:E68" si="39">D67+9</f>
        <v>45336</v>
      </c>
      <c r="F67" s="1304" t="s">
        <v>3189</v>
      </c>
      <c r="G67" s="1151" t="s">
        <v>3191</v>
      </c>
      <c r="H67" s="1151">
        <v>45723</v>
      </c>
      <c r="I67" s="1151">
        <f t="shared" ref="I67:I68" si="40">H67+10</f>
        <v>45733</v>
      </c>
      <c r="J67" s="1202"/>
    </row>
    <row r="68" spans="1:10" s="14" customFormat="1" ht="18" hidden="1" customHeight="1">
      <c r="A68" s="804"/>
      <c r="B68" s="1274" t="s">
        <v>1915</v>
      </c>
      <c r="C68" s="1274" t="s">
        <v>3031</v>
      </c>
      <c r="D68" s="1275">
        <v>45701</v>
      </c>
      <c r="E68" s="1151">
        <f t="shared" si="39"/>
        <v>45710</v>
      </c>
      <c r="F68" s="1304" t="s">
        <v>3189</v>
      </c>
      <c r="G68" s="1151" t="s">
        <v>3191</v>
      </c>
      <c r="H68" s="1151">
        <v>45723</v>
      </c>
      <c r="I68" s="1151">
        <f t="shared" si="40"/>
        <v>45733</v>
      </c>
      <c r="J68" s="1202"/>
    </row>
    <row r="69" spans="1:10" s="14" customFormat="1" ht="18" hidden="1" customHeight="1">
      <c r="A69" s="804"/>
      <c r="B69" s="1274" t="s">
        <v>2861</v>
      </c>
      <c r="C69" s="1274" t="s">
        <v>3032</v>
      </c>
      <c r="D69" s="1275">
        <v>45715</v>
      </c>
      <c r="E69" s="1303">
        <f>D69+6</f>
        <v>45721</v>
      </c>
      <c r="F69" s="1304" t="s">
        <v>641</v>
      </c>
      <c r="G69" s="1151" t="s">
        <v>3191</v>
      </c>
      <c r="H69" s="1151">
        <v>45723</v>
      </c>
      <c r="I69" s="1151">
        <f t="shared" si="37"/>
        <v>45733</v>
      </c>
      <c r="J69" s="1202"/>
    </row>
    <row r="70" spans="1:10" s="14" customFormat="1" ht="18" hidden="1" customHeight="1">
      <c r="A70" s="804"/>
      <c r="B70" s="1274" t="s">
        <v>1934</v>
      </c>
      <c r="C70" s="1274" t="s">
        <v>3033</v>
      </c>
      <c r="D70" s="1275">
        <v>45722</v>
      </c>
      <c r="E70" s="1303">
        <f>D70+6</f>
        <v>45728</v>
      </c>
      <c r="F70" s="1304" t="s">
        <v>973</v>
      </c>
      <c r="G70" s="1151" t="s">
        <v>3192</v>
      </c>
      <c r="H70" s="1151">
        <v>45737</v>
      </c>
      <c r="I70" s="1151">
        <f>H70+10</f>
        <v>45747</v>
      </c>
      <c r="J70" s="1202"/>
    </row>
    <row r="71" spans="1:10" s="14" customFormat="1" ht="18" hidden="1" customHeight="1">
      <c r="A71" s="804"/>
      <c r="B71" s="1274" t="s">
        <v>2855</v>
      </c>
      <c r="C71" s="1274" t="s">
        <v>3034</v>
      </c>
      <c r="D71" s="1275">
        <v>45728</v>
      </c>
      <c r="E71" s="1303">
        <f>D71+6</f>
        <v>45734</v>
      </c>
      <c r="F71" s="1304" t="s">
        <v>973</v>
      </c>
      <c r="G71" s="1151" t="s">
        <v>3192</v>
      </c>
      <c r="H71" s="1151">
        <v>45737</v>
      </c>
      <c r="I71" s="1151">
        <f t="shared" ref="I71:I74" si="41">H71+10</f>
        <v>45747</v>
      </c>
      <c r="J71" s="1202"/>
    </row>
    <row r="72" spans="1:10" s="14" customFormat="1" ht="18" hidden="1" customHeight="1">
      <c r="A72" s="804"/>
      <c r="B72" s="1274" t="s">
        <v>2636</v>
      </c>
      <c r="C72" s="1274" t="s">
        <v>3036</v>
      </c>
      <c r="D72" s="1274">
        <v>45733</v>
      </c>
      <c r="E72" s="1151">
        <f t="shared" ref="E72:E77" si="42">D72+14</f>
        <v>45747</v>
      </c>
      <c r="F72" s="1304" t="s">
        <v>3189</v>
      </c>
      <c r="G72" s="1151" t="s">
        <v>3193</v>
      </c>
      <c r="H72" s="1151">
        <v>45751</v>
      </c>
      <c r="I72" s="1151">
        <f>H72+10</f>
        <v>45761</v>
      </c>
      <c r="J72" s="1202"/>
    </row>
    <row r="73" spans="1:10" s="14" customFormat="1" ht="18" hidden="1" customHeight="1">
      <c r="A73" s="804"/>
      <c r="B73" s="1274" t="s">
        <v>1938</v>
      </c>
      <c r="C73" s="1274" t="s">
        <v>3037</v>
      </c>
      <c r="D73" s="1275">
        <v>45736</v>
      </c>
      <c r="E73" s="1151">
        <f t="shared" si="42"/>
        <v>45750</v>
      </c>
      <c r="F73" s="1304" t="s">
        <v>260</v>
      </c>
      <c r="G73" s="1151" t="s">
        <v>3194</v>
      </c>
      <c r="H73" s="1151">
        <v>45758</v>
      </c>
      <c r="I73" s="1151">
        <f t="shared" si="41"/>
        <v>45768</v>
      </c>
      <c r="J73" s="1202"/>
    </row>
    <row r="74" spans="1:10" s="14" customFormat="1" ht="18" hidden="1" customHeight="1">
      <c r="A74" s="804"/>
      <c r="B74" s="1274" t="s">
        <v>1915</v>
      </c>
      <c r="C74" s="1274" t="s">
        <v>3038</v>
      </c>
      <c r="D74" s="1275">
        <v>45749</v>
      </c>
      <c r="E74" s="1151">
        <f t="shared" si="42"/>
        <v>45763</v>
      </c>
      <c r="F74" s="1304" t="s">
        <v>641</v>
      </c>
      <c r="G74" s="1151" t="s">
        <v>3195</v>
      </c>
      <c r="H74" s="1151">
        <v>45765</v>
      </c>
      <c r="I74" s="1151">
        <f t="shared" si="41"/>
        <v>45775</v>
      </c>
      <c r="J74" s="1202"/>
    </row>
    <row r="75" spans="1:10" s="14" customFormat="1" ht="18" hidden="1" customHeight="1">
      <c r="A75" s="804"/>
      <c r="B75" s="1274" t="s">
        <v>2678</v>
      </c>
      <c r="C75" s="1274" t="s">
        <v>3039</v>
      </c>
      <c r="D75" s="1275">
        <v>45752</v>
      </c>
      <c r="E75" s="1151">
        <f t="shared" si="42"/>
        <v>45766</v>
      </c>
      <c r="F75" s="1304" t="s">
        <v>3189</v>
      </c>
      <c r="G75" s="1151" t="s">
        <v>3196</v>
      </c>
      <c r="H75" s="1151">
        <v>45772</v>
      </c>
      <c r="I75" s="1151">
        <f t="shared" ref="I75:I76" si="43">H75+10</f>
        <v>45782</v>
      </c>
      <c r="J75" s="1202"/>
    </row>
    <row r="76" spans="1:10" s="14" customFormat="1" ht="18" hidden="1" customHeight="1">
      <c r="A76" s="804"/>
      <c r="B76" s="1274" t="s">
        <v>2100</v>
      </c>
      <c r="C76" s="1274" t="s">
        <v>3040</v>
      </c>
      <c r="D76" s="1275">
        <v>45764</v>
      </c>
      <c r="E76" s="1151">
        <f t="shared" si="42"/>
        <v>45778</v>
      </c>
      <c r="F76" s="1304" t="s">
        <v>641</v>
      </c>
      <c r="G76" s="1151" t="s">
        <v>3197</v>
      </c>
      <c r="H76" s="1151">
        <v>45786</v>
      </c>
      <c r="I76" s="1151">
        <f t="shared" si="43"/>
        <v>45796</v>
      </c>
      <c r="J76" s="1202"/>
    </row>
    <row r="77" spans="1:10" s="14" customFormat="1" ht="18" hidden="1" customHeight="1">
      <c r="A77" s="804"/>
      <c r="B77" s="1274" t="s">
        <v>1934</v>
      </c>
      <c r="C77" s="1274" t="s">
        <v>3041</v>
      </c>
      <c r="D77" s="1275">
        <v>45774</v>
      </c>
      <c r="E77" s="1151">
        <f t="shared" si="42"/>
        <v>45788</v>
      </c>
      <c r="F77" s="1304" t="s">
        <v>915</v>
      </c>
      <c r="G77" s="1151" t="s">
        <v>3198</v>
      </c>
      <c r="H77" s="1151">
        <v>45799</v>
      </c>
      <c r="I77" s="1151">
        <f t="shared" ref="I77:I83" si="44">H77+4</f>
        <v>45803</v>
      </c>
      <c r="J77" s="1202"/>
    </row>
    <row r="78" spans="1:10" s="14" customFormat="1" ht="18" hidden="1" customHeight="1">
      <c r="A78" s="804"/>
      <c r="B78" s="1274" t="s">
        <v>2396</v>
      </c>
      <c r="C78" s="1316" t="s">
        <v>3043</v>
      </c>
      <c r="D78" s="1275">
        <v>45783</v>
      </c>
      <c r="E78" s="1151">
        <f>D78+14</f>
        <v>45797</v>
      </c>
      <c r="F78" s="1304" t="s">
        <v>915</v>
      </c>
      <c r="G78" s="1151" t="s">
        <v>3198</v>
      </c>
      <c r="H78" s="1151">
        <v>45799</v>
      </c>
      <c r="I78" s="1151">
        <f t="shared" si="44"/>
        <v>45803</v>
      </c>
      <c r="J78" s="1202"/>
    </row>
    <row r="79" spans="1:10" s="14" customFormat="1" ht="18" hidden="1" customHeight="1">
      <c r="A79" s="804"/>
      <c r="B79" s="1274" t="s">
        <v>2636</v>
      </c>
      <c r="C79" s="1316" t="s">
        <v>3044</v>
      </c>
      <c r="D79" s="1275">
        <v>45789</v>
      </c>
      <c r="E79" s="1151">
        <f t="shared" ref="E79:E84" si="45">D79+14</f>
        <v>45803</v>
      </c>
      <c r="F79" s="1304" t="s">
        <v>915</v>
      </c>
      <c r="G79" s="1151" t="s">
        <v>3199</v>
      </c>
      <c r="H79" s="1151">
        <v>45813</v>
      </c>
      <c r="I79" s="1151">
        <f t="shared" si="44"/>
        <v>45817</v>
      </c>
      <c r="J79" s="1202"/>
    </row>
    <row r="80" spans="1:10" s="14" customFormat="1" ht="18" hidden="1" customHeight="1">
      <c r="A80" s="804"/>
      <c r="B80" s="1274" t="s">
        <v>2885</v>
      </c>
      <c r="C80" s="1316" t="s">
        <v>3045</v>
      </c>
      <c r="D80" s="1275">
        <v>45796</v>
      </c>
      <c r="E80" s="1151">
        <f t="shared" si="45"/>
        <v>45810</v>
      </c>
      <c r="F80" s="1304" t="s">
        <v>915</v>
      </c>
      <c r="G80" s="1151" t="s">
        <v>3199</v>
      </c>
      <c r="H80" s="1151">
        <v>45813</v>
      </c>
      <c r="I80" s="1151">
        <f t="shared" si="44"/>
        <v>45817</v>
      </c>
      <c r="J80" s="1202"/>
    </row>
    <row r="81" spans="1:10" s="14" customFormat="1" ht="18" hidden="1" customHeight="1">
      <c r="A81" s="804"/>
      <c r="B81" s="1274" t="s">
        <v>1915</v>
      </c>
      <c r="C81" s="1274" t="s">
        <v>3046</v>
      </c>
      <c r="D81" s="1275">
        <v>45797</v>
      </c>
      <c r="E81" s="1151">
        <f t="shared" si="45"/>
        <v>45811</v>
      </c>
      <c r="F81" s="1304" t="s">
        <v>915</v>
      </c>
      <c r="G81" s="1151" t="s">
        <v>3199</v>
      </c>
      <c r="H81" s="1151">
        <v>45813</v>
      </c>
      <c r="I81" s="1151">
        <f t="shared" si="44"/>
        <v>45817</v>
      </c>
      <c r="J81" s="1202"/>
    </row>
    <row r="82" spans="1:10" s="14" customFormat="1" ht="18" hidden="1" customHeight="1">
      <c r="A82" s="804"/>
      <c r="B82" s="1274" t="s">
        <v>2678</v>
      </c>
      <c r="C82" s="1274" t="s">
        <v>3047</v>
      </c>
      <c r="D82" s="1275">
        <v>45803</v>
      </c>
      <c r="E82" s="1151">
        <f t="shared" si="45"/>
        <v>45817</v>
      </c>
      <c r="F82" s="1304" t="s">
        <v>915</v>
      </c>
      <c r="G82" s="1151" t="s">
        <v>3200</v>
      </c>
      <c r="H82" s="1151">
        <v>45827</v>
      </c>
      <c r="I82" s="1151">
        <f t="shared" si="44"/>
        <v>45831</v>
      </c>
      <c r="J82" s="1202"/>
    </row>
    <row r="83" spans="1:10" s="14" customFormat="1" ht="18" hidden="1" customHeight="1">
      <c r="A83" s="804"/>
      <c r="B83" s="1274" t="s">
        <v>2100</v>
      </c>
      <c r="C83" s="1274" t="s">
        <v>3048</v>
      </c>
      <c r="D83" s="1275">
        <v>45813</v>
      </c>
      <c r="E83" s="1151">
        <f t="shared" si="45"/>
        <v>45827</v>
      </c>
      <c r="F83" s="1304" t="s">
        <v>915</v>
      </c>
      <c r="G83" s="1151" t="s">
        <v>3201</v>
      </c>
      <c r="H83" s="1151">
        <v>45841</v>
      </c>
      <c r="I83" s="1151">
        <f t="shared" si="44"/>
        <v>45845</v>
      </c>
      <c r="J83" s="1202"/>
    </row>
    <row r="84" spans="1:10" s="14" customFormat="1" ht="18" hidden="1" customHeight="1">
      <c r="A84" s="804"/>
      <c r="B84" s="1274" t="s">
        <v>2361</v>
      </c>
      <c r="C84" s="1274" t="s">
        <v>3049</v>
      </c>
      <c r="D84" s="1275">
        <v>45818</v>
      </c>
      <c r="E84" s="1151">
        <f t="shared" si="45"/>
        <v>45832</v>
      </c>
      <c r="F84" s="1304" t="s">
        <v>915</v>
      </c>
      <c r="G84" s="1151" t="s">
        <v>3201</v>
      </c>
      <c r="H84" s="1151">
        <v>45841</v>
      </c>
      <c r="I84" s="1151">
        <f t="shared" ref="I84:I85" si="46">H84+4</f>
        <v>45845</v>
      </c>
      <c r="J84" s="1202"/>
    </row>
    <row r="85" spans="1:10" s="14" customFormat="1" ht="18" hidden="1" customHeight="1">
      <c r="A85" s="804"/>
      <c r="B85" s="1274" t="s">
        <v>1934</v>
      </c>
      <c r="C85" s="1274" t="s">
        <v>3050</v>
      </c>
      <c r="D85" s="1275">
        <v>45827</v>
      </c>
      <c r="E85" s="1151">
        <f t="shared" ref="E85" si="47">D85+14</f>
        <v>45841</v>
      </c>
      <c r="F85" s="1304" t="s">
        <v>915</v>
      </c>
      <c r="G85" s="1151" t="s">
        <v>3202</v>
      </c>
      <c r="H85" s="1151">
        <v>45855</v>
      </c>
      <c r="I85" s="1151">
        <f t="shared" si="46"/>
        <v>45859</v>
      </c>
      <c r="J85" s="1202"/>
    </row>
    <row r="86" spans="1:10" s="14" customFormat="1" ht="18" hidden="1" customHeight="1">
      <c r="A86" s="804"/>
      <c r="B86" s="1274" t="s">
        <v>2396</v>
      </c>
      <c r="C86" s="1274" t="s">
        <v>3051</v>
      </c>
      <c r="D86" s="1177" t="s">
        <v>286</v>
      </c>
      <c r="E86" s="1156"/>
      <c r="F86" s="1317"/>
      <c r="G86" s="1156"/>
      <c r="H86" s="1156"/>
      <c r="I86" s="1156"/>
      <c r="J86" s="1202"/>
    </row>
    <row r="87" spans="1:10" s="14" customFormat="1" ht="18" hidden="1" customHeight="1">
      <c r="A87" s="804"/>
      <c r="B87" s="1274" t="s">
        <v>2636</v>
      </c>
      <c r="C87" s="1274" t="s">
        <v>3052</v>
      </c>
      <c r="D87" s="1275">
        <v>45835</v>
      </c>
      <c r="E87" s="1151">
        <f t="shared" ref="E87:E90" si="48">D87+14</f>
        <v>45849</v>
      </c>
      <c r="F87" s="1304" t="s">
        <v>915</v>
      </c>
      <c r="G87" s="1151" t="s">
        <v>3202</v>
      </c>
      <c r="H87" s="1151">
        <v>45855</v>
      </c>
      <c r="I87" s="1151">
        <f t="shared" ref="I87" si="49">H87+4</f>
        <v>45859</v>
      </c>
      <c r="J87" s="1202"/>
    </row>
    <row r="88" spans="1:10" s="14" customFormat="1" ht="18" hidden="1" customHeight="1">
      <c r="A88" s="804"/>
      <c r="B88" s="1274" t="s">
        <v>1915</v>
      </c>
      <c r="C88" s="1274" t="s">
        <v>3053</v>
      </c>
      <c r="D88" s="1275">
        <v>45840</v>
      </c>
      <c r="E88" s="1151">
        <f t="shared" si="48"/>
        <v>45854</v>
      </c>
      <c r="F88" s="1304" t="s">
        <v>915</v>
      </c>
      <c r="G88" s="1151" t="s">
        <v>3203</v>
      </c>
      <c r="H88" s="1151">
        <v>45869</v>
      </c>
      <c r="I88" s="1151">
        <f t="shared" ref="I88" si="50">H88+4</f>
        <v>45873</v>
      </c>
      <c r="J88" s="1202"/>
    </row>
    <row r="89" spans="1:10" s="14" customFormat="1" ht="18" hidden="1" customHeight="1">
      <c r="A89" s="804"/>
      <c r="B89" s="1274" t="s">
        <v>2885</v>
      </c>
      <c r="C89" s="1274" t="s">
        <v>3054</v>
      </c>
      <c r="D89" s="1275">
        <v>45847</v>
      </c>
      <c r="E89" s="1151">
        <f t="shared" si="48"/>
        <v>45861</v>
      </c>
      <c r="F89" s="1304" t="s">
        <v>915</v>
      </c>
      <c r="G89" s="1151" t="s">
        <v>3203</v>
      </c>
      <c r="H89" s="1151">
        <v>45869</v>
      </c>
      <c r="I89" s="1151">
        <f t="shared" ref="I89:I90" si="51">H89+4</f>
        <v>45873</v>
      </c>
      <c r="J89" s="1202"/>
    </row>
    <row r="90" spans="1:10" s="14" customFormat="1" ht="18" hidden="1" customHeight="1">
      <c r="A90" s="804"/>
      <c r="B90" s="1274" t="s">
        <v>2678</v>
      </c>
      <c r="C90" s="1274" t="s">
        <v>3055</v>
      </c>
      <c r="D90" s="1275">
        <v>45857</v>
      </c>
      <c r="E90" s="1151">
        <f t="shared" si="48"/>
        <v>45871</v>
      </c>
      <c r="F90" s="1304" t="s">
        <v>915</v>
      </c>
      <c r="G90" s="1151" t="s">
        <v>3204</v>
      </c>
      <c r="H90" s="1151">
        <v>45876</v>
      </c>
      <c r="I90" s="1151">
        <f t="shared" si="51"/>
        <v>45880</v>
      </c>
      <c r="J90" s="1202"/>
    </row>
    <row r="91" spans="1:10" s="14" customFormat="1" ht="18" hidden="1" customHeight="1">
      <c r="A91" s="804"/>
      <c r="B91" s="1274" t="s">
        <v>2100</v>
      </c>
      <c r="C91" s="1274" t="s">
        <v>3056</v>
      </c>
      <c r="D91" s="1177" t="s">
        <v>286</v>
      </c>
      <c r="E91" s="1156"/>
      <c r="F91" s="1313"/>
      <c r="G91" s="1156"/>
      <c r="H91" s="1156"/>
      <c r="I91" s="1156"/>
      <c r="J91" s="1202"/>
    </row>
    <row r="92" spans="1:10" s="14" customFormat="1" ht="18" hidden="1" customHeight="1">
      <c r="A92" s="804"/>
      <c r="B92" s="1278" t="s">
        <v>310</v>
      </c>
      <c r="C92" s="1274" t="s">
        <v>3057</v>
      </c>
      <c r="D92" s="1277"/>
      <c r="E92" s="1156"/>
      <c r="F92" s="1313"/>
      <c r="G92" s="1156"/>
      <c r="H92" s="1156"/>
      <c r="I92" s="1156"/>
      <c r="J92" s="1202"/>
    </row>
    <row r="93" spans="1:10" s="14" customFormat="1" ht="18" hidden="1" customHeight="1">
      <c r="A93" s="804"/>
      <c r="B93" s="1274" t="s">
        <v>1934</v>
      </c>
      <c r="C93" s="1274" t="s">
        <v>3058</v>
      </c>
      <c r="D93" s="1275">
        <v>45875</v>
      </c>
      <c r="E93" s="1151">
        <f t="shared" ref="E93:E97" si="52">D93+14</f>
        <v>45889</v>
      </c>
      <c r="F93" s="1304" t="s">
        <v>915</v>
      </c>
      <c r="G93" s="1151" t="s">
        <v>3205</v>
      </c>
      <c r="H93" s="1151">
        <v>45897</v>
      </c>
      <c r="I93" s="1151">
        <f t="shared" ref="I93" si="53">H93+4</f>
        <v>45901</v>
      </c>
      <c r="J93" s="1202"/>
    </row>
    <row r="94" spans="1:10" s="14" customFormat="1" ht="18" hidden="1" customHeight="1">
      <c r="A94" s="804"/>
      <c r="B94" s="1274" t="s">
        <v>2636</v>
      </c>
      <c r="C94" s="1274" t="s">
        <v>3059</v>
      </c>
      <c r="D94" s="1275">
        <v>45888</v>
      </c>
      <c r="E94" s="1151">
        <f t="shared" si="52"/>
        <v>45902</v>
      </c>
      <c r="F94" s="1304" t="s">
        <v>915</v>
      </c>
      <c r="G94" s="1151" t="s">
        <v>3206</v>
      </c>
      <c r="H94" s="1151">
        <v>45911</v>
      </c>
      <c r="I94" s="1151">
        <f t="shared" ref="I94" si="54">H94+4</f>
        <v>45915</v>
      </c>
      <c r="J94" s="1202"/>
    </row>
    <row r="95" spans="1:10" s="14" customFormat="1" ht="18" hidden="1" customHeight="1">
      <c r="A95" s="804"/>
      <c r="B95" s="1274" t="s">
        <v>2885</v>
      </c>
      <c r="C95" s="1274" t="s">
        <v>3061</v>
      </c>
      <c r="D95" s="1275">
        <v>45892</v>
      </c>
      <c r="E95" s="1151">
        <f t="shared" si="52"/>
        <v>45906</v>
      </c>
      <c r="F95" s="1304" t="s">
        <v>915</v>
      </c>
      <c r="G95" s="1151" t="s">
        <v>3206</v>
      </c>
      <c r="H95" s="1151">
        <v>45911</v>
      </c>
      <c r="I95" s="1151">
        <f t="shared" ref="I95:I96" si="55">H95+4</f>
        <v>45915</v>
      </c>
      <c r="J95" s="1202"/>
    </row>
    <row r="96" spans="1:10" s="14" customFormat="1" ht="18" hidden="1" customHeight="1">
      <c r="A96" s="804"/>
      <c r="B96" s="1274" t="s">
        <v>2903</v>
      </c>
      <c r="C96" s="1274" t="s">
        <v>3062</v>
      </c>
      <c r="D96" s="1275">
        <v>45896</v>
      </c>
      <c r="E96" s="1151">
        <f t="shared" si="52"/>
        <v>45910</v>
      </c>
      <c r="F96" s="1304" t="s">
        <v>915</v>
      </c>
      <c r="G96" s="1151" t="s">
        <v>3207</v>
      </c>
      <c r="H96" s="1151">
        <v>45925</v>
      </c>
      <c r="I96" s="1151">
        <f t="shared" si="55"/>
        <v>45929</v>
      </c>
      <c r="J96" s="1202"/>
    </row>
    <row r="97" spans="1:10" s="14" customFormat="1" ht="18" hidden="1" customHeight="1">
      <c r="A97" s="804"/>
      <c r="B97" s="1274" t="s">
        <v>2678</v>
      </c>
      <c r="C97" s="1274" t="s">
        <v>3063</v>
      </c>
      <c r="D97" s="1275">
        <v>45903</v>
      </c>
      <c r="E97" s="1151">
        <f t="shared" si="52"/>
        <v>45917</v>
      </c>
      <c r="F97" s="1304" t="s">
        <v>915</v>
      </c>
      <c r="G97" s="1151" t="s">
        <v>3207</v>
      </c>
      <c r="H97" s="1151">
        <v>45925</v>
      </c>
      <c r="I97" s="1151">
        <f t="shared" ref="I97" si="56">H97+4</f>
        <v>45929</v>
      </c>
      <c r="J97" s="1202"/>
    </row>
    <row r="98" spans="1:10" s="14" customFormat="1" ht="18" hidden="1" customHeight="1">
      <c r="A98" s="804"/>
      <c r="B98" s="1274" t="s">
        <v>2622</v>
      </c>
      <c r="C98" s="1274" t="s">
        <v>3064</v>
      </c>
      <c r="D98" s="1275">
        <v>45910</v>
      </c>
      <c r="E98" s="1151">
        <f t="shared" ref="E98:E99" si="57">D98+14</f>
        <v>45924</v>
      </c>
      <c r="F98" s="1304" t="s">
        <v>915</v>
      </c>
      <c r="G98" s="1151" t="s">
        <v>3208</v>
      </c>
      <c r="H98" s="1151">
        <v>45939</v>
      </c>
      <c r="I98" s="1151">
        <f t="shared" ref="I98:I99" si="58">H98+4</f>
        <v>45943</v>
      </c>
      <c r="J98" s="1202"/>
    </row>
    <row r="99" spans="1:10" s="14" customFormat="1" ht="18" hidden="1" customHeight="1">
      <c r="A99" s="804"/>
      <c r="B99" s="1274" t="s">
        <v>1934</v>
      </c>
      <c r="C99" s="1274" t="s">
        <v>3065</v>
      </c>
      <c r="D99" s="1275">
        <v>45923</v>
      </c>
      <c r="E99" s="1151">
        <f t="shared" si="57"/>
        <v>45937</v>
      </c>
      <c r="F99" s="1304" t="s">
        <v>915</v>
      </c>
      <c r="G99" s="1151" t="s">
        <v>3209</v>
      </c>
      <c r="H99" s="1151">
        <v>45946</v>
      </c>
      <c r="I99" s="1151">
        <f t="shared" si="58"/>
        <v>45950</v>
      </c>
      <c r="J99" s="1202"/>
    </row>
    <row r="100" spans="1:10" s="14" customFormat="1" ht="18" hidden="1" customHeight="1">
      <c r="A100" s="804"/>
      <c r="B100" s="1274" t="s">
        <v>2675</v>
      </c>
      <c r="C100" s="1274" t="s">
        <v>3066</v>
      </c>
      <c r="D100" s="1275">
        <v>45934</v>
      </c>
      <c r="E100" s="1177" t="s">
        <v>286</v>
      </c>
      <c r="F100" s="1318"/>
      <c r="G100" s="1319"/>
      <c r="H100" s="1319"/>
      <c r="I100" s="1319"/>
      <c r="J100" s="1202"/>
    </row>
    <row r="101" spans="1:10" s="14" customFormat="1" ht="18" hidden="1" customHeight="1">
      <c r="A101" s="804"/>
      <c r="B101" s="1320" t="s">
        <v>2636</v>
      </c>
      <c r="C101" s="1274" t="s">
        <v>3067</v>
      </c>
      <c r="D101" s="1275">
        <v>45935</v>
      </c>
      <c r="E101" s="1177" t="s">
        <v>286</v>
      </c>
      <c r="F101" s="1318"/>
      <c r="G101" s="1319"/>
      <c r="H101" s="1319"/>
      <c r="I101" s="1319"/>
      <c r="J101" s="1202"/>
    </row>
    <row r="102" spans="1:10" s="14" customFormat="1" ht="18" hidden="1" customHeight="1">
      <c r="A102" s="804"/>
      <c r="B102" s="1321" t="s">
        <v>2885</v>
      </c>
      <c r="C102" s="1274" t="s">
        <v>3068</v>
      </c>
      <c r="D102" s="1294">
        <v>45942</v>
      </c>
      <c r="E102" s="1151">
        <f t="shared" ref="E102:E103" si="59">D102+14</f>
        <v>45956</v>
      </c>
      <c r="F102" s="1304" t="s">
        <v>915</v>
      </c>
      <c r="G102" s="1151" t="s">
        <v>3210</v>
      </c>
      <c r="H102" s="1151">
        <v>45967</v>
      </c>
      <c r="I102" s="1151">
        <f>H102+4</f>
        <v>45971</v>
      </c>
      <c r="J102" s="1202"/>
    </row>
    <row r="103" spans="1:10" s="14" customFormat="1" ht="18" hidden="1" customHeight="1">
      <c r="A103" s="804"/>
      <c r="B103" s="1322" t="s">
        <v>2903</v>
      </c>
      <c r="C103" s="1323" t="s">
        <v>3069</v>
      </c>
      <c r="D103" s="1275">
        <v>45953</v>
      </c>
      <c r="E103" s="1151">
        <f t="shared" si="59"/>
        <v>45967</v>
      </c>
      <c r="F103" s="1304" t="s">
        <v>3211</v>
      </c>
      <c r="G103" s="1151" t="s">
        <v>3212</v>
      </c>
      <c r="H103" s="1151">
        <v>45981</v>
      </c>
      <c r="I103" s="1151">
        <f>H103+4</f>
        <v>45985</v>
      </c>
      <c r="J103" s="1202"/>
    </row>
    <row r="104" spans="1:10" s="14" customFormat="1" ht="18" hidden="1" customHeight="1">
      <c r="A104" s="804"/>
      <c r="B104" s="1324" t="s">
        <v>2622</v>
      </c>
      <c r="C104" s="1274" t="s">
        <v>3070</v>
      </c>
      <c r="D104" s="1275">
        <v>45956</v>
      </c>
      <c r="E104" s="1151">
        <f>D104+14</f>
        <v>45970</v>
      </c>
      <c r="F104" s="1304" t="s">
        <v>3211</v>
      </c>
      <c r="G104" s="1151" t="s">
        <v>3212</v>
      </c>
      <c r="H104" s="1151">
        <v>45978</v>
      </c>
      <c r="I104" s="1151">
        <f>H104+4</f>
        <v>45982</v>
      </c>
      <c r="J104" s="1202"/>
    </row>
    <row r="105" spans="1:10" s="14" customFormat="1" ht="18" hidden="1" customHeight="1">
      <c r="A105" s="804"/>
      <c r="B105" s="1274" t="s">
        <v>2678</v>
      </c>
      <c r="C105" s="1274" t="s">
        <v>3071</v>
      </c>
      <c r="D105" s="1275">
        <v>45966</v>
      </c>
      <c r="E105" s="1151">
        <f t="shared" ref="E105:E110" si="60">D105+14</f>
        <v>45980</v>
      </c>
      <c r="F105" s="1304" t="s">
        <v>3211</v>
      </c>
      <c r="G105" s="1325" t="s">
        <v>3213</v>
      </c>
      <c r="H105" s="1325">
        <v>45994</v>
      </c>
      <c r="I105" s="1151">
        <f>H105+4</f>
        <v>45998</v>
      </c>
      <c r="J105" s="1202"/>
    </row>
    <row r="106" spans="1:10" s="14" customFormat="1" ht="18" hidden="1" customHeight="1">
      <c r="A106" s="804"/>
      <c r="B106" s="1279" t="s">
        <v>1311</v>
      </c>
      <c r="C106" s="1274" t="s">
        <v>3072</v>
      </c>
      <c r="D106" s="1277">
        <v>45966</v>
      </c>
      <c r="E106" s="1156">
        <f t="shared" si="60"/>
        <v>45980</v>
      </c>
      <c r="F106" s="1313" t="s">
        <v>915</v>
      </c>
      <c r="G106" s="1156" t="s">
        <v>3213</v>
      </c>
      <c r="H106" s="1156">
        <v>45988</v>
      </c>
      <c r="I106" s="1156">
        <f>H106+4</f>
        <v>45992</v>
      </c>
      <c r="J106" s="1202"/>
    </row>
    <row r="107" spans="1:10" s="14" customFormat="1" ht="18" hidden="1" customHeight="1">
      <c r="A107" s="804"/>
      <c r="B107" s="1274" t="s">
        <v>2675</v>
      </c>
      <c r="C107" s="1274" t="s">
        <v>3073</v>
      </c>
      <c r="D107" s="1275">
        <v>45973</v>
      </c>
      <c r="E107" s="1151">
        <f t="shared" si="60"/>
        <v>45987</v>
      </c>
      <c r="F107" s="1304"/>
      <c r="G107" s="1151"/>
      <c r="H107" s="1151"/>
      <c r="I107" s="1151"/>
      <c r="J107" s="1202"/>
    </row>
    <row r="108" spans="1:10" s="14" customFormat="1" ht="18" hidden="1" customHeight="1">
      <c r="A108" s="804"/>
      <c r="B108" s="1274" t="s">
        <v>730</v>
      </c>
      <c r="C108" s="1274" t="s">
        <v>3074</v>
      </c>
      <c r="D108" s="1275">
        <v>45980</v>
      </c>
      <c r="E108" s="1151">
        <f t="shared" si="60"/>
        <v>45994</v>
      </c>
      <c r="F108" s="1304"/>
      <c r="G108" s="1151"/>
      <c r="H108" s="1151"/>
      <c r="I108" s="1151"/>
      <c r="J108" s="1202"/>
    </row>
    <row r="109" spans="1:10" s="14" customFormat="1" ht="18" hidden="1" customHeight="1">
      <c r="A109" s="804"/>
      <c r="B109" s="1326" t="s">
        <v>462</v>
      </c>
      <c r="C109" s="1321" t="s">
        <v>3075</v>
      </c>
      <c r="D109" s="1327">
        <v>45987</v>
      </c>
      <c r="E109" s="1325">
        <f t="shared" ref="E109" si="61">D109+14</f>
        <v>46001</v>
      </c>
      <c r="F109" s="1328"/>
      <c r="G109" s="1325"/>
      <c r="H109" s="1325"/>
      <c r="I109" s="1325"/>
      <c r="J109" s="1202"/>
    </row>
    <row r="110" spans="1:10" s="14" customFormat="1" ht="18" hidden="1" customHeight="1">
      <c r="A110" s="804"/>
      <c r="B110" s="1329" t="s">
        <v>2675</v>
      </c>
      <c r="C110" s="1330" t="s">
        <v>3073</v>
      </c>
      <c r="D110" s="1331">
        <v>45984</v>
      </c>
      <c r="E110" s="1332">
        <f t="shared" si="60"/>
        <v>45998</v>
      </c>
      <c r="F110" s="1333" t="s">
        <v>3211</v>
      </c>
      <c r="G110" s="1332" t="s">
        <v>3214</v>
      </c>
      <c r="H110" s="1332">
        <v>46010</v>
      </c>
      <c r="I110" s="1334">
        <f>H110+4</f>
        <v>46014</v>
      </c>
      <c r="J110" s="1202"/>
    </row>
    <row r="111" spans="1:10" s="14" customFormat="1" ht="18" hidden="1" customHeight="1">
      <c r="A111" s="804"/>
      <c r="B111" s="1279" t="s">
        <v>462</v>
      </c>
      <c r="C111" s="1335" t="s">
        <v>3074</v>
      </c>
      <c r="D111" s="1294">
        <v>45984</v>
      </c>
      <c r="E111" s="1336" t="s">
        <v>286</v>
      </c>
      <c r="F111" s="1337"/>
      <c r="G111" s="1338"/>
      <c r="H111" s="1339"/>
      <c r="I111" s="1340"/>
      <c r="J111" s="1202"/>
    </row>
    <row r="112" spans="1:10" s="14" customFormat="1" ht="18" hidden="1" customHeight="1">
      <c r="A112" s="804" t="s">
        <v>3215</v>
      </c>
      <c r="B112" s="1279" t="s">
        <v>462</v>
      </c>
      <c r="C112" s="1274" t="s">
        <v>3075</v>
      </c>
      <c r="D112" s="1275">
        <v>45987</v>
      </c>
      <c r="E112" s="1332">
        <f>D112+14</f>
        <v>46001</v>
      </c>
      <c r="F112" s="1341" t="s">
        <v>3211</v>
      </c>
      <c r="G112" s="1325" t="s">
        <v>3214</v>
      </c>
      <c r="H112" s="1332">
        <v>46010</v>
      </c>
      <c r="I112" s="1334">
        <f t="shared" ref="I112:I123" si="62">H112+4</f>
        <v>46014</v>
      </c>
      <c r="J112" s="1202"/>
    </row>
    <row r="113" spans="1:10" s="14" customFormat="1" ht="18" hidden="1" customHeight="1">
      <c r="A113" s="804" t="s">
        <v>2388</v>
      </c>
      <c r="B113" s="1281" t="s">
        <v>2924</v>
      </c>
      <c r="C113" s="1274" t="s">
        <v>3077</v>
      </c>
      <c r="D113" s="1275">
        <v>46009</v>
      </c>
      <c r="E113" s="1332">
        <f>D113+13</f>
        <v>46022</v>
      </c>
      <c r="F113" s="1341" t="s">
        <v>3211</v>
      </c>
      <c r="G113" s="1342" t="s">
        <v>3216</v>
      </c>
      <c r="H113" s="1332">
        <v>46023</v>
      </c>
      <c r="I113" s="1334">
        <f t="shared" si="62"/>
        <v>46027</v>
      </c>
      <c r="J113" s="1202"/>
    </row>
    <row r="114" spans="1:10" s="14" customFormat="1" ht="18" hidden="1" customHeight="1">
      <c r="A114" s="804"/>
      <c r="B114" s="1279" t="s">
        <v>462</v>
      </c>
      <c r="C114" s="1274" t="s">
        <v>3079</v>
      </c>
      <c r="D114" s="1275">
        <v>46003</v>
      </c>
      <c r="E114" s="1332">
        <f t="shared" ref="E114" si="63">D114+13</f>
        <v>46016</v>
      </c>
      <c r="F114" s="1341" t="s">
        <v>3211</v>
      </c>
      <c r="G114" s="1342" t="s">
        <v>3216</v>
      </c>
      <c r="H114" s="1332">
        <v>46023</v>
      </c>
      <c r="I114" s="1334">
        <f t="shared" si="62"/>
        <v>46027</v>
      </c>
      <c r="J114" s="1202"/>
    </row>
    <row r="115" spans="1:10" s="14" customFormat="1" ht="18" hidden="1" customHeight="1">
      <c r="A115" s="804"/>
      <c r="B115" s="1281" t="s">
        <v>2693</v>
      </c>
      <c r="C115" s="1274" t="s">
        <v>3080</v>
      </c>
      <c r="D115" s="1275">
        <v>46015</v>
      </c>
      <c r="E115" s="1332">
        <f>D115+13</f>
        <v>46028</v>
      </c>
      <c r="F115" s="1341" t="s">
        <v>915</v>
      </c>
      <c r="G115" s="1342" t="s">
        <v>3217</v>
      </c>
      <c r="H115" s="1332">
        <v>46040</v>
      </c>
      <c r="I115" s="1334">
        <f>H115+4</f>
        <v>46044</v>
      </c>
      <c r="J115" s="1202"/>
    </row>
    <row r="116" spans="1:10" s="14" customFormat="1" ht="18" hidden="1" customHeight="1">
      <c r="A116" s="804"/>
      <c r="B116" s="1279" t="s">
        <v>462</v>
      </c>
      <c r="C116" s="1274" t="s">
        <v>3082</v>
      </c>
      <c r="D116" s="1275">
        <v>46019</v>
      </c>
      <c r="E116" s="1332">
        <f t="shared" ref="E116" si="64">D116+13</f>
        <v>46032</v>
      </c>
      <c r="F116" s="1341" t="s">
        <v>915</v>
      </c>
      <c r="G116" s="1342" t="s">
        <v>3217</v>
      </c>
      <c r="H116" s="1332">
        <v>46040</v>
      </c>
      <c r="I116" s="1334">
        <f t="shared" si="62"/>
        <v>46044</v>
      </c>
      <c r="J116" s="1202"/>
    </row>
    <row r="117" spans="1:10" s="14" customFormat="1" ht="18" hidden="1" customHeight="1">
      <c r="A117" s="804"/>
      <c r="B117" s="1279" t="s">
        <v>310</v>
      </c>
      <c r="C117" s="1274" t="s">
        <v>3084</v>
      </c>
      <c r="D117" s="1280">
        <v>46027</v>
      </c>
      <c r="E117" s="1299" t="s">
        <v>286</v>
      </c>
      <c r="F117" s="1343" t="s">
        <v>3211</v>
      </c>
      <c r="G117" s="1344" t="s">
        <v>3217</v>
      </c>
      <c r="H117" s="1345">
        <v>46044</v>
      </c>
      <c r="I117" s="1346">
        <f t="shared" si="62"/>
        <v>46048</v>
      </c>
      <c r="J117" s="1202"/>
    </row>
    <row r="118" spans="1:10" s="14" customFormat="1" ht="18" hidden="1" customHeight="1">
      <c r="A118" s="804"/>
      <c r="B118" s="1281" t="s">
        <v>3085</v>
      </c>
      <c r="C118" s="1274" t="s">
        <v>3086</v>
      </c>
      <c r="D118" s="1275">
        <v>46036</v>
      </c>
      <c r="E118" s="1332">
        <f t="shared" ref="E118" si="65">D118+13</f>
        <v>46049</v>
      </c>
      <c r="F118" s="1341" t="s">
        <v>915</v>
      </c>
      <c r="G118" s="1342" t="s">
        <v>3218</v>
      </c>
      <c r="H118" s="1332">
        <v>46058</v>
      </c>
      <c r="I118" s="1334">
        <f t="shared" si="62"/>
        <v>46062</v>
      </c>
      <c r="J118" s="1202"/>
    </row>
    <row r="119" spans="1:10" s="14" customFormat="1" ht="18" hidden="1" customHeight="1">
      <c r="A119" s="804"/>
      <c r="B119" s="1279" t="s">
        <v>310</v>
      </c>
      <c r="C119" s="1274" t="s">
        <v>3087</v>
      </c>
      <c r="D119" s="1280">
        <v>46037</v>
      </c>
      <c r="E119" s="1347">
        <f t="shared" ref="E119:E122" si="66">D119+13</f>
        <v>46050</v>
      </c>
      <c r="F119" s="1348" t="s">
        <v>3211</v>
      </c>
      <c r="G119" s="1349" t="s">
        <v>3219</v>
      </c>
      <c r="H119" s="1347">
        <v>46051</v>
      </c>
      <c r="I119" s="1350">
        <f t="shared" si="62"/>
        <v>46055</v>
      </c>
      <c r="J119" s="1202"/>
    </row>
    <row r="120" spans="1:10" s="14" customFormat="1" ht="18" hidden="1" customHeight="1">
      <c r="A120" s="804"/>
      <c r="B120" s="1281" t="s">
        <v>2938</v>
      </c>
      <c r="C120" s="1274" t="s">
        <v>3089</v>
      </c>
      <c r="D120" s="1275">
        <v>46045</v>
      </c>
      <c r="E120" s="1332">
        <f t="shared" si="66"/>
        <v>46058</v>
      </c>
      <c r="F120" s="1341" t="s">
        <v>915</v>
      </c>
      <c r="G120" s="1342" t="s">
        <v>3220</v>
      </c>
      <c r="H120" s="1332">
        <v>46072</v>
      </c>
      <c r="I120" s="1334">
        <f t="shared" si="62"/>
        <v>46076</v>
      </c>
      <c r="J120" s="1202"/>
    </row>
    <row r="121" spans="1:10" s="14" customFormat="1" ht="18" hidden="1" customHeight="1">
      <c r="A121" s="804"/>
      <c r="B121" s="1281" t="s">
        <v>2622</v>
      </c>
      <c r="C121" s="1274" t="s">
        <v>3090</v>
      </c>
      <c r="D121" s="1275">
        <v>46052</v>
      </c>
      <c r="E121" s="1332">
        <f t="shared" si="66"/>
        <v>46065</v>
      </c>
      <c r="F121" s="1341" t="s">
        <v>915</v>
      </c>
      <c r="G121" s="1342" t="s">
        <v>3220</v>
      </c>
      <c r="H121" s="1332">
        <v>46073</v>
      </c>
      <c r="I121" s="1334">
        <f t="shared" si="62"/>
        <v>46077</v>
      </c>
      <c r="J121" s="1202"/>
    </row>
    <row r="122" spans="1:10" s="14" customFormat="1" ht="18" hidden="1" customHeight="1">
      <c r="A122" s="804"/>
      <c r="B122" s="1281" t="s">
        <v>2693</v>
      </c>
      <c r="C122" s="1274" t="s">
        <v>3091</v>
      </c>
      <c r="D122" s="1275">
        <v>46063</v>
      </c>
      <c r="E122" s="1332">
        <f t="shared" si="66"/>
        <v>46076</v>
      </c>
      <c r="F122" s="1341" t="s">
        <v>915</v>
      </c>
      <c r="G122" s="1342" t="s">
        <v>3221</v>
      </c>
      <c r="H122" s="1332">
        <v>46086</v>
      </c>
      <c r="I122" s="1334">
        <f t="shared" si="62"/>
        <v>46090</v>
      </c>
      <c r="J122" s="1202"/>
    </row>
    <row r="123" spans="1:10" s="14" customFormat="1" ht="18" hidden="1" customHeight="1">
      <c r="A123" s="804"/>
      <c r="B123" s="1281" t="s">
        <v>2945</v>
      </c>
      <c r="C123" s="1274" t="s">
        <v>3092</v>
      </c>
      <c r="D123" s="1275">
        <v>46077</v>
      </c>
      <c r="E123" s="1178" t="s">
        <v>286</v>
      </c>
      <c r="F123" s="1348" t="s">
        <v>915</v>
      </c>
      <c r="G123" s="1349" t="s">
        <v>3222</v>
      </c>
      <c r="H123" s="1347">
        <v>46096</v>
      </c>
      <c r="I123" s="1350">
        <f t="shared" si="62"/>
        <v>46100</v>
      </c>
      <c r="J123" s="1202"/>
    </row>
    <row r="124" spans="1:10" s="14" customFormat="1" ht="18" hidden="1" customHeight="1">
      <c r="A124" s="804"/>
      <c r="B124" s="1281" t="s">
        <v>2948</v>
      </c>
      <c r="C124" s="1274" t="s">
        <v>3094</v>
      </c>
      <c r="D124" s="1275">
        <v>46072</v>
      </c>
      <c r="E124" s="1178" t="s">
        <v>286</v>
      </c>
      <c r="F124" s="1348" t="s">
        <v>915</v>
      </c>
      <c r="G124" s="1349" t="s">
        <v>3223</v>
      </c>
      <c r="H124" s="1347">
        <v>46088</v>
      </c>
      <c r="I124" s="1350">
        <f t="shared" ref="I124" si="67">H124+4</f>
        <v>46092</v>
      </c>
      <c r="J124" s="1202"/>
    </row>
    <row r="125" spans="1:10" s="14" customFormat="1" ht="18" hidden="1" customHeight="1">
      <c r="A125" s="804"/>
      <c r="B125" s="1281" t="s">
        <v>3095</v>
      </c>
      <c r="C125" s="1274" t="s">
        <v>3096</v>
      </c>
      <c r="D125" s="1275">
        <v>46084</v>
      </c>
      <c r="E125" s="1178" t="s">
        <v>286</v>
      </c>
      <c r="F125" s="1348" t="s">
        <v>915</v>
      </c>
      <c r="G125" s="1349" t="s">
        <v>3222</v>
      </c>
      <c r="H125" s="1347">
        <v>46096</v>
      </c>
      <c r="I125" s="1350">
        <f t="shared" ref="I125" si="68">H125+4</f>
        <v>46100</v>
      </c>
      <c r="J125" s="1202"/>
    </row>
    <row r="126" spans="1:10" s="14" customFormat="1" ht="18" hidden="1" customHeight="1">
      <c r="A126" s="804"/>
      <c r="B126" s="1279" t="s">
        <v>310</v>
      </c>
      <c r="C126" s="1274" t="s">
        <v>3098</v>
      </c>
      <c r="D126" s="1280">
        <v>46086</v>
      </c>
      <c r="E126" s="1347">
        <f t="shared" ref="E126" si="69">D126+13</f>
        <v>46099</v>
      </c>
      <c r="F126" s="1348" t="s">
        <v>915</v>
      </c>
      <c r="G126" s="1349" t="s">
        <v>3224</v>
      </c>
      <c r="H126" s="1347">
        <v>46103</v>
      </c>
      <c r="I126" s="1350">
        <f t="shared" ref="I126:I127" si="70">H126+4</f>
        <v>46107</v>
      </c>
      <c r="J126" s="1202"/>
    </row>
    <row r="127" spans="1:10" s="14" customFormat="1" ht="18" hidden="1" customHeight="1">
      <c r="A127" s="804"/>
      <c r="B127" s="1281" t="s">
        <v>2924</v>
      </c>
      <c r="C127" s="1274" t="s">
        <v>3100</v>
      </c>
      <c r="D127" s="1275">
        <v>46077</v>
      </c>
      <c r="E127" s="1178" t="s">
        <v>286</v>
      </c>
      <c r="F127" s="1348" t="s">
        <v>915</v>
      </c>
      <c r="G127" s="1349" t="s">
        <v>3225</v>
      </c>
      <c r="H127" s="1347">
        <v>46114</v>
      </c>
      <c r="I127" s="1350">
        <f t="shared" si="70"/>
        <v>46118</v>
      </c>
      <c r="J127" s="1202"/>
    </row>
    <row r="128" spans="1:10" s="14" customFormat="1" ht="18" hidden="1" customHeight="1">
      <c r="A128" s="804"/>
      <c r="B128" s="1279" t="s">
        <v>310</v>
      </c>
      <c r="C128" s="1274" t="s">
        <v>3101</v>
      </c>
      <c r="D128" s="1280">
        <v>46100</v>
      </c>
      <c r="E128" s="1438"/>
      <c r="F128" s="1439"/>
      <c r="G128" s="1438"/>
      <c r="H128" s="1438"/>
      <c r="I128" s="1438"/>
      <c r="J128" s="1202"/>
    </row>
    <row r="129" spans="1:10" s="14" customFormat="1" ht="18" hidden="1" customHeight="1">
      <c r="A129" s="804"/>
      <c r="B129" s="1191" t="s">
        <v>2620</v>
      </c>
      <c r="C129" s="1234" t="s">
        <v>2720</v>
      </c>
      <c r="D129" s="1235">
        <v>46090</v>
      </c>
      <c r="E129" s="1215">
        <f>D129+9</f>
        <v>46099</v>
      </c>
      <c r="F129" s="1462" t="s">
        <v>915</v>
      </c>
      <c r="G129" s="1342" t="s">
        <v>3224</v>
      </c>
      <c r="H129" s="1332">
        <v>46103</v>
      </c>
      <c r="I129" s="1334">
        <f t="shared" ref="I129:I131" si="71">H129+4</f>
        <v>46107</v>
      </c>
      <c r="J129" s="1202"/>
    </row>
    <row r="130" spans="1:10" s="14" customFormat="1" ht="18" hidden="1" customHeight="1">
      <c r="A130" s="804"/>
      <c r="B130" s="1191" t="s">
        <v>2701</v>
      </c>
      <c r="C130" s="1234" t="s">
        <v>2721</v>
      </c>
      <c r="D130" s="1235">
        <v>46092</v>
      </c>
      <c r="E130" s="1215">
        <f>D130+9</f>
        <v>46101</v>
      </c>
      <c r="F130" s="1462" t="s">
        <v>915</v>
      </c>
      <c r="G130" s="1342" t="s">
        <v>3224</v>
      </c>
      <c r="H130" s="1332">
        <v>46104</v>
      </c>
      <c r="I130" s="1334">
        <f t="shared" ref="I130" si="72">H130+4</f>
        <v>46108</v>
      </c>
      <c r="J130" s="1202"/>
    </row>
    <row r="131" spans="1:10" s="14" customFormat="1" ht="18" hidden="1" customHeight="1">
      <c r="A131" s="804"/>
      <c r="B131" s="1191" t="s">
        <v>2623</v>
      </c>
      <c r="C131" s="1234" t="s">
        <v>2722</v>
      </c>
      <c r="D131" s="1235">
        <v>46103</v>
      </c>
      <c r="E131" s="1215">
        <f>D131+9</f>
        <v>46112</v>
      </c>
      <c r="F131" s="1462" t="s">
        <v>692</v>
      </c>
      <c r="G131" s="1342" t="s">
        <v>3226</v>
      </c>
      <c r="H131" s="1332">
        <v>46117</v>
      </c>
      <c r="I131" s="1334">
        <f t="shared" si="71"/>
        <v>46121</v>
      </c>
      <c r="J131" s="1202"/>
    </row>
    <row r="132" spans="1:10" s="14" customFormat="1" ht="18" hidden="1" customHeight="1">
      <c r="A132" s="804"/>
      <c r="B132" s="1281" t="s">
        <v>2693</v>
      </c>
      <c r="C132" s="1274" t="s">
        <v>3103</v>
      </c>
      <c r="D132" s="1275">
        <v>46110</v>
      </c>
      <c r="E132" s="1215">
        <f>D132+13</f>
        <v>46123</v>
      </c>
      <c r="F132" s="1462" t="s">
        <v>692</v>
      </c>
      <c r="G132" s="1342" t="s">
        <v>3227</v>
      </c>
      <c r="H132" s="1332">
        <v>46129</v>
      </c>
      <c r="I132" s="1334">
        <f>H132+3</f>
        <v>46132</v>
      </c>
      <c r="J132" s="1202"/>
    </row>
    <row r="133" spans="1:10" s="14" customFormat="1" ht="18" hidden="1" customHeight="1">
      <c r="A133" s="804"/>
      <c r="B133" s="1281" t="s">
        <v>2622</v>
      </c>
      <c r="C133" s="1274" t="s">
        <v>3104</v>
      </c>
      <c r="D133" s="1275">
        <v>46117</v>
      </c>
      <c r="E133" s="1215">
        <f>D133+13</f>
        <v>46130</v>
      </c>
      <c r="F133" s="1462" t="s">
        <v>692</v>
      </c>
      <c r="G133" s="1342" t="s">
        <v>3228</v>
      </c>
      <c r="H133" s="1332">
        <v>46136</v>
      </c>
      <c r="I133" s="1334">
        <f>H133+3</f>
        <v>46139</v>
      </c>
      <c r="J133" s="1202"/>
    </row>
    <row r="134" spans="1:10" s="14" customFormat="1" ht="18" hidden="1" customHeight="1">
      <c r="A134" s="804"/>
      <c r="B134" s="1281" t="s">
        <v>2948</v>
      </c>
      <c r="C134" s="1274" t="s">
        <v>3106</v>
      </c>
      <c r="D134" s="1275">
        <v>46121</v>
      </c>
      <c r="E134" s="1178" t="s">
        <v>286</v>
      </c>
      <c r="F134" s="1348" t="s">
        <v>915</v>
      </c>
      <c r="G134" s="1349" t="s">
        <v>3229</v>
      </c>
      <c r="H134" s="1347">
        <v>46129</v>
      </c>
      <c r="I134" s="1350">
        <f t="shared" ref="I134" si="73">H134+4</f>
        <v>46133</v>
      </c>
      <c r="J134" s="1202"/>
    </row>
    <row r="135" spans="1:10" s="14" customFormat="1" ht="18" hidden="1" customHeight="1">
      <c r="A135" s="804"/>
      <c r="B135" s="1281" t="s">
        <v>2903</v>
      </c>
      <c r="C135" s="1274" t="s">
        <v>3108</v>
      </c>
      <c r="D135" s="1275">
        <v>46141</v>
      </c>
      <c r="E135" s="1178" t="s">
        <v>286</v>
      </c>
      <c r="F135" s="1463" t="s">
        <v>692</v>
      </c>
      <c r="G135" s="1349" t="s">
        <v>3230</v>
      </c>
      <c r="H135" s="1347">
        <v>46157</v>
      </c>
      <c r="I135" s="1350">
        <f t="shared" ref="I135" si="74">H135+3</f>
        <v>46160</v>
      </c>
      <c r="J135" s="1202"/>
    </row>
    <row r="136" spans="1:10" s="14" customFormat="1" ht="18" hidden="1" customHeight="1">
      <c r="A136" s="804"/>
      <c r="B136" s="1281" t="s">
        <v>1919</v>
      </c>
      <c r="C136" s="1274" t="s">
        <v>3109</v>
      </c>
      <c r="D136" s="1275">
        <v>46147</v>
      </c>
      <c r="E136" s="1215">
        <f t="shared" ref="E136" si="75">D136+13</f>
        <v>46160</v>
      </c>
      <c r="F136" s="1462" t="s">
        <v>692</v>
      </c>
      <c r="G136" s="1342" t="s">
        <v>3231</v>
      </c>
      <c r="H136" s="1332">
        <v>46162</v>
      </c>
      <c r="I136" s="1334">
        <v>46167</v>
      </c>
      <c r="J136" s="1202"/>
    </row>
    <row r="137" spans="1:10" s="14" customFormat="1" ht="18" hidden="1" customHeight="1">
      <c r="A137" s="804"/>
      <c r="B137" s="1281" t="s">
        <v>2855</v>
      </c>
      <c r="C137" s="1274" t="s">
        <v>3111</v>
      </c>
      <c r="D137" s="1275">
        <v>46149</v>
      </c>
      <c r="E137" s="1215">
        <f>D137+13</f>
        <v>46162</v>
      </c>
      <c r="F137" s="1462" t="s">
        <v>692</v>
      </c>
      <c r="G137" s="1342" t="s">
        <v>3231</v>
      </c>
      <c r="H137" s="1332">
        <v>46164</v>
      </c>
      <c r="I137" s="1334">
        <v>46174</v>
      </c>
      <c r="J137" s="1202"/>
    </row>
    <row r="138" spans="1:10" s="14" customFormat="1" ht="18" hidden="1" customHeight="1">
      <c r="A138" s="804"/>
      <c r="B138" s="1281" t="s">
        <v>2693</v>
      </c>
      <c r="C138" s="1274" t="s">
        <v>3112</v>
      </c>
      <c r="D138" s="1275">
        <v>46157</v>
      </c>
      <c r="E138" s="1178" t="s">
        <v>286</v>
      </c>
      <c r="F138" s="1463" t="s">
        <v>692</v>
      </c>
      <c r="G138" s="1349" t="s">
        <v>3232</v>
      </c>
      <c r="H138" s="1347">
        <v>46177</v>
      </c>
      <c r="I138" s="1350">
        <f t="shared" ref="I138" si="76">H138+3</f>
        <v>46180</v>
      </c>
      <c r="J138" s="1202"/>
    </row>
    <row r="139" spans="1:10" s="14" customFormat="1" ht="18" hidden="1" customHeight="1">
      <c r="A139" s="804"/>
      <c r="B139" s="1281" t="s">
        <v>2924</v>
      </c>
      <c r="C139" s="1274" t="s">
        <v>3113</v>
      </c>
      <c r="D139" s="1275">
        <v>46162</v>
      </c>
      <c r="E139" s="1178" t="s">
        <v>286</v>
      </c>
      <c r="F139" s="1463" t="s">
        <v>692</v>
      </c>
      <c r="G139" s="1349" t="s">
        <v>3233</v>
      </c>
      <c r="H139" s="1347">
        <v>46184</v>
      </c>
      <c r="I139" s="1350">
        <f t="shared" ref="I139:I140" si="77">H139+3</f>
        <v>46187</v>
      </c>
      <c r="J139" s="1202"/>
    </row>
    <row r="140" spans="1:10" s="14" customFormat="1" ht="18" hidden="1" customHeight="1">
      <c r="A140" s="804"/>
      <c r="B140" s="1279" t="s">
        <v>310</v>
      </c>
      <c r="C140" s="1274" t="s">
        <v>3114</v>
      </c>
      <c r="D140" s="1280">
        <v>46163</v>
      </c>
      <c r="E140" s="1212">
        <f t="shared" ref="E140:E141" si="78">D140+13</f>
        <v>46176</v>
      </c>
      <c r="F140" s="1463" t="s">
        <v>692</v>
      </c>
      <c r="G140" s="1349" t="s">
        <v>3232</v>
      </c>
      <c r="H140" s="1347">
        <v>46178</v>
      </c>
      <c r="I140" s="1350">
        <f t="shared" si="77"/>
        <v>46181</v>
      </c>
      <c r="J140" s="1202"/>
    </row>
    <row r="141" spans="1:10" s="14" customFormat="1" ht="18" hidden="1" customHeight="1">
      <c r="A141" s="804"/>
      <c r="B141" s="1279" t="s">
        <v>462</v>
      </c>
      <c r="C141" s="1274" t="s">
        <v>3116</v>
      </c>
      <c r="D141" s="1275">
        <v>46173</v>
      </c>
      <c r="E141" s="1215">
        <f t="shared" si="78"/>
        <v>46186</v>
      </c>
      <c r="F141" s="1462" t="s">
        <v>692</v>
      </c>
      <c r="G141" s="1342" t="s">
        <v>3234</v>
      </c>
      <c r="H141" s="1332">
        <v>46194</v>
      </c>
      <c r="I141" s="1334">
        <f t="shared" ref="I141:I147" si="79">H141+4</f>
        <v>46198</v>
      </c>
      <c r="J141" s="1202"/>
    </row>
    <row r="142" spans="1:10" s="14" customFormat="1" ht="18" customHeight="1">
      <c r="A142" s="804" t="s">
        <v>3235</v>
      </c>
      <c r="B142" s="1281" t="s">
        <v>2930</v>
      </c>
      <c r="C142" s="1274" t="s">
        <v>3118</v>
      </c>
      <c r="D142" s="1275">
        <v>46187</v>
      </c>
      <c r="E142" s="1215">
        <f t="shared" ref="E142" si="80">D142+13</f>
        <v>46200</v>
      </c>
      <c r="F142" s="1462" t="s">
        <v>692</v>
      </c>
      <c r="G142" s="1342" t="s">
        <v>3236</v>
      </c>
      <c r="H142" s="1332">
        <v>46203</v>
      </c>
      <c r="I142" s="1334">
        <f t="shared" ref="I142:I144" si="81">H142+4</f>
        <v>46207</v>
      </c>
      <c r="J142" s="1202"/>
    </row>
    <row r="143" spans="1:10" s="14" customFormat="1" ht="18" customHeight="1">
      <c r="A143" s="804"/>
      <c r="B143" s="1281" t="s">
        <v>2623</v>
      </c>
      <c r="C143" s="1274" t="s">
        <v>3119</v>
      </c>
      <c r="D143" s="1275">
        <v>46191</v>
      </c>
      <c r="E143" s="1215">
        <f>D143+13</f>
        <v>46204</v>
      </c>
      <c r="F143" s="1462" t="s">
        <v>692</v>
      </c>
      <c r="G143" s="1342" t="s">
        <v>3237</v>
      </c>
      <c r="H143" s="1332">
        <v>46212</v>
      </c>
      <c r="I143" s="1334">
        <f t="shared" ref="I143:I144" si="82">H143+4</f>
        <v>46216</v>
      </c>
      <c r="J143" s="1202"/>
    </row>
    <row r="144" spans="1:10" s="14" customFormat="1" ht="18" customHeight="1">
      <c r="A144" s="804"/>
      <c r="B144" s="1281" t="s">
        <v>2855</v>
      </c>
      <c r="C144" s="1274" t="s">
        <v>3120</v>
      </c>
      <c r="D144" s="1275">
        <v>46199</v>
      </c>
      <c r="E144" s="1215">
        <f t="shared" ref="E144" si="83">D144+13</f>
        <v>46212</v>
      </c>
      <c r="F144" s="1462" t="s">
        <v>692</v>
      </c>
      <c r="G144" s="1342" t="s">
        <v>3238</v>
      </c>
      <c r="H144" s="1332">
        <v>46219</v>
      </c>
      <c r="I144" s="1334">
        <f t="shared" si="82"/>
        <v>46223</v>
      </c>
      <c r="J144" s="1202"/>
    </row>
    <row r="145" spans="1:14" s="14" customFormat="1" ht="18" customHeight="1">
      <c r="A145" s="804"/>
      <c r="B145" s="1281" t="s">
        <v>2622</v>
      </c>
      <c r="C145" s="1274" t="s">
        <v>3121</v>
      </c>
      <c r="D145" s="1275">
        <v>46198</v>
      </c>
      <c r="E145" s="1215">
        <f t="shared" ref="E145" si="84">D145+13</f>
        <v>46211</v>
      </c>
      <c r="F145" s="1462" t="s">
        <v>692</v>
      </c>
      <c r="G145" s="1342" t="s">
        <v>3238</v>
      </c>
      <c r="H145" s="1332">
        <v>46219</v>
      </c>
      <c r="I145" s="1334">
        <f t="shared" si="79"/>
        <v>46223</v>
      </c>
      <c r="J145" s="1202"/>
    </row>
    <row r="146" spans="1:14" s="14" customFormat="1" ht="18" customHeight="1">
      <c r="A146" s="804"/>
      <c r="B146" s="1279" t="s">
        <v>310</v>
      </c>
      <c r="C146" s="1274" t="s">
        <v>3122</v>
      </c>
      <c r="D146" s="1280">
        <v>46205</v>
      </c>
      <c r="E146" s="1212">
        <f t="shared" ref="E146" si="85">D146+13</f>
        <v>46218</v>
      </c>
      <c r="F146" s="1463" t="s">
        <v>692</v>
      </c>
      <c r="G146" s="1349" t="s">
        <v>3237</v>
      </c>
      <c r="H146" s="1347">
        <v>46213</v>
      </c>
      <c r="I146" s="1350">
        <f t="shared" si="79"/>
        <v>46217</v>
      </c>
      <c r="J146" s="1202"/>
    </row>
    <row r="147" spans="1:14" s="14" customFormat="1" ht="18" customHeight="1">
      <c r="A147" s="804"/>
      <c r="B147" s="1281" t="s">
        <v>2655</v>
      </c>
      <c r="C147" s="1274" t="s">
        <v>3124</v>
      </c>
      <c r="D147" s="1275">
        <v>46212</v>
      </c>
      <c r="E147" s="1215">
        <f>D147+13</f>
        <v>46225</v>
      </c>
      <c r="F147" s="1462" t="s">
        <v>692</v>
      </c>
      <c r="G147" s="1342" t="s">
        <v>3239</v>
      </c>
      <c r="H147" s="1332">
        <v>46233</v>
      </c>
      <c r="I147" s="1334">
        <f t="shared" si="79"/>
        <v>46237</v>
      </c>
      <c r="J147" s="1202"/>
    </row>
    <row r="148" spans="1:14" s="14" customFormat="1" ht="18" customHeight="1">
      <c r="A148" s="804"/>
      <c r="B148" s="1281" t="s">
        <v>2987</v>
      </c>
      <c r="C148" s="1274" t="s">
        <v>3126</v>
      </c>
      <c r="D148" s="1275">
        <v>46219</v>
      </c>
      <c r="E148" s="1215">
        <f>D148+13</f>
        <v>46232</v>
      </c>
      <c r="F148" s="1462" t="s">
        <v>692</v>
      </c>
      <c r="G148" s="1342" t="s">
        <v>3240</v>
      </c>
      <c r="H148" s="1332">
        <v>46240</v>
      </c>
      <c r="I148" s="1334">
        <f t="shared" ref="I148" si="86">H148+4</f>
        <v>46244</v>
      </c>
      <c r="J148" s="1202"/>
    </row>
    <row r="149" spans="1:14" s="14" customFormat="1" ht="18" customHeight="1">
      <c r="A149" s="804"/>
      <c r="B149" s="1281" t="s">
        <v>2942</v>
      </c>
      <c r="C149" s="1274" t="s">
        <v>3127</v>
      </c>
      <c r="D149" s="1275">
        <v>46226</v>
      </c>
      <c r="E149" s="1215">
        <f>D149+13</f>
        <v>46239</v>
      </c>
      <c r="F149" s="1462" t="s">
        <v>692</v>
      </c>
      <c r="G149" s="1342" t="s">
        <v>3241</v>
      </c>
      <c r="H149" s="1332">
        <v>46247</v>
      </c>
      <c r="I149" s="1334">
        <f t="shared" ref="I149" si="87">H149+4</f>
        <v>46251</v>
      </c>
      <c r="J149" s="1202"/>
    </row>
    <row r="150" spans="1:14" s="14" customFormat="1" ht="18" customHeight="1">
      <c r="A150" s="861"/>
      <c r="B150" s="1088" t="s">
        <v>467</v>
      </c>
      <c r="C150" s="677"/>
      <c r="D150" s="677"/>
      <c r="E150" s="677"/>
      <c r="F150" s="677"/>
      <c r="G150" s="677"/>
      <c r="H150" s="407"/>
      <c r="I150" s="407"/>
      <c r="J150" s="155"/>
    </row>
    <row r="152" spans="1:14" ht="18.75" customHeight="1" thickBot="1"/>
    <row r="153" spans="1:14" s="147" customFormat="1" ht="18.75" customHeight="1">
      <c r="B153" s="887"/>
      <c r="C153" s="888"/>
      <c r="D153" s="889"/>
      <c r="E153" s="890"/>
      <c r="F153" s="891"/>
      <c r="G153" s="892"/>
      <c r="H153" s="893"/>
    </row>
    <row r="154" spans="1:14" s="147" customFormat="1" ht="18" customHeight="1">
      <c r="B154" s="777" t="s">
        <v>468</v>
      </c>
      <c r="C154" s="145"/>
      <c r="D154" s="147" t="s">
        <v>469</v>
      </c>
      <c r="G154" s="147" t="s">
        <v>470</v>
      </c>
      <c r="H154" s="778"/>
    </row>
    <row r="155" spans="1:14" s="147" customFormat="1" ht="18" customHeight="1">
      <c r="B155" s="779" t="s">
        <v>471</v>
      </c>
      <c r="C155" s="1080" t="s">
        <v>472</v>
      </c>
      <c r="D155" s="133" t="s">
        <v>473</v>
      </c>
      <c r="F155" s="1080" t="s">
        <v>474</v>
      </c>
      <c r="G155" s="145" t="s">
        <v>475</v>
      </c>
      <c r="H155" s="1081" t="s">
        <v>476</v>
      </c>
    </row>
    <row r="156" spans="1:14" s="147" customFormat="1" ht="18" customHeight="1">
      <c r="B156" s="779" t="s">
        <v>477</v>
      </c>
      <c r="C156" s="1080" t="s">
        <v>478</v>
      </c>
      <c r="D156" s="133" t="s">
        <v>479</v>
      </c>
      <c r="E156" s="148" t="s">
        <v>480</v>
      </c>
      <c r="F156" s="1082" t="s">
        <v>481</v>
      </c>
      <c r="G156" s="145" t="s">
        <v>482</v>
      </c>
      <c r="H156" s="1081" t="s">
        <v>483</v>
      </c>
    </row>
    <row r="157" spans="1:14" s="147" customFormat="1" ht="18" customHeight="1">
      <c r="B157" s="782" t="s">
        <v>484</v>
      </c>
      <c r="C157" s="1083" t="s">
        <v>485</v>
      </c>
      <c r="D157" s="133" t="s">
        <v>486</v>
      </c>
      <c r="E157" s="148" t="s">
        <v>487</v>
      </c>
      <c r="F157" s="1082" t="s">
        <v>488</v>
      </c>
      <c r="G157" s="587" t="s">
        <v>489</v>
      </c>
      <c r="H157" s="1084" t="s">
        <v>490</v>
      </c>
    </row>
    <row r="158" spans="1:14" s="147" customFormat="1" ht="18.75" customHeight="1">
      <c r="B158" s="782" t="s">
        <v>491</v>
      </c>
      <c r="C158" s="1083" t="s">
        <v>492</v>
      </c>
      <c r="D158" s="133" t="s">
        <v>493</v>
      </c>
      <c r="E158" s="148" t="s">
        <v>494</v>
      </c>
      <c r="F158" s="1082" t="s">
        <v>495</v>
      </c>
      <c r="G158" s="587" t="s">
        <v>496</v>
      </c>
      <c r="H158" s="1084" t="s">
        <v>497</v>
      </c>
      <c r="M158" s="149"/>
      <c r="N158" s="149"/>
    </row>
    <row r="159" spans="1:14" s="147" customFormat="1" ht="18.75" customHeight="1">
      <c r="B159" s="782" t="s">
        <v>909</v>
      </c>
      <c r="C159" s="1083" t="s">
        <v>499</v>
      </c>
      <c r="D159" s="133" t="s">
        <v>500</v>
      </c>
      <c r="E159" s="148" t="s">
        <v>501</v>
      </c>
      <c r="F159" s="1082" t="s">
        <v>502</v>
      </c>
      <c r="G159" s="587" t="s">
        <v>503</v>
      </c>
      <c r="H159" s="1084" t="s">
        <v>504</v>
      </c>
      <c r="M159" s="149"/>
      <c r="N159" s="149"/>
    </row>
    <row r="160" spans="1:14" s="147" customFormat="1" ht="18.75" customHeight="1">
      <c r="B160" s="782" t="s">
        <v>505</v>
      </c>
      <c r="C160" s="1083" t="s">
        <v>506</v>
      </c>
      <c r="D160" s="133" t="s">
        <v>507</v>
      </c>
      <c r="E160" s="148" t="s">
        <v>508</v>
      </c>
      <c r="F160" s="1082" t="s">
        <v>509</v>
      </c>
      <c r="G160" s="587" t="s">
        <v>510</v>
      </c>
      <c r="H160" s="1084" t="s">
        <v>511</v>
      </c>
      <c r="M160" s="149"/>
      <c r="N160" s="149"/>
    </row>
    <row r="161" spans="1:14" s="147" customFormat="1" ht="18.75" customHeight="1">
      <c r="B161" s="782" t="s">
        <v>512</v>
      </c>
      <c r="C161" s="1083" t="s">
        <v>513</v>
      </c>
      <c r="D161" s="133" t="s">
        <v>514</v>
      </c>
      <c r="E161" s="148" t="s">
        <v>515</v>
      </c>
      <c r="F161" s="1080" t="s">
        <v>516</v>
      </c>
      <c r="G161" s="587" t="s">
        <v>517</v>
      </c>
      <c r="H161" s="786" t="s">
        <v>518</v>
      </c>
      <c r="M161" s="149"/>
      <c r="N161" s="149"/>
    </row>
    <row r="162" spans="1:14" s="149" customFormat="1" ht="18.75" customHeight="1">
      <c r="A162" s="1018"/>
      <c r="B162" s="782" t="s">
        <v>519</v>
      </c>
      <c r="C162" s="1083" t="s">
        <v>520</v>
      </c>
      <c r="D162" s="133" t="s">
        <v>521</v>
      </c>
      <c r="E162" s="148" t="s">
        <v>522</v>
      </c>
      <c r="F162" s="738" t="s">
        <v>523</v>
      </c>
      <c r="G162" s="147"/>
      <c r="H162" s="787"/>
      <c r="I162" s="145"/>
      <c r="J162" s="145"/>
    </row>
    <row r="163" spans="1:14" s="149" customFormat="1" ht="18.75" customHeight="1" thickBot="1">
      <c r="A163" s="1018"/>
      <c r="B163" s="1085"/>
      <c r="C163" s="790"/>
      <c r="D163" s="790"/>
      <c r="E163" s="790"/>
      <c r="F163" s="790"/>
      <c r="G163" s="790"/>
      <c r="H163" s="1086"/>
      <c r="I163" s="145"/>
      <c r="J163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55" r:id="rId1" xr:uid="{240452DD-8613-4C12-AF94-293CEB08B1C6}"/>
    <hyperlink ref="C155" r:id="rId2" xr:uid="{2AEB3D88-011D-452D-A65E-DCCED32A6BAB}"/>
    <hyperlink ref="H160" r:id="rId3" xr:uid="{6B3349ED-BDBF-4CF7-8E98-DEED6ACE8529}"/>
    <hyperlink ref="H159" r:id="rId4" xr:uid="{02B167F6-CB7D-4A7A-B0EB-9591947C5FA4}"/>
    <hyperlink ref="C158" r:id="rId5" xr:uid="{0DB9FBF3-E40E-43F1-9EB3-390207349AFC}"/>
    <hyperlink ref="C156" r:id="rId6" xr:uid="{4C90F8D3-D1D5-4136-861D-266B7985A7FD}"/>
    <hyperlink ref="C162" r:id="rId7" xr:uid="{D6FE1873-E927-42AF-9780-C54153D54540}"/>
    <hyperlink ref="H158" r:id="rId8" xr:uid="{8ADDD718-0F77-4E47-8E89-FD24A342D30B}"/>
    <hyperlink ref="H161" r:id="rId9" xr:uid="{6E55A3FF-CB86-47A1-B5AF-B7E12871E4C2}"/>
    <hyperlink ref="F155" r:id="rId10" xr:uid="{7F992109-27A2-4D6C-849E-C9BC55CC8400}"/>
    <hyperlink ref="F160" r:id="rId11" xr:uid="{0F6F1162-5012-4380-92EA-2737615477C6}"/>
    <hyperlink ref="F156" r:id="rId12" xr:uid="{8E8D8E33-275A-4D98-B8CB-6B889F11BBA5}"/>
    <hyperlink ref="F157" r:id="rId13" xr:uid="{E4117C21-9530-4303-B173-E590437DB152}"/>
    <hyperlink ref="F158" r:id="rId14" xr:uid="{14451DC8-B38E-43DA-9C0E-7F3706928D1A}"/>
    <hyperlink ref="F159" r:id="rId15" xr:uid="{B68137CC-AF10-4991-B3FD-5B65E7FB39FD}"/>
    <hyperlink ref="H156" r:id="rId16" xr:uid="{3061FAF6-554D-4D43-BA8F-A96E3C9B2EBB}"/>
    <hyperlink ref="H157" r:id="rId17" xr:uid="{FB566BB6-2010-4CEA-A90C-8923089164CB}"/>
    <hyperlink ref="F161" r:id="rId18" xr:uid="{84E46D8A-B3A1-4E88-BF2E-FFDDF3BE2D75}"/>
    <hyperlink ref="C157" r:id="rId19" xr:uid="{596819ED-DD39-47DE-9A5D-35A958E538AC}"/>
    <hyperlink ref="C159" r:id="rId20" xr:uid="{5AD6479A-F879-4DC5-8363-501ED48481A8}"/>
    <hyperlink ref="C160" r:id="rId21" xr:uid="{36ECE32A-4F03-4977-B0CC-0856588ABABC}"/>
    <hyperlink ref="C161" r:id="rId22" xr:uid="{E257322D-7EF7-4A76-B190-26F4639139FB}"/>
    <hyperlink ref="F162" r:id="rId23" xr:uid="{59DFBB2E-2D56-4DBB-BCFE-DDE166E38AB9}"/>
  </hyperlinks>
  <pageMargins left="0.7" right="0.7" top="0.75" bottom="0.75" header="0.3" footer="0.3"/>
  <pageSetup paperSize="9" scale="54" orientation="landscape" r:id="rId24"/>
  <headerFooter>
    <oddFooter>&amp;L_x000D_&amp;1#&amp;"Calibri"&amp;10&amp;K000000 Sensitivity: Public</oddFooter>
  </headerFooter>
  <ignoredErrors>
    <ignoredError sqref="I49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P425"/>
  <sheetViews>
    <sheetView showGridLines="0" zoomScaleNormal="100" zoomScaleSheetLayoutView="75" workbookViewId="0">
      <selection activeCell="D398" sqref="D398"/>
    </sheetView>
  </sheetViews>
  <sheetFormatPr defaultColWidth="9.140625" defaultRowHeight="13.9"/>
  <cols>
    <col min="1" max="1" width="31.140625" style="860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20.140625" style="11" customWidth="1"/>
    <col min="8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9.5703125" style="18" customWidth="1"/>
    <col min="13" max="13" width="18" style="18" customWidth="1"/>
    <col min="14" max="16" width="15.7109375" style="345" customWidth="1"/>
    <col min="17" max="17" width="15.7109375" style="18" customWidth="1"/>
    <col min="18" max="18" width="20.5703125" style="18" customWidth="1"/>
    <col min="19" max="19" width="21.28515625" style="18" customWidth="1"/>
    <col min="20" max="20" width="23.42578125" style="18" customWidth="1"/>
    <col min="21" max="16384" width="9.140625" style="18"/>
  </cols>
  <sheetData>
    <row r="1" spans="1:11" ht="14.45" thickBot="1"/>
    <row r="2" spans="1:11" ht="20.100000000000001" customHeight="1" thickBot="1">
      <c r="B2" s="1552" t="s">
        <v>0</v>
      </c>
      <c r="C2" s="1552"/>
      <c r="D2" s="1552"/>
      <c r="E2" s="1552"/>
      <c r="F2" s="1552"/>
      <c r="G2" s="722"/>
      <c r="H2" s="943" t="s">
        <v>244</v>
      </c>
      <c r="I2" s="121"/>
    </row>
    <row r="3" spans="1:11" s="14" customFormat="1" ht="20.25" customHeight="1" thickBot="1">
      <c r="A3" s="861"/>
      <c r="B3" s="425"/>
      <c r="C3" s="487"/>
      <c r="D3" s="9"/>
      <c r="E3" s="9"/>
      <c r="F3" s="9"/>
      <c r="G3" s="722"/>
      <c r="H3" s="722"/>
      <c r="I3" s="407"/>
    </row>
    <row r="4" spans="1:11" s="149" customFormat="1" ht="26.25" customHeight="1" thickBot="1">
      <c r="A4" s="860"/>
      <c r="B4" s="1535" t="s">
        <v>10</v>
      </c>
      <c r="C4" s="1536"/>
      <c r="D4" s="1536"/>
      <c r="E4" s="1536"/>
      <c r="F4" s="1537"/>
      <c r="G4" s="147"/>
      <c r="H4" s="1443" t="s">
        <v>3242</v>
      </c>
      <c r="I4" s="215"/>
    </row>
    <row r="5" spans="1:11" s="14" customFormat="1" ht="20.25" customHeight="1">
      <c r="A5" s="861"/>
      <c r="B5" s="425"/>
      <c r="C5" s="487"/>
      <c r="D5" s="9"/>
      <c r="E5" s="9"/>
      <c r="F5" s="9"/>
      <c r="G5" s="722"/>
      <c r="H5" s="379" t="s">
        <v>3243</v>
      </c>
      <c r="I5" s="407"/>
    </row>
    <row r="6" spans="1:11" s="149" customFormat="1" ht="18" customHeight="1">
      <c r="A6" s="851"/>
      <c r="B6" s="606"/>
      <c r="C6" s="604"/>
      <c r="D6" s="604"/>
      <c r="E6" s="604"/>
      <c r="F6" s="604"/>
      <c r="G6" s="604"/>
      <c r="H6" s="1390"/>
      <c r="I6" s="604"/>
      <c r="J6" s="605"/>
      <c r="K6" s="604"/>
    </row>
    <row r="7" spans="1:11" s="149" customFormat="1" ht="20.100000000000001" hidden="1" customHeight="1">
      <c r="A7" s="1018"/>
      <c r="B7" s="1529" t="s">
        <v>248</v>
      </c>
      <c r="C7" s="1529"/>
      <c r="D7" s="1529"/>
      <c r="E7" s="1529"/>
      <c r="F7" s="1022"/>
      <c r="G7" s="1022"/>
      <c r="H7" s="1022"/>
      <c r="I7" s="1022"/>
      <c r="J7" s="1022"/>
      <c r="K7" s="1022"/>
    </row>
    <row r="8" spans="1:11" s="146" customFormat="1" ht="19.5" hidden="1" customHeight="1">
      <c r="A8" s="844"/>
      <c r="B8" s="719"/>
      <c r="C8" s="714"/>
      <c r="D8" s="714"/>
      <c r="E8" s="714"/>
      <c r="F8" s="714"/>
      <c r="G8" s="714"/>
      <c r="H8" s="714"/>
      <c r="I8" s="610"/>
      <c r="J8" s="630"/>
      <c r="K8" s="609"/>
    </row>
    <row r="9" spans="1:11" s="14" customFormat="1" ht="30" hidden="1" customHeight="1">
      <c r="A9" s="805"/>
      <c r="B9" s="1530" t="s">
        <v>3244</v>
      </c>
      <c r="C9" s="1531"/>
      <c r="D9" s="1532" t="s">
        <v>250</v>
      </c>
      <c r="E9" s="1147" t="s">
        <v>3245</v>
      </c>
      <c r="F9" s="1351"/>
      <c r="G9" s="1351"/>
      <c r="H9" s="1351"/>
      <c r="I9" s="1180"/>
    </row>
    <row r="10" spans="1:11" s="14" customFormat="1" ht="22.5" hidden="1" customHeight="1">
      <c r="A10" s="805"/>
      <c r="B10" s="1148" t="s">
        <v>252</v>
      </c>
      <c r="C10" s="1148" t="s">
        <v>253</v>
      </c>
      <c r="D10" s="1533"/>
      <c r="E10" s="1352" t="s">
        <v>717</v>
      </c>
      <c r="F10" s="1351"/>
      <c r="G10" s="1273" t="s">
        <v>391</v>
      </c>
      <c r="H10" s="1273" t="s">
        <v>254</v>
      </c>
      <c r="I10" s="1353" t="s">
        <v>255</v>
      </c>
    </row>
    <row r="11" spans="1:11" s="14" customFormat="1" ht="27" hidden="1" customHeight="1">
      <c r="A11" s="805"/>
      <c r="B11" s="1354" t="s">
        <v>2055</v>
      </c>
      <c r="C11" s="1154" t="s">
        <v>3246</v>
      </c>
      <c r="D11" s="1200">
        <v>45389</v>
      </c>
      <c r="E11" s="1184">
        <f t="shared" ref="E11:E16" si="0">D11+7</f>
        <v>45396</v>
      </c>
      <c r="F11" s="1151"/>
      <c r="G11" s="1151" t="e">
        <f>#REF!+7</f>
        <v>#REF!</v>
      </c>
      <c r="H11" s="1151" t="e">
        <f>#REF!+7</f>
        <v>#REF!</v>
      </c>
      <c r="I11" s="1351"/>
    </row>
    <row r="12" spans="1:11" s="14" customFormat="1" ht="27" hidden="1" customHeight="1">
      <c r="A12" s="839" t="s">
        <v>2032</v>
      </c>
      <c r="B12" s="1155" t="s">
        <v>310</v>
      </c>
      <c r="C12" s="1198" t="s">
        <v>3247</v>
      </c>
      <c r="D12" s="1193">
        <v>45394</v>
      </c>
      <c r="E12" s="1193">
        <f t="shared" si="0"/>
        <v>45401</v>
      </c>
      <c r="F12" s="1151"/>
      <c r="G12" s="1151" t="e">
        <f t="shared" ref="G12:H82" si="1">G11+7</f>
        <v>#REF!</v>
      </c>
      <c r="H12" s="1151" t="e">
        <f t="shared" si="1"/>
        <v>#REF!</v>
      </c>
      <c r="I12" s="1351"/>
    </row>
    <row r="13" spans="1:11" s="14" customFormat="1" ht="27" hidden="1" customHeight="1">
      <c r="A13" s="839" t="s">
        <v>2339</v>
      </c>
      <c r="B13" s="1354" t="s">
        <v>2032</v>
      </c>
      <c r="C13" s="1154" t="s">
        <v>3248</v>
      </c>
      <c r="D13" s="1200">
        <v>45400</v>
      </c>
      <c r="E13" s="1184">
        <f t="shared" si="0"/>
        <v>45407</v>
      </c>
      <c r="F13" s="1151"/>
      <c r="G13" s="1151" t="e">
        <f t="shared" si="1"/>
        <v>#REF!</v>
      </c>
      <c r="H13" s="1151" t="e">
        <f t="shared" si="1"/>
        <v>#REF!</v>
      </c>
      <c r="I13" s="1351"/>
    </row>
    <row r="14" spans="1:11" s="14" customFormat="1" ht="27" hidden="1" customHeight="1">
      <c r="A14" s="865" t="s">
        <v>2404</v>
      </c>
      <c r="B14" s="1354" t="s">
        <v>2339</v>
      </c>
      <c r="C14" s="1154" t="s">
        <v>3249</v>
      </c>
      <c r="D14" s="1200">
        <v>45405</v>
      </c>
      <c r="E14" s="1184">
        <f t="shared" si="0"/>
        <v>45412</v>
      </c>
      <c r="F14" s="1151"/>
      <c r="G14" s="1151" t="e">
        <f t="shared" si="1"/>
        <v>#REF!</v>
      </c>
      <c r="H14" s="1151" t="e">
        <f t="shared" si="1"/>
        <v>#REF!</v>
      </c>
      <c r="I14" s="1351"/>
    </row>
    <row r="15" spans="1:11" s="14" customFormat="1" ht="27" hidden="1" customHeight="1">
      <c r="A15" s="865" t="s">
        <v>3250</v>
      </c>
      <c r="B15" s="1354" t="s">
        <v>2404</v>
      </c>
      <c r="C15" s="1154" t="s">
        <v>3251</v>
      </c>
      <c r="D15" s="1200">
        <v>45413</v>
      </c>
      <c r="E15" s="1184">
        <f t="shared" si="0"/>
        <v>45420</v>
      </c>
      <c r="F15" s="1151"/>
      <c r="G15" s="1151" t="e">
        <f t="shared" si="1"/>
        <v>#REF!</v>
      </c>
      <c r="H15" s="1151" t="e">
        <f t="shared" si="1"/>
        <v>#REF!</v>
      </c>
      <c r="I15" s="1351"/>
    </row>
    <row r="16" spans="1:11" s="14" customFormat="1" ht="20.100000000000001" hidden="1" customHeight="1">
      <c r="A16" s="865" t="s">
        <v>2055</v>
      </c>
      <c r="B16" s="1354" t="s">
        <v>3250</v>
      </c>
      <c r="C16" s="1154" t="s">
        <v>3252</v>
      </c>
      <c r="D16" s="1200">
        <v>45421</v>
      </c>
      <c r="E16" s="1184">
        <f t="shared" si="0"/>
        <v>45428</v>
      </c>
      <c r="F16" s="1151"/>
      <c r="G16" s="1151" t="e">
        <f t="shared" si="1"/>
        <v>#REF!</v>
      </c>
      <c r="H16" s="1151" t="e">
        <f t="shared" si="1"/>
        <v>#REF!</v>
      </c>
      <c r="I16" s="1351"/>
    </row>
    <row r="17" spans="1:11" s="14" customFormat="1" ht="20.100000000000001" hidden="1" customHeight="1">
      <c r="A17" s="865" t="s">
        <v>3253</v>
      </c>
      <c r="B17" s="1154" t="s">
        <v>2055</v>
      </c>
      <c r="C17" s="1154" t="s">
        <v>3254</v>
      </c>
      <c r="D17" s="1200">
        <v>45434</v>
      </c>
      <c r="E17" s="1184">
        <v>45433</v>
      </c>
      <c r="F17" s="1151"/>
      <c r="G17" s="1151" t="e">
        <f t="shared" si="1"/>
        <v>#REF!</v>
      </c>
      <c r="H17" s="1151" t="e">
        <f t="shared" si="1"/>
        <v>#REF!</v>
      </c>
      <c r="I17" s="1351"/>
    </row>
    <row r="18" spans="1:11" s="14" customFormat="1" ht="20.100000000000001" hidden="1" customHeight="1">
      <c r="A18" s="839" t="s">
        <v>3255</v>
      </c>
      <c r="B18" s="1154" t="s">
        <v>3256</v>
      </c>
      <c r="C18" s="1154" t="s">
        <v>3257</v>
      </c>
      <c r="D18" s="1200">
        <v>45443</v>
      </c>
      <c r="E18" s="1184">
        <f>D18+7</f>
        <v>45450</v>
      </c>
      <c r="F18" s="1151"/>
      <c r="G18" s="1151" t="e">
        <f t="shared" si="1"/>
        <v>#REF!</v>
      </c>
      <c r="H18" s="1151" t="e">
        <f t="shared" si="1"/>
        <v>#REF!</v>
      </c>
      <c r="I18" s="1351"/>
    </row>
    <row r="19" spans="1:11" s="14" customFormat="1" ht="20.100000000000001" hidden="1" customHeight="1">
      <c r="A19" s="839" t="s">
        <v>3258</v>
      </c>
      <c r="B19" s="1154" t="s">
        <v>2339</v>
      </c>
      <c r="C19" s="1154" t="s">
        <v>3259</v>
      </c>
      <c r="D19" s="1200">
        <v>45453</v>
      </c>
      <c r="E19" s="1184">
        <f>D19+7</f>
        <v>45460</v>
      </c>
      <c r="F19" s="1151"/>
      <c r="G19" s="1151" t="e">
        <f t="shared" si="1"/>
        <v>#REF!</v>
      </c>
      <c r="H19" s="1151" t="e">
        <f t="shared" si="1"/>
        <v>#REF!</v>
      </c>
      <c r="I19" s="1351"/>
    </row>
    <row r="20" spans="1:11" s="14" customFormat="1" ht="20.100000000000001" hidden="1" customHeight="1">
      <c r="A20" s="865" t="s">
        <v>2404</v>
      </c>
      <c r="B20" s="1155" t="s">
        <v>310</v>
      </c>
      <c r="C20" s="1154" t="s">
        <v>3260</v>
      </c>
      <c r="D20" s="1193">
        <v>45443</v>
      </c>
      <c r="E20" s="1193">
        <f>D20+7</f>
        <v>45450</v>
      </c>
      <c r="F20" s="1151"/>
      <c r="G20" s="1151" t="e">
        <f t="shared" si="1"/>
        <v>#REF!</v>
      </c>
      <c r="H20" s="1151" t="e">
        <f t="shared" si="1"/>
        <v>#REF!</v>
      </c>
      <c r="I20" s="1351"/>
    </row>
    <row r="21" spans="1:11" s="14" customFormat="1" ht="20.100000000000001" hidden="1" customHeight="1">
      <c r="A21" s="865" t="s">
        <v>3261</v>
      </c>
      <c r="B21" s="1154" t="s">
        <v>2404</v>
      </c>
      <c r="C21" s="1154" t="s">
        <v>3262</v>
      </c>
      <c r="D21" s="1200">
        <v>45458</v>
      </c>
      <c r="E21" s="1184">
        <f>D21+7</f>
        <v>45465</v>
      </c>
      <c r="F21" s="1151"/>
      <c r="G21" s="1151" t="e">
        <f t="shared" si="1"/>
        <v>#REF!</v>
      </c>
      <c r="H21" s="1151" t="e">
        <f t="shared" si="1"/>
        <v>#REF!</v>
      </c>
      <c r="I21" s="1351"/>
    </row>
    <row r="22" spans="1:11" s="14" customFormat="1" ht="20.100000000000001" hidden="1" customHeight="1">
      <c r="A22" s="865" t="s">
        <v>3263</v>
      </c>
      <c r="B22" s="1154" t="s">
        <v>2885</v>
      </c>
      <c r="C22" s="1154" t="s">
        <v>3264</v>
      </c>
      <c r="D22" s="1200">
        <v>45468</v>
      </c>
      <c r="E22" s="1184">
        <v>45469</v>
      </c>
      <c r="F22" s="1151"/>
      <c r="G22" s="1151" t="e">
        <f t="shared" si="1"/>
        <v>#REF!</v>
      </c>
      <c r="H22" s="1151" t="e">
        <f t="shared" si="1"/>
        <v>#REF!</v>
      </c>
      <c r="I22" s="1351"/>
    </row>
    <row r="23" spans="1:11" s="14" customFormat="1" ht="20.100000000000001" hidden="1" customHeight="1">
      <c r="A23" s="839" t="s">
        <v>3253</v>
      </c>
      <c r="B23" s="1154" t="s">
        <v>2055</v>
      </c>
      <c r="C23" s="1154" t="s">
        <v>3265</v>
      </c>
      <c r="D23" s="1200">
        <v>45476</v>
      </c>
      <c r="E23" s="1184">
        <f>D23+7</f>
        <v>45483</v>
      </c>
      <c r="F23" s="1151"/>
      <c r="G23" s="1151" t="e">
        <f t="shared" si="1"/>
        <v>#REF!</v>
      </c>
      <c r="H23" s="1151" t="e">
        <f t="shared" si="1"/>
        <v>#REF!</v>
      </c>
      <c r="I23" s="1351"/>
    </row>
    <row r="24" spans="1:11" s="14" customFormat="1" ht="20.100000000000001" hidden="1" customHeight="1">
      <c r="A24" s="865" t="s">
        <v>3266</v>
      </c>
      <c r="B24" s="1154" t="s">
        <v>3256</v>
      </c>
      <c r="C24" s="1154" t="s">
        <v>3267</v>
      </c>
      <c r="D24" s="1155" t="s">
        <v>286</v>
      </c>
      <c r="E24" s="1156">
        <v>45473</v>
      </c>
      <c r="F24" s="1151"/>
      <c r="G24" s="1151" t="e">
        <f t="shared" si="1"/>
        <v>#REF!</v>
      </c>
      <c r="H24" s="1151" t="e">
        <f t="shared" si="1"/>
        <v>#REF!</v>
      </c>
      <c r="I24" s="1351"/>
    </row>
    <row r="25" spans="1:11" s="14" customFormat="1" ht="20.100000000000001" hidden="1" customHeight="1">
      <c r="A25" s="865" t="s">
        <v>3268</v>
      </c>
      <c r="B25" s="1154" t="s">
        <v>2339</v>
      </c>
      <c r="C25" s="1154" t="s">
        <v>3269</v>
      </c>
      <c r="D25" s="1155" t="s">
        <v>286</v>
      </c>
      <c r="E25" s="1193">
        <v>45488</v>
      </c>
      <c r="F25" s="1151"/>
      <c r="G25" s="1151" t="e">
        <f t="shared" si="1"/>
        <v>#REF!</v>
      </c>
      <c r="H25" s="1151" t="e">
        <f t="shared" si="1"/>
        <v>#REF!</v>
      </c>
      <c r="I25" s="1351"/>
    </row>
    <row r="26" spans="1:11" s="14" customFormat="1" ht="20.100000000000001" hidden="1" customHeight="1">
      <c r="A26" s="839" t="s">
        <v>3270</v>
      </c>
      <c r="B26" s="1154" t="s">
        <v>2404</v>
      </c>
      <c r="C26" s="1154" t="s">
        <v>3271</v>
      </c>
      <c r="D26" s="1200">
        <v>45500</v>
      </c>
      <c r="E26" s="1184">
        <v>45497</v>
      </c>
      <c r="F26" s="1151"/>
      <c r="G26" s="1151" t="e">
        <f t="shared" si="1"/>
        <v>#REF!</v>
      </c>
      <c r="H26" s="1151" t="e">
        <f t="shared" si="1"/>
        <v>#REF!</v>
      </c>
      <c r="I26" s="1351"/>
    </row>
    <row r="27" spans="1:11" s="14" customFormat="1" ht="20.100000000000001" hidden="1" customHeight="1">
      <c r="A27" s="839" t="s">
        <v>3270</v>
      </c>
      <c r="B27" s="1154" t="s">
        <v>2885</v>
      </c>
      <c r="C27" s="1154" t="s">
        <v>3272</v>
      </c>
      <c r="D27" s="1155" t="s">
        <v>286</v>
      </c>
      <c r="E27" s="1204" t="s">
        <v>286</v>
      </c>
      <c r="F27" s="1151"/>
      <c r="G27" s="1151" t="e">
        <f t="shared" si="1"/>
        <v>#REF!</v>
      </c>
      <c r="H27" s="1151" t="e">
        <f t="shared" si="1"/>
        <v>#REF!</v>
      </c>
      <c r="I27" s="1351"/>
    </row>
    <row r="28" spans="1:11" s="14" customFormat="1" ht="20.100000000000001" hidden="1" customHeight="1">
      <c r="A28" s="839" t="s">
        <v>3270</v>
      </c>
      <c r="B28" s="1154" t="s">
        <v>2055</v>
      </c>
      <c r="C28" s="1154" t="s">
        <v>3273</v>
      </c>
      <c r="D28" s="1200">
        <v>45514</v>
      </c>
      <c r="E28" s="1184">
        <f t="shared" ref="E28:E33" si="2">D28+7</f>
        <v>45521</v>
      </c>
      <c r="F28" s="1151"/>
      <c r="G28" s="1151" t="e">
        <f t="shared" si="1"/>
        <v>#REF!</v>
      </c>
      <c r="H28" s="1151" t="e">
        <f t="shared" si="1"/>
        <v>#REF!</v>
      </c>
      <c r="I28" s="1351"/>
    </row>
    <row r="29" spans="1:11" s="14" customFormat="1" ht="20.100000000000001" hidden="1" customHeight="1">
      <c r="A29" s="839" t="s">
        <v>3270</v>
      </c>
      <c r="B29" s="1154" t="s">
        <v>3256</v>
      </c>
      <c r="C29" s="1154" t="s">
        <v>3274</v>
      </c>
      <c r="D29" s="1200">
        <v>45523</v>
      </c>
      <c r="E29" s="1184">
        <f t="shared" si="2"/>
        <v>45530</v>
      </c>
      <c r="F29" s="1151"/>
      <c r="G29" s="1151" t="e">
        <f t="shared" si="1"/>
        <v>#REF!</v>
      </c>
      <c r="H29" s="1151" t="e">
        <f t="shared" si="1"/>
        <v>#REF!</v>
      </c>
      <c r="I29" s="1351"/>
    </row>
    <row r="30" spans="1:11" s="14" customFormat="1" ht="20.100000000000001" hidden="1" customHeight="1">
      <c r="A30" s="839" t="s">
        <v>3270</v>
      </c>
      <c r="B30" s="1154" t="s">
        <v>2339</v>
      </c>
      <c r="C30" s="1154" t="s">
        <v>3275</v>
      </c>
      <c r="D30" s="1200">
        <v>45523</v>
      </c>
      <c r="E30" s="1184">
        <f t="shared" si="2"/>
        <v>45530</v>
      </c>
      <c r="F30" s="1151"/>
      <c r="G30" s="1151" t="e">
        <f t="shared" si="1"/>
        <v>#REF!</v>
      </c>
      <c r="H30" s="1151" t="e">
        <f t="shared" si="1"/>
        <v>#REF!</v>
      </c>
      <c r="I30" s="1351"/>
    </row>
    <row r="31" spans="1:11" s="14" customFormat="1" ht="20.100000000000001" hidden="1" customHeight="1">
      <c r="A31" s="865" t="s">
        <v>2404</v>
      </c>
      <c r="B31" s="1154" t="s">
        <v>2396</v>
      </c>
      <c r="C31" s="1154" t="s">
        <v>3276</v>
      </c>
      <c r="D31" s="1155" t="s">
        <v>286</v>
      </c>
      <c r="E31" s="1193" t="e">
        <f t="shared" si="2"/>
        <v>#VALUE!</v>
      </c>
      <c r="F31" s="1151"/>
      <c r="G31" s="1151" t="e">
        <f t="shared" si="1"/>
        <v>#REF!</v>
      </c>
      <c r="H31" s="1151" t="e">
        <f t="shared" si="1"/>
        <v>#REF!</v>
      </c>
      <c r="I31" s="1351"/>
    </row>
    <row r="32" spans="1:11" s="14" customFormat="1" ht="20.100000000000001" hidden="1" customHeight="1">
      <c r="A32" s="865" t="s">
        <v>3270</v>
      </c>
      <c r="B32" s="1154" t="s">
        <v>2885</v>
      </c>
      <c r="C32" s="1154" t="s">
        <v>3277</v>
      </c>
      <c r="D32" s="1200">
        <v>45533</v>
      </c>
      <c r="E32" s="1184">
        <f t="shared" si="2"/>
        <v>45540</v>
      </c>
      <c r="F32" s="1151"/>
      <c r="G32" s="1151" t="e">
        <f t="shared" si="1"/>
        <v>#REF!</v>
      </c>
      <c r="H32" s="1151" t="e">
        <f t="shared" si="1"/>
        <v>#REF!</v>
      </c>
      <c r="I32" s="1355"/>
      <c r="K32" s="155"/>
    </row>
    <row r="33" spans="1:11" s="14" customFormat="1" ht="20.100000000000001" hidden="1" customHeight="1">
      <c r="A33" s="865"/>
      <c r="B33" s="1154" t="s">
        <v>2055</v>
      </c>
      <c r="C33" s="1154" t="s">
        <v>3278</v>
      </c>
      <c r="D33" s="1200">
        <v>45538</v>
      </c>
      <c r="E33" s="1184">
        <f t="shared" si="2"/>
        <v>45545</v>
      </c>
      <c r="F33" s="1351"/>
      <c r="G33" s="1151" t="e">
        <f t="shared" si="1"/>
        <v>#REF!</v>
      </c>
      <c r="H33" s="1151" t="e">
        <f t="shared" si="1"/>
        <v>#REF!</v>
      </c>
      <c r="I33" s="1355"/>
      <c r="K33" s="155"/>
    </row>
    <row r="34" spans="1:11" s="14" customFormat="1" ht="20.100000000000001" hidden="1" customHeight="1">
      <c r="A34" s="865" t="s">
        <v>3270</v>
      </c>
      <c r="B34" s="1154" t="s">
        <v>3256</v>
      </c>
      <c r="C34" s="1154" t="s">
        <v>3279</v>
      </c>
      <c r="D34" s="1154">
        <v>45559</v>
      </c>
      <c r="E34" s="1184">
        <v>45555</v>
      </c>
      <c r="F34" s="1351"/>
      <c r="G34" s="1151" t="e">
        <f t="shared" si="1"/>
        <v>#REF!</v>
      </c>
      <c r="H34" s="1151" t="e">
        <f t="shared" si="1"/>
        <v>#REF!</v>
      </c>
      <c r="I34" s="1355"/>
      <c r="K34" s="155"/>
    </row>
    <row r="35" spans="1:11" s="14" customFormat="1" ht="20.100000000000001" hidden="1" customHeight="1">
      <c r="A35" s="839" t="s">
        <v>2339</v>
      </c>
      <c r="B35" s="1158" t="s">
        <v>310</v>
      </c>
      <c r="C35" s="1154" t="s">
        <v>3280</v>
      </c>
      <c r="D35" s="1193">
        <v>45551</v>
      </c>
      <c r="E35" s="1193">
        <f>D35+7</f>
        <v>45558</v>
      </c>
      <c r="F35" s="1351"/>
      <c r="G35" s="1151" t="e">
        <f t="shared" si="1"/>
        <v>#REF!</v>
      </c>
      <c r="H35" s="1151" t="e">
        <f t="shared" si="1"/>
        <v>#REF!</v>
      </c>
      <c r="I35" s="1355"/>
      <c r="K35" s="155"/>
    </row>
    <row r="36" spans="1:11" s="14" customFormat="1" ht="20.100000000000001" hidden="1" customHeight="1">
      <c r="A36" s="865" t="s">
        <v>3281</v>
      </c>
      <c r="B36" s="1154" t="s">
        <v>2885</v>
      </c>
      <c r="C36" s="1154" t="s">
        <v>3282</v>
      </c>
      <c r="D36" s="1200">
        <v>45559</v>
      </c>
      <c r="E36" s="1184">
        <f>D36+7</f>
        <v>45566</v>
      </c>
      <c r="F36" s="1351"/>
      <c r="G36" s="1151">
        <v>45558</v>
      </c>
      <c r="H36" s="1151">
        <v>45558</v>
      </c>
      <c r="I36" s="1355"/>
      <c r="K36" s="155"/>
    </row>
    <row r="37" spans="1:11" s="14" customFormat="1" ht="20.100000000000001" hidden="1" customHeight="1">
      <c r="A37" s="865"/>
      <c r="B37" s="1154" t="s">
        <v>2339</v>
      </c>
      <c r="C37" s="1154" t="s">
        <v>3283</v>
      </c>
      <c r="D37" s="1200">
        <v>45580</v>
      </c>
      <c r="E37" s="1184">
        <v>45609</v>
      </c>
      <c r="F37" s="1351"/>
      <c r="G37" s="1151">
        <f t="shared" si="1"/>
        <v>45565</v>
      </c>
      <c r="H37" s="1151">
        <f t="shared" si="1"/>
        <v>45565</v>
      </c>
      <c r="I37" s="1355"/>
      <c r="K37" s="155"/>
    </row>
    <row r="38" spans="1:11" s="14" customFormat="1" ht="20.100000000000001" hidden="1" customHeight="1">
      <c r="A38" s="865" t="s">
        <v>2055</v>
      </c>
      <c r="B38" s="1154" t="s">
        <v>3284</v>
      </c>
      <c r="C38" s="1154" t="s">
        <v>3285</v>
      </c>
      <c r="D38" s="1155" t="s">
        <v>286</v>
      </c>
      <c r="E38" s="1193" t="e">
        <f t="shared" ref="E38:E43" si="3">D38+7</f>
        <v>#VALUE!</v>
      </c>
      <c r="F38" s="1351"/>
      <c r="G38" s="1151">
        <f t="shared" si="1"/>
        <v>45572</v>
      </c>
      <c r="H38" s="1151">
        <f t="shared" si="1"/>
        <v>45572</v>
      </c>
      <c r="I38" s="1355"/>
      <c r="K38" s="155"/>
    </row>
    <row r="39" spans="1:11" s="14" customFormat="1" ht="20.100000000000001" hidden="1" customHeight="1">
      <c r="A39" s="865" t="s">
        <v>3286</v>
      </c>
      <c r="B39" s="1154" t="s">
        <v>728</v>
      </c>
      <c r="C39" s="1154" t="s">
        <v>3287</v>
      </c>
      <c r="D39" s="1154">
        <v>45586</v>
      </c>
      <c r="E39" s="1184">
        <f t="shared" si="3"/>
        <v>45593</v>
      </c>
      <c r="F39" s="1351"/>
      <c r="G39" s="1151">
        <f t="shared" si="1"/>
        <v>45579</v>
      </c>
      <c r="H39" s="1151">
        <f t="shared" si="1"/>
        <v>45579</v>
      </c>
      <c r="I39" s="1355"/>
      <c r="K39" s="155"/>
    </row>
    <row r="40" spans="1:11" s="14" customFormat="1" ht="20.100000000000001" hidden="1" customHeight="1">
      <c r="A40" s="839" t="s">
        <v>3288</v>
      </c>
      <c r="B40" s="1154" t="s">
        <v>730</v>
      </c>
      <c r="C40" s="1154" t="s">
        <v>3289</v>
      </c>
      <c r="D40" s="1200">
        <v>45592</v>
      </c>
      <c r="E40" s="1184">
        <f t="shared" si="3"/>
        <v>45599</v>
      </c>
      <c r="F40" s="1351"/>
      <c r="G40" s="1151">
        <f t="shared" si="1"/>
        <v>45586</v>
      </c>
      <c r="H40" s="1151">
        <f t="shared" si="1"/>
        <v>45586</v>
      </c>
      <c r="I40" s="1355"/>
      <c r="K40" s="155"/>
    </row>
    <row r="41" spans="1:11" s="14" customFormat="1" ht="20.100000000000001" hidden="1" customHeight="1">
      <c r="A41" s="839" t="s">
        <v>3256</v>
      </c>
      <c r="B41" s="1154" t="s">
        <v>3290</v>
      </c>
      <c r="C41" s="1154" t="s">
        <v>3291</v>
      </c>
      <c r="D41" s="1200">
        <v>45592</v>
      </c>
      <c r="E41" s="1184">
        <f t="shared" si="3"/>
        <v>45599</v>
      </c>
      <c r="F41" s="1351"/>
      <c r="G41" s="1151">
        <f t="shared" si="1"/>
        <v>45593</v>
      </c>
      <c r="H41" s="1151">
        <f t="shared" si="1"/>
        <v>45593</v>
      </c>
      <c r="I41" s="1355"/>
      <c r="K41" s="155"/>
    </row>
    <row r="42" spans="1:11" s="14" customFormat="1" ht="20.100000000000001" hidden="1" customHeight="1">
      <c r="A42" s="865"/>
      <c r="B42" s="1154" t="s">
        <v>2885</v>
      </c>
      <c r="C42" s="1154" t="s">
        <v>3292</v>
      </c>
      <c r="D42" s="1200">
        <v>45602</v>
      </c>
      <c r="E42" s="1184">
        <f t="shared" si="3"/>
        <v>45609</v>
      </c>
      <c r="F42" s="1351"/>
      <c r="G42" s="1151">
        <f t="shared" si="1"/>
        <v>45600</v>
      </c>
      <c r="H42" s="1151">
        <f t="shared" si="1"/>
        <v>45600</v>
      </c>
      <c r="I42" s="1355"/>
      <c r="K42" s="155"/>
    </row>
    <row r="43" spans="1:11" s="14" customFormat="1" ht="20.100000000000001" hidden="1" customHeight="1">
      <c r="A43" s="865" t="s">
        <v>3290</v>
      </c>
      <c r="B43" s="1158" t="s">
        <v>310</v>
      </c>
      <c r="C43" s="1154" t="s">
        <v>3293</v>
      </c>
      <c r="D43" s="1193">
        <v>45606</v>
      </c>
      <c r="E43" s="1193">
        <f t="shared" si="3"/>
        <v>45613</v>
      </c>
      <c r="F43" s="1351"/>
      <c r="G43" s="1151">
        <f t="shared" si="1"/>
        <v>45607</v>
      </c>
      <c r="H43" s="1151">
        <f t="shared" si="1"/>
        <v>45607</v>
      </c>
      <c r="I43" s="1355"/>
      <c r="K43" s="155"/>
    </row>
    <row r="44" spans="1:11" s="14" customFormat="1" ht="20.100000000000001" hidden="1" customHeight="1">
      <c r="A44" s="865" t="s">
        <v>3270</v>
      </c>
      <c r="B44" s="1154" t="s">
        <v>3284</v>
      </c>
      <c r="C44" s="1154" t="s">
        <v>3294</v>
      </c>
      <c r="D44" s="1200">
        <v>45620</v>
      </c>
      <c r="E44" s="1184">
        <v>45624</v>
      </c>
      <c r="F44" s="1351"/>
      <c r="G44" s="1151">
        <f t="shared" si="1"/>
        <v>45614</v>
      </c>
      <c r="H44" s="1151">
        <f t="shared" si="1"/>
        <v>45614</v>
      </c>
      <c r="I44" s="1355"/>
      <c r="K44" s="155"/>
    </row>
    <row r="45" spans="1:11" s="14" customFormat="1" ht="20.100000000000001" hidden="1" customHeight="1">
      <c r="A45" s="865" t="s">
        <v>3295</v>
      </c>
      <c r="B45" s="1154" t="s">
        <v>728</v>
      </c>
      <c r="C45" s="1154" t="s">
        <v>3296</v>
      </c>
      <c r="D45" s="1154">
        <v>45634</v>
      </c>
      <c r="E45" s="1184">
        <v>45636</v>
      </c>
      <c r="F45" s="1351"/>
      <c r="G45" s="1151">
        <f t="shared" si="1"/>
        <v>45621</v>
      </c>
      <c r="H45" s="1151">
        <f t="shared" si="1"/>
        <v>45621</v>
      </c>
      <c r="I45" s="1355"/>
      <c r="K45" s="155"/>
    </row>
    <row r="46" spans="1:11" s="14" customFormat="1" ht="20.100000000000001" hidden="1" customHeight="1">
      <c r="A46" s="865"/>
      <c r="B46" s="1154" t="s">
        <v>730</v>
      </c>
      <c r="C46" s="1154" t="s">
        <v>3297</v>
      </c>
      <c r="D46" s="1200">
        <v>45637</v>
      </c>
      <c r="E46" s="1184">
        <f t="shared" ref="E46:E55" si="4">D46+2</f>
        <v>45639</v>
      </c>
      <c r="F46" s="1351"/>
      <c r="G46" s="1151">
        <f t="shared" si="1"/>
        <v>45628</v>
      </c>
      <c r="H46" s="1151">
        <f t="shared" si="1"/>
        <v>45628</v>
      </c>
      <c r="I46" s="1355"/>
      <c r="K46" s="155"/>
    </row>
    <row r="47" spans="1:11" s="14" customFormat="1" ht="20.100000000000001" hidden="1" customHeight="1">
      <c r="A47" s="865"/>
      <c r="B47" s="1154" t="s">
        <v>3298</v>
      </c>
      <c r="C47" s="1154" t="s">
        <v>3299</v>
      </c>
      <c r="D47" s="1200">
        <v>45644</v>
      </c>
      <c r="E47" s="1184">
        <f t="shared" si="4"/>
        <v>45646</v>
      </c>
      <c r="F47" s="1351"/>
      <c r="G47" s="1151">
        <f t="shared" si="1"/>
        <v>45635</v>
      </c>
      <c r="H47" s="1151">
        <f t="shared" si="1"/>
        <v>45635</v>
      </c>
      <c r="I47" s="1355"/>
      <c r="K47" s="155"/>
    </row>
    <row r="48" spans="1:11" s="14" customFormat="1" ht="20.100000000000001" hidden="1" customHeight="1">
      <c r="A48" s="865"/>
      <c r="B48" s="1154" t="s">
        <v>2885</v>
      </c>
      <c r="C48" s="1154" t="s">
        <v>3300</v>
      </c>
      <c r="D48" s="1154">
        <v>45648</v>
      </c>
      <c r="E48" s="1184">
        <f t="shared" si="4"/>
        <v>45650</v>
      </c>
      <c r="F48" s="1351"/>
      <c r="G48" s="1151">
        <f t="shared" si="1"/>
        <v>45642</v>
      </c>
      <c r="H48" s="1151">
        <f t="shared" si="1"/>
        <v>45642</v>
      </c>
      <c r="I48" s="1355"/>
      <c r="K48" s="155"/>
    </row>
    <row r="49" spans="1:11" s="14" customFormat="1" ht="20.100000000000001" hidden="1" customHeight="1">
      <c r="A49" s="865" t="s">
        <v>3301</v>
      </c>
      <c r="B49" s="1154" t="s">
        <v>3284</v>
      </c>
      <c r="C49" s="1154" t="s">
        <v>3302</v>
      </c>
      <c r="D49" s="1154">
        <v>45654</v>
      </c>
      <c r="E49" s="1184">
        <f t="shared" si="4"/>
        <v>45656</v>
      </c>
      <c r="F49" s="1351"/>
      <c r="G49" s="1151">
        <f t="shared" si="1"/>
        <v>45649</v>
      </c>
      <c r="H49" s="1151">
        <f t="shared" si="1"/>
        <v>45649</v>
      </c>
      <c r="I49" s="1355"/>
      <c r="K49" s="155"/>
    </row>
    <row r="50" spans="1:11" s="14" customFormat="1" ht="20.100000000000001" hidden="1" customHeight="1">
      <c r="A50" s="865" t="s">
        <v>3284</v>
      </c>
      <c r="B50" s="1154" t="s">
        <v>2339</v>
      </c>
      <c r="C50" s="1154" t="s">
        <v>3303</v>
      </c>
      <c r="D50" s="1154">
        <v>45293</v>
      </c>
      <c r="E50" s="1184">
        <f t="shared" si="4"/>
        <v>45295</v>
      </c>
      <c r="F50" s="1351"/>
      <c r="G50" s="1151">
        <f t="shared" si="1"/>
        <v>45656</v>
      </c>
      <c r="H50" s="1151">
        <f t="shared" si="1"/>
        <v>45656</v>
      </c>
      <c r="I50" s="1355"/>
      <c r="K50" s="155"/>
    </row>
    <row r="51" spans="1:11" s="14" customFormat="1" ht="20.100000000000001" hidden="1" customHeight="1">
      <c r="A51" s="865" t="s">
        <v>728</v>
      </c>
      <c r="B51" s="1154" t="s">
        <v>730</v>
      </c>
      <c r="C51" s="1154" t="s">
        <v>3304</v>
      </c>
      <c r="D51" s="1154">
        <v>45673</v>
      </c>
      <c r="E51" s="1184">
        <f t="shared" si="4"/>
        <v>45675</v>
      </c>
      <c r="F51" s="1351"/>
      <c r="G51" s="1151">
        <v>45301</v>
      </c>
      <c r="H51" s="1151">
        <v>45301</v>
      </c>
      <c r="I51" s="1356">
        <f>WEEKNUM(H51)</f>
        <v>2</v>
      </c>
      <c r="K51" s="155"/>
    </row>
    <row r="52" spans="1:11" s="14" customFormat="1" ht="20.100000000000001" hidden="1" customHeight="1">
      <c r="A52" s="865" t="s">
        <v>730</v>
      </c>
      <c r="B52" s="1154" t="s">
        <v>728</v>
      </c>
      <c r="C52" s="1154" t="s">
        <v>3305</v>
      </c>
      <c r="D52" s="1200">
        <v>45678</v>
      </c>
      <c r="E52" s="1184">
        <f t="shared" si="4"/>
        <v>45680</v>
      </c>
      <c r="F52" s="1351"/>
      <c r="G52" s="1151">
        <f>G51+7</f>
        <v>45308</v>
      </c>
      <c r="H52" s="1151">
        <f>H51+7</f>
        <v>45308</v>
      </c>
      <c r="I52" s="1356">
        <f t="shared" ref="I52:I58" si="5">WEEKNUM(H52)</f>
        <v>3</v>
      </c>
      <c r="K52" s="155"/>
    </row>
    <row r="53" spans="1:11" s="14" customFormat="1" ht="20.100000000000001" hidden="1" customHeight="1">
      <c r="A53" s="865"/>
      <c r="B53" s="1154" t="s">
        <v>3298</v>
      </c>
      <c r="C53" s="1154" t="s">
        <v>3306</v>
      </c>
      <c r="D53" s="1155" t="s">
        <v>286</v>
      </c>
      <c r="E53" s="1193"/>
      <c r="F53" s="1351"/>
      <c r="G53" s="1151">
        <f t="shared" si="1"/>
        <v>45315</v>
      </c>
      <c r="H53" s="1151">
        <f t="shared" si="1"/>
        <v>45315</v>
      </c>
      <c r="I53" s="1356">
        <f t="shared" si="5"/>
        <v>4</v>
      </c>
      <c r="K53" s="155"/>
    </row>
    <row r="54" spans="1:11" s="14" customFormat="1" ht="20.100000000000001" hidden="1" customHeight="1">
      <c r="A54" s="865"/>
      <c r="B54" s="1154" t="s">
        <v>2885</v>
      </c>
      <c r="C54" s="1154" t="s">
        <v>3307</v>
      </c>
      <c r="D54" s="1154">
        <v>45321</v>
      </c>
      <c r="E54" s="1184">
        <f t="shared" si="4"/>
        <v>45323</v>
      </c>
      <c r="F54" s="1351"/>
      <c r="G54" s="1151">
        <f t="shared" si="1"/>
        <v>45322</v>
      </c>
      <c r="H54" s="1151">
        <f t="shared" si="1"/>
        <v>45322</v>
      </c>
      <c r="I54" s="1356">
        <f t="shared" si="5"/>
        <v>5</v>
      </c>
      <c r="K54" s="155"/>
    </row>
    <row r="55" spans="1:11" s="14" customFormat="1" ht="20.100000000000001" hidden="1" customHeight="1">
      <c r="A55" s="865" t="s">
        <v>3308</v>
      </c>
      <c r="B55" s="1154" t="s">
        <v>3309</v>
      </c>
      <c r="C55" s="1154" t="s">
        <v>3310</v>
      </c>
      <c r="D55" s="1154">
        <v>45692</v>
      </c>
      <c r="E55" s="1184">
        <f t="shared" si="4"/>
        <v>45694</v>
      </c>
      <c r="F55" s="1351"/>
      <c r="G55" s="1151">
        <f t="shared" si="1"/>
        <v>45329</v>
      </c>
      <c r="H55" s="1151">
        <f t="shared" si="1"/>
        <v>45329</v>
      </c>
      <c r="I55" s="1356">
        <f t="shared" si="5"/>
        <v>6</v>
      </c>
      <c r="K55" s="155"/>
    </row>
    <row r="56" spans="1:11" s="14" customFormat="1" ht="20.100000000000001" hidden="1" customHeight="1">
      <c r="A56" s="865" t="s">
        <v>730</v>
      </c>
      <c r="B56" s="1154" t="s">
        <v>2339</v>
      </c>
      <c r="C56" s="1154" t="s">
        <v>3311</v>
      </c>
      <c r="D56" s="1155" t="s">
        <v>286</v>
      </c>
      <c r="E56" s="1157"/>
      <c r="F56" s="1351"/>
      <c r="G56" s="1151">
        <f t="shared" si="1"/>
        <v>45336</v>
      </c>
      <c r="H56" s="1151">
        <f t="shared" si="1"/>
        <v>45336</v>
      </c>
      <c r="I56" s="1356">
        <f t="shared" si="5"/>
        <v>7</v>
      </c>
      <c r="K56" s="155"/>
    </row>
    <row r="57" spans="1:11" s="14" customFormat="1" ht="20.100000000000001" hidden="1" customHeight="1">
      <c r="A57" s="865"/>
      <c r="B57" s="1154" t="s">
        <v>728</v>
      </c>
      <c r="C57" s="1154" t="s">
        <v>3312</v>
      </c>
      <c r="D57" s="1200">
        <v>45710</v>
      </c>
      <c r="E57" s="1184">
        <f>D57+1</f>
        <v>45711</v>
      </c>
      <c r="F57" s="1351"/>
      <c r="G57" s="1151">
        <f t="shared" si="1"/>
        <v>45343</v>
      </c>
      <c r="H57" s="1151">
        <f t="shared" si="1"/>
        <v>45343</v>
      </c>
      <c r="I57" s="1356">
        <f t="shared" si="5"/>
        <v>8</v>
      </c>
      <c r="K57" s="155"/>
    </row>
    <row r="58" spans="1:11" s="14" customFormat="1" ht="20.100000000000001" hidden="1" customHeight="1">
      <c r="A58" s="865"/>
      <c r="B58" s="1154" t="s">
        <v>3298</v>
      </c>
      <c r="C58" s="1154" t="s">
        <v>3313</v>
      </c>
      <c r="D58" s="1154">
        <v>45718</v>
      </c>
      <c r="E58" s="1184">
        <f t="shared" ref="E58:E66" si="6">D58+1</f>
        <v>45719</v>
      </c>
      <c r="F58" s="1351"/>
      <c r="G58" s="1151">
        <f t="shared" si="1"/>
        <v>45350</v>
      </c>
      <c r="H58" s="1151">
        <f t="shared" si="1"/>
        <v>45350</v>
      </c>
      <c r="I58" s="1356">
        <f t="shared" si="5"/>
        <v>9</v>
      </c>
      <c r="K58" s="155"/>
    </row>
    <row r="59" spans="1:11" s="14" customFormat="1" ht="20.100000000000001" hidden="1" customHeight="1">
      <c r="A59" s="865"/>
      <c r="B59" s="1154" t="s">
        <v>2885</v>
      </c>
      <c r="C59" s="1154" t="s">
        <v>3314</v>
      </c>
      <c r="D59" s="1154">
        <v>45724</v>
      </c>
      <c r="E59" s="1184">
        <f t="shared" si="6"/>
        <v>45725</v>
      </c>
      <c r="F59" s="1351"/>
      <c r="G59" s="1151">
        <v>45723</v>
      </c>
      <c r="H59" s="1151">
        <v>45723</v>
      </c>
      <c r="I59" s="1356">
        <f t="shared" ref="I59:I63" si="7">WEEKNUM(H59)</f>
        <v>10</v>
      </c>
      <c r="K59" s="155"/>
    </row>
    <row r="60" spans="1:11" s="14" customFormat="1" ht="20.100000000000001" hidden="1" customHeight="1">
      <c r="A60" s="865" t="s">
        <v>3308</v>
      </c>
      <c r="B60" s="1154" t="s">
        <v>730</v>
      </c>
      <c r="C60" s="1154" t="s">
        <v>3315</v>
      </c>
      <c r="D60" s="1154">
        <v>45733</v>
      </c>
      <c r="E60" s="1184">
        <f t="shared" si="6"/>
        <v>45734</v>
      </c>
      <c r="F60" s="1351"/>
      <c r="G60" s="1151">
        <f t="shared" si="1"/>
        <v>45730</v>
      </c>
      <c r="H60" s="1151">
        <f t="shared" si="1"/>
        <v>45730</v>
      </c>
      <c r="I60" s="1356">
        <f t="shared" si="7"/>
        <v>11</v>
      </c>
      <c r="K60" s="155"/>
    </row>
    <row r="61" spans="1:11" s="14" customFormat="1" ht="20.100000000000001" hidden="1" customHeight="1">
      <c r="A61" s="865" t="s">
        <v>730</v>
      </c>
      <c r="B61" s="1154" t="s">
        <v>2339</v>
      </c>
      <c r="C61" s="1154" t="s">
        <v>3316</v>
      </c>
      <c r="D61" s="1200">
        <v>45738</v>
      </c>
      <c r="E61" s="1184">
        <f t="shared" si="6"/>
        <v>45739</v>
      </c>
      <c r="F61" s="1351"/>
      <c r="G61" s="1151">
        <f t="shared" si="1"/>
        <v>45737</v>
      </c>
      <c r="H61" s="1151">
        <f t="shared" si="1"/>
        <v>45737</v>
      </c>
      <c r="I61" s="1356">
        <f t="shared" si="7"/>
        <v>12</v>
      </c>
      <c r="K61" s="155"/>
    </row>
    <row r="62" spans="1:11" s="14" customFormat="1" ht="20.100000000000001" hidden="1" customHeight="1">
      <c r="A62" s="865" t="s">
        <v>728</v>
      </c>
      <c r="B62" s="1154" t="s">
        <v>1927</v>
      </c>
      <c r="C62" s="1154" t="s">
        <v>3317</v>
      </c>
      <c r="D62" s="1200">
        <v>45736</v>
      </c>
      <c r="E62" s="1177" t="s">
        <v>286</v>
      </c>
      <c r="F62" s="1351"/>
      <c r="G62" s="1151">
        <f t="shared" si="1"/>
        <v>45744</v>
      </c>
      <c r="H62" s="1151">
        <f t="shared" si="1"/>
        <v>45744</v>
      </c>
      <c r="I62" s="1356">
        <f t="shared" si="7"/>
        <v>13</v>
      </c>
      <c r="K62" s="155"/>
    </row>
    <row r="63" spans="1:11" s="14" customFormat="1" ht="20.100000000000001" hidden="1" customHeight="1">
      <c r="A63" s="865"/>
      <c r="B63" s="1154" t="s">
        <v>3298</v>
      </c>
      <c r="C63" s="1154" t="s">
        <v>3318</v>
      </c>
      <c r="D63" s="1154">
        <v>45750</v>
      </c>
      <c r="E63" s="1177" t="s">
        <v>286</v>
      </c>
      <c r="F63" s="1351"/>
      <c r="G63" s="1151">
        <f t="shared" si="1"/>
        <v>45751</v>
      </c>
      <c r="H63" s="1151">
        <f t="shared" si="1"/>
        <v>45751</v>
      </c>
      <c r="I63" s="1356">
        <f t="shared" si="7"/>
        <v>14</v>
      </c>
      <c r="K63" s="155"/>
    </row>
    <row r="64" spans="1:11" s="14" customFormat="1" ht="20.100000000000001" hidden="1" customHeight="1">
      <c r="A64" s="865"/>
      <c r="B64" s="1154" t="s">
        <v>3319</v>
      </c>
      <c r="C64" s="1154" t="s">
        <v>3320</v>
      </c>
      <c r="D64" s="1154">
        <v>45781</v>
      </c>
      <c r="E64" s="1177" t="s">
        <v>286</v>
      </c>
      <c r="F64" s="1351"/>
      <c r="G64" s="1151">
        <f t="shared" si="1"/>
        <v>45758</v>
      </c>
      <c r="H64" s="1151">
        <f t="shared" si="1"/>
        <v>45758</v>
      </c>
      <c r="I64" s="1356">
        <f t="shared" ref="I64:I69" si="8">WEEKNUM(H64)</f>
        <v>15</v>
      </c>
      <c r="K64" s="155"/>
    </row>
    <row r="65" spans="1:11" s="14" customFormat="1" ht="20.100000000000001" hidden="1" customHeight="1">
      <c r="A65" s="865" t="s">
        <v>2885</v>
      </c>
      <c r="B65" s="1154" t="s">
        <v>3321</v>
      </c>
      <c r="C65" s="1154" t="s">
        <v>3322</v>
      </c>
      <c r="D65" s="1154">
        <v>45767</v>
      </c>
      <c r="E65" s="1184">
        <f t="shared" si="6"/>
        <v>45768</v>
      </c>
      <c r="F65" s="1351"/>
      <c r="G65" s="1151">
        <f t="shared" si="1"/>
        <v>45765</v>
      </c>
      <c r="H65" s="1151">
        <f t="shared" si="1"/>
        <v>45765</v>
      </c>
      <c r="I65" s="1356">
        <f t="shared" si="8"/>
        <v>16</v>
      </c>
      <c r="K65" s="155"/>
    </row>
    <row r="66" spans="1:11" s="14" customFormat="1" ht="20.100000000000001" hidden="1" customHeight="1">
      <c r="A66" s="865"/>
      <c r="B66" s="1154" t="s">
        <v>730</v>
      </c>
      <c r="C66" s="1154" t="s">
        <v>3323</v>
      </c>
      <c r="D66" s="1200">
        <v>45776</v>
      </c>
      <c r="E66" s="1184">
        <f t="shared" si="6"/>
        <v>45777</v>
      </c>
      <c r="F66" s="1351"/>
      <c r="G66" s="1151">
        <f t="shared" si="1"/>
        <v>45772</v>
      </c>
      <c r="H66" s="1151">
        <f t="shared" si="1"/>
        <v>45772</v>
      </c>
      <c r="I66" s="1356">
        <f t="shared" si="8"/>
        <v>17</v>
      </c>
      <c r="K66" s="155"/>
    </row>
    <row r="67" spans="1:11" s="14" customFormat="1" ht="20.100000000000001" hidden="1" customHeight="1">
      <c r="A67" s="865"/>
      <c r="B67" s="1154" t="s">
        <v>2339</v>
      </c>
      <c r="C67" s="1154" t="s">
        <v>3324</v>
      </c>
      <c r="D67" s="1200">
        <v>45783</v>
      </c>
      <c r="E67" s="1184">
        <f t="shared" ref="E67:E69" si="9">D67+1</f>
        <v>45784</v>
      </c>
      <c r="F67" s="1351"/>
      <c r="G67" s="1151">
        <f t="shared" si="1"/>
        <v>45779</v>
      </c>
      <c r="H67" s="1151">
        <f t="shared" si="1"/>
        <v>45779</v>
      </c>
      <c r="I67" s="1356">
        <f t="shared" si="8"/>
        <v>18</v>
      </c>
      <c r="K67" s="155"/>
    </row>
    <row r="68" spans="1:11" s="14" customFormat="1" ht="20.100000000000001" hidden="1" customHeight="1">
      <c r="A68" s="865"/>
      <c r="B68" s="1154" t="s">
        <v>1927</v>
      </c>
      <c r="C68" s="1154" t="s">
        <v>3325</v>
      </c>
      <c r="D68" s="1200">
        <v>45794</v>
      </c>
      <c r="E68" s="1184">
        <f t="shared" si="9"/>
        <v>45795</v>
      </c>
      <c r="F68" s="1351"/>
      <c r="G68" s="1151">
        <f t="shared" si="1"/>
        <v>45786</v>
      </c>
      <c r="H68" s="1151">
        <f t="shared" si="1"/>
        <v>45786</v>
      </c>
      <c r="I68" s="1356">
        <f t="shared" si="8"/>
        <v>19</v>
      </c>
      <c r="K68" s="155"/>
    </row>
    <row r="69" spans="1:11" s="14" customFormat="1" ht="20.100000000000001" hidden="1" customHeight="1">
      <c r="A69" s="865"/>
      <c r="B69" s="1154" t="s">
        <v>3298</v>
      </c>
      <c r="C69" s="1154" t="s">
        <v>3326</v>
      </c>
      <c r="D69" s="1154">
        <v>45796</v>
      </c>
      <c r="E69" s="1184">
        <f t="shared" si="9"/>
        <v>45797</v>
      </c>
      <c r="F69" s="1351"/>
      <c r="G69" s="1151">
        <f t="shared" si="1"/>
        <v>45793</v>
      </c>
      <c r="H69" s="1151">
        <f t="shared" si="1"/>
        <v>45793</v>
      </c>
      <c r="I69" s="1356">
        <f t="shared" si="8"/>
        <v>20</v>
      </c>
      <c r="K69" s="155"/>
    </row>
    <row r="70" spans="1:11" s="14" customFormat="1" ht="20.100000000000001" hidden="1" customHeight="1">
      <c r="A70" s="1073"/>
      <c r="B70" s="1154" t="s">
        <v>3321</v>
      </c>
      <c r="C70" s="1154" t="s">
        <v>3327</v>
      </c>
      <c r="D70" s="1154">
        <v>45807</v>
      </c>
      <c r="E70" s="1184">
        <f t="shared" ref="E70:E74" si="10">D70+1</f>
        <v>45808</v>
      </c>
      <c r="F70" s="1351"/>
      <c r="G70" s="1151">
        <f t="shared" si="1"/>
        <v>45800</v>
      </c>
      <c r="H70" s="1151">
        <f t="shared" si="1"/>
        <v>45800</v>
      </c>
      <c r="I70" s="1356">
        <f t="shared" ref="I70:I75" si="11">WEEKNUM(H70)</f>
        <v>21</v>
      </c>
      <c r="K70" s="155"/>
    </row>
    <row r="71" spans="1:11" s="14" customFormat="1" ht="20.100000000000001" hidden="1" customHeight="1">
      <c r="A71" s="865"/>
      <c r="B71" s="1158" t="s">
        <v>310</v>
      </c>
      <c r="C71" s="1154" t="s">
        <v>3328</v>
      </c>
      <c r="D71" s="1156"/>
      <c r="E71" s="1193"/>
      <c r="F71" s="1351"/>
      <c r="G71" s="1151">
        <f t="shared" si="1"/>
        <v>45807</v>
      </c>
      <c r="H71" s="1151">
        <f t="shared" si="1"/>
        <v>45807</v>
      </c>
      <c r="I71" s="1356">
        <f t="shared" si="11"/>
        <v>22</v>
      </c>
      <c r="K71" s="155"/>
    </row>
    <row r="72" spans="1:11" s="14" customFormat="1" ht="20.100000000000001" hidden="1" customHeight="1">
      <c r="A72" s="865"/>
      <c r="B72" s="1154" t="s">
        <v>3319</v>
      </c>
      <c r="C72" s="1154" t="s">
        <v>3329</v>
      </c>
      <c r="D72" s="1200">
        <v>45815</v>
      </c>
      <c r="E72" s="1184">
        <f t="shared" si="10"/>
        <v>45816</v>
      </c>
      <c r="F72" s="1351"/>
      <c r="G72" s="1151">
        <f t="shared" si="1"/>
        <v>45814</v>
      </c>
      <c r="H72" s="1151">
        <f t="shared" si="1"/>
        <v>45814</v>
      </c>
      <c r="I72" s="1356">
        <f t="shared" si="11"/>
        <v>23</v>
      </c>
      <c r="K72" s="155"/>
    </row>
    <row r="73" spans="1:11" s="14" customFormat="1" ht="20.100000000000001" hidden="1" customHeight="1">
      <c r="A73" s="865" t="s">
        <v>730</v>
      </c>
      <c r="B73" s="1154" t="s">
        <v>3330</v>
      </c>
      <c r="C73" s="1154" t="s">
        <v>3331</v>
      </c>
      <c r="D73" s="1200">
        <v>45823</v>
      </c>
      <c r="E73" s="1184">
        <f t="shared" si="10"/>
        <v>45824</v>
      </c>
      <c r="F73" s="1351"/>
      <c r="G73" s="1151">
        <f>G72+7</f>
        <v>45821</v>
      </c>
      <c r="H73" s="1151">
        <f>H72+7</f>
        <v>45821</v>
      </c>
      <c r="I73" s="1356">
        <f t="shared" si="11"/>
        <v>24</v>
      </c>
      <c r="K73" s="155"/>
    </row>
    <row r="74" spans="1:11" s="14" customFormat="1" ht="20.100000000000001" hidden="1" customHeight="1">
      <c r="A74" s="865" t="s">
        <v>2339</v>
      </c>
      <c r="B74" s="1154" t="s">
        <v>1927</v>
      </c>
      <c r="C74" s="1154" t="s">
        <v>3332</v>
      </c>
      <c r="D74" s="1200">
        <v>45835</v>
      </c>
      <c r="E74" s="1184">
        <f t="shared" si="10"/>
        <v>45836</v>
      </c>
      <c r="F74" s="1351"/>
      <c r="G74" s="1151">
        <f t="shared" si="1"/>
        <v>45828</v>
      </c>
      <c r="H74" s="1151">
        <f t="shared" si="1"/>
        <v>45828</v>
      </c>
      <c r="I74" s="1356">
        <f t="shared" si="11"/>
        <v>25</v>
      </c>
      <c r="K74" s="155"/>
    </row>
    <row r="75" spans="1:11" s="14" customFormat="1" ht="20.100000000000001" hidden="1" customHeight="1">
      <c r="A75" s="865"/>
      <c r="B75" s="1158" t="s">
        <v>310</v>
      </c>
      <c r="C75" s="1154" t="s">
        <v>3333</v>
      </c>
      <c r="D75" s="1156"/>
      <c r="E75" s="1193"/>
      <c r="F75" s="1351"/>
      <c r="G75" s="1151">
        <f t="shared" si="1"/>
        <v>45835</v>
      </c>
      <c r="H75" s="1151">
        <f t="shared" si="1"/>
        <v>45835</v>
      </c>
      <c r="I75" s="1356">
        <f t="shared" si="11"/>
        <v>26</v>
      </c>
      <c r="K75" s="155"/>
    </row>
    <row r="76" spans="1:11" s="14" customFormat="1" ht="20.100000000000001" hidden="1" customHeight="1">
      <c r="A76" s="1073"/>
      <c r="B76" s="1154" t="s">
        <v>3298</v>
      </c>
      <c r="C76" s="1154" t="s">
        <v>3334</v>
      </c>
      <c r="D76" s="1154">
        <v>45841</v>
      </c>
      <c r="E76" s="1184">
        <f t="shared" ref="E76" si="12">D76+1</f>
        <v>45842</v>
      </c>
      <c r="F76" s="1351"/>
      <c r="G76" s="1151">
        <f t="shared" si="1"/>
        <v>45842</v>
      </c>
      <c r="H76" s="1151">
        <f t="shared" si="1"/>
        <v>45842</v>
      </c>
      <c r="I76" s="1356">
        <f t="shared" ref="I76" si="13">WEEKNUM(H76)</f>
        <v>27</v>
      </c>
      <c r="K76" s="155"/>
    </row>
    <row r="77" spans="1:11" s="14" customFormat="1" ht="20.100000000000001" hidden="1" customHeight="1">
      <c r="A77" s="865" t="s">
        <v>413</v>
      </c>
      <c r="B77" s="1154" t="s">
        <v>3321</v>
      </c>
      <c r="C77" s="1154" t="s">
        <v>3335</v>
      </c>
      <c r="D77" s="1154">
        <v>45848</v>
      </c>
      <c r="E77" s="1184">
        <f t="shared" ref="E77" si="14">D77+1</f>
        <v>45849</v>
      </c>
      <c r="F77" s="1351"/>
      <c r="G77" s="1151">
        <f t="shared" si="1"/>
        <v>45849</v>
      </c>
      <c r="H77" s="1151">
        <f t="shared" si="1"/>
        <v>45849</v>
      </c>
      <c r="I77" s="1356">
        <f t="shared" ref="I77" si="15">WEEKNUM(H77)</f>
        <v>28</v>
      </c>
      <c r="K77" s="155"/>
    </row>
    <row r="78" spans="1:11" s="14" customFormat="1" ht="20.100000000000001" hidden="1" customHeight="1">
      <c r="A78" s="1073"/>
      <c r="B78" s="1154" t="s">
        <v>3319</v>
      </c>
      <c r="C78" s="1154" t="s">
        <v>3336</v>
      </c>
      <c r="D78" s="1154">
        <v>45862</v>
      </c>
      <c r="E78" s="1184">
        <f t="shared" ref="E78:E80" si="16">D78+1</f>
        <v>45863</v>
      </c>
      <c r="F78" s="1351"/>
      <c r="G78" s="1151">
        <f t="shared" si="1"/>
        <v>45856</v>
      </c>
      <c r="H78" s="1151">
        <f t="shared" si="1"/>
        <v>45856</v>
      </c>
      <c r="I78" s="1356">
        <f t="shared" ref="I78:I80" si="17">WEEKNUM(H78)</f>
        <v>29</v>
      </c>
      <c r="K78" s="155"/>
    </row>
    <row r="79" spans="1:11" s="14" customFormat="1" ht="20.100000000000001" hidden="1" customHeight="1">
      <c r="A79" s="865" t="s">
        <v>3337</v>
      </c>
      <c r="B79" s="1154" t="s">
        <v>3330</v>
      </c>
      <c r="C79" s="1154" t="s">
        <v>3338</v>
      </c>
      <c r="D79" s="1200">
        <v>45866</v>
      </c>
      <c r="E79" s="1184">
        <f t="shared" si="16"/>
        <v>45867</v>
      </c>
      <c r="F79" s="1351"/>
      <c r="G79" s="1151">
        <f>G78+7</f>
        <v>45863</v>
      </c>
      <c r="H79" s="1151">
        <f>H78+7</f>
        <v>45863</v>
      </c>
      <c r="I79" s="1356">
        <f t="shared" si="17"/>
        <v>30</v>
      </c>
      <c r="K79" s="155"/>
    </row>
    <row r="80" spans="1:11" s="14" customFormat="1" ht="20.100000000000001" hidden="1" customHeight="1">
      <c r="A80" s="865" t="s">
        <v>314</v>
      </c>
      <c r="B80" s="1154" t="s">
        <v>314</v>
      </c>
      <c r="C80" s="1154" t="s">
        <v>1281</v>
      </c>
      <c r="D80" s="1200">
        <v>45877</v>
      </c>
      <c r="E80" s="1184">
        <f t="shared" si="16"/>
        <v>45878</v>
      </c>
      <c r="F80" s="1351"/>
      <c r="G80" s="1151">
        <f t="shared" si="1"/>
        <v>45870</v>
      </c>
      <c r="H80" s="1151">
        <f t="shared" si="1"/>
        <v>45870</v>
      </c>
      <c r="I80" s="1356">
        <f t="shared" si="17"/>
        <v>31</v>
      </c>
      <c r="K80" s="155"/>
    </row>
    <row r="81" spans="1:11" s="14" customFormat="1" ht="20.100000000000001" hidden="1" customHeight="1">
      <c r="A81" s="865" t="s">
        <v>3339</v>
      </c>
      <c r="B81" s="1154" t="s">
        <v>1938</v>
      </c>
      <c r="C81" s="1154" t="s">
        <v>3340</v>
      </c>
      <c r="D81" s="1200">
        <v>45883</v>
      </c>
      <c r="E81" s="1184">
        <f t="shared" ref="E81:E84" si="18">D81+1</f>
        <v>45884</v>
      </c>
      <c r="F81" s="1351"/>
      <c r="G81" s="1151">
        <f t="shared" si="1"/>
        <v>45877</v>
      </c>
      <c r="H81" s="1151">
        <f t="shared" si="1"/>
        <v>45877</v>
      </c>
      <c r="I81" s="1356">
        <f t="shared" ref="I81:I86" si="19">WEEKNUM(H81)</f>
        <v>32</v>
      </c>
      <c r="K81" s="155"/>
    </row>
    <row r="82" spans="1:11" s="14" customFormat="1" ht="20.100000000000001" hidden="1" customHeight="1">
      <c r="A82" s="865" t="s">
        <v>3298</v>
      </c>
      <c r="B82" s="1154" t="s">
        <v>3298</v>
      </c>
      <c r="C82" s="1154" t="s">
        <v>3341</v>
      </c>
      <c r="D82" s="1154">
        <v>45883</v>
      </c>
      <c r="E82" s="1184">
        <f t="shared" si="18"/>
        <v>45884</v>
      </c>
      <c r="F82" s="1351"/>
      <c r="G82" s="1151">
        <f t="shared" si="1"/>
        <v>45884</v>
      </c>
      <c r="H82" s="1151">
        <f t="shared" si="1"/>
        <v>45884</v>
      </c>
      <c r="I82" s="1356">
        <f t="shared" si="19"/>
        <v>33</v>
      </c>
      <c r="K82" s="155"/>
    </row>
    <row r="83" spans="1:11" s="14" customFormat="1" ht="20.100000000000001" hidden="1" customHeight="1">
      <c r="A83" s="865"/>
      <c r="B83" s="1154" t="s">
        <v>3321</v>
      </c>
      <c r="C83" s="1154" t="s">
        <v>3342</v>
      </c>
      <c r="D83" s="1177" t="s">
        <v>286</v>
      </c>
      <c r="E83" s="1193"/>
      <c r="F83" s="1351"/>
      <c r="G83" s="1151">
        <f t="shared" ref="G83:H84" si="20">G82+7</f>
        <v>45891</v>
      </c>
      <c r="H83" s="1151">
        <f t="shared" si="20"/>
        <v>45891</v>
      </c>
      <c r="I83" s="1356">
        <f t="shared" si="19"/>
        <v>34</v>
      </c>
      <c r="K83" s="155"/>
    </row>
    <row r="84" spans="1:11" s="14" customFormat="1" ht="20.100000000000001" hidden="1" customHeight="1">
      <c r="A84" s="1073"/>
      <c r="B84" s="1154" t="s">
        <v>3319</v>
      </c>
      <c r="C84" s="1154" t="s">
        <v>3343</v>
      </c>
      <c r="D84" s="1154">
        <v>45900</v>
      </c>
      <c r="E84" s="1184">
        <f t="shared" si="18"/>
        <v>45901</v>
      </c>
      <c r="F84" s="1351"/>
      <c r="G84" s="1151">
        <f t="shared" si="20"/>
        <v>45898</v>
      </c>
      <c r="H84" s="1151">
        <f t="shared" si="20"/>
        <v>45898</v>
      </c>
      <c r="I84" s="1356">
        <f t="shared" si="19"/>
        <v>35</v>
      </c>
      <c r="K84" s="155"/>
    </row>
    <row r="85" spans="1:11" s="14" customFormat="1" ht="20.100000000000001" hidden="1" customHeight="1">
      <c r="A85" s="865"/>
      <c r="B85" s="1154" t="s">
        <v>3330</v>
      </c>
      <c r="C85" s="1154" t="s">
        <v>3344</v>
      </c>
      <c r="D85" s="1200">
        <v>45916</v>
      </c>
      <c r="E85" s="1184">
        <f>D85+1</f>
        <v>45917</v>
      </c>
      <c r="F85" s="1351"/>
      <c r="G85" s="1151">
        <f>G84+7</f>
        <v>45905</v>
      </c>
      <c r="H85" s="1151">
        <f>H84+7</f>
        <v>45905</v>
      </c>
      <c r="I85" s="1356">
        <f t="shared" si="19"/>
        <v>36</v>
      </c>
      <c r="K85" s="155"/>
    </row>
    <row r="86" spans="1:11" s="14" customFormat="1" ht="20.100000000000001" hidden="1" customHeight="1">
      <c r="A86" s="865" t="s">
        <v>1938</v>
      </c>
      <c r="B86" s="1154" t="s">
        <v>314</v>
      </c>
      <c r="C86" s="1154" t="s">
        <v>3345</v>
      </c>
      <c r="D86" s="1177" t="s">
        <v>286</v>
      </c>
      <c r="E86" s="1193"/>
      <c r="F86" s="1351"/>
      <c r="G86" s="1151">
        <f t="shared" ref="G86:H96" si="21">G85+7</f>
        <v>45912</v>
      </c>
      <c r="H86" s="1151">
        <f t="shared" si="21"/>
        <v>45912</v>
      </c>
      <c r="I86" s="1356">
        <f t="shared" si="19"/>
        <v>37</v>
      </c>
      <c r="K86" s="155"/>
    </row>
    <row r="87" spans="1:11" s="14" customFormat="1" ht="20.100000000000001" hidden="1" customHeight="1">
      <c r="A87" s="865" t="s">
        <v>3346</v>
      </c>
      <c r="B87" s="1154" t="s">
        <v>3347</v>
      </c>
      <c r="C87" s="1154" t="s">
        <v>3348</v>
      </c>
      <c r="D87" s="1200">
        <v>45922</v>
      </c>
      <c r="E87" s="1184">
        <f t="shared" ref="E87" si="22">D87+1</f>
        <v>45923</v>
      </c>
      <c r="F87" s="1351"/>
      <c r="G87" s="1151">
        <f t="shared" si="21"/>
        <v>45919</v>
      </c>
      <c r="H87" s="1151">
        <f t="shared" si="21"/>
        <v>45919</v>
      </c>
      <c r="I87" s="1356">
        <f t="shared" ref="I87:I92" si="23">WEEKNUM(H87)</f>
        <v>38</v>
      </c>
      <c r="K87" s="155"/>
    </row>
    <row r="88" spans="1:11" s="14" customFormat="1" ht="20.100000000000001" hidden="1" customHeight="1">
      <c r="A88" s="865" t="s">
        <v>3298</v>
      </c>
      <c r="B88" s="1154" t="s">
        <v>1938</v>
      </c>
      <c r="C88" s="1154" t="s">
        <v>3349</v>
      </c>
      <c r="D88" s="1154">
        <v>45927</v>
      </c>
      <c r="E88" s="1177" t="s">
        <v>286</v>
      </c>
      <c r="F88" s="1351"/>
      <c r="G88" s="1151">
        <f t="shared" si="21"/>
        <v>45926</v>
      </c>
      <c r="H88" s="1151">
        <f t="shared" si="21"/>
        <v>45926</v>
      </c>
      <c r="I88" s="1356">
        <f t="shared" si="23"/>
        <v>39</v>
      </c>
      <c r="K88" s="155"/>
    </row>
    <row r="89" spans="1:11" s="14" customFormat="1" ht="20.100000000000001" hidden="1" customHeight="1">
      <c r="A89" s="865"/>
      <c r="B89" s="1154" t="s">
        <v>3321</v>
      </c>
      <c r="C89" s="1154" t="s">
        <v>3350</v>
      </c>
      <c r="D89" s="1154">
        <v>45938</v>
      </c>
      <c r="E89" s="1177" t="s">
        <v>286</v>
      </c>
      <c r="F89" s="1351"/>
      <c r="G89" s="1151">
        <f t="shared" si="21"/>
        <v>45933</v>
      </c>
      <c r="H89" s="1151">
        <f t="shared" si="21"/>
        <v>45933</v>
      </c>
      <c r="I89" s="1356">
        <f t="shared" si="23"/>
        <v>40</v>
      </c>
      <c r="K89" s="155"/>
    </row>
    <row r="90" spans="1:11" s="14" customFormat="1" ht="20.100000000000001" hidden="1" customHeight="1">
      <c r="A90" s="1073"/>
      <c r="B90" s="1154" t="s">
        <v>3319</v>
      </c>
      <c r="C90" s="1154" t="s">
        <v>3351</v>
      </c>
      <c r="D90" s="1154">
        <v>45949</v>
      </c>
      <c r="E90" s="1184">
        <f t="shared" ref="E90" si="24">D90+1</f>
        <v>45950</v>
      </c>
      <c r="F90" s="1351"/>
      <c r="G90" s="1151">
        <v>45939</v>
      </c>
      <c r="H90" s="1151">
        <f t="shared" si="21"/>
        <v>45940</v>
      </c>
      <c r="I90" s="1356">
        <f t="shared" si="23"/>
        <v>41</v>
      </c>
      <c r="K90" s="155"/>
    </row>
    <row r="91" spans="1:11" s="14" customFormat="1" ht="20.100000000000001" hidden="1" customHeight="1">
      <c r="A91" s="865" t="s">
        <v>3352</v>
      </c>
      <c r="B91" s="1159" t="s">
        <v>310</v>
      </c>
      <c r="C91" s="1167" t="s">
        <v>3353</v>
      </c>
      <c r="D91" s="1193">
        <v>45946</v>
      </c>
      <c r="E91" s="1193">
        <f>D91+1</f>
        <v>45947</v>
      </c>
      <c r="F91" s="1351"/>
      <c r="G91" s="1151">
        <f>G90+7</f>
        <v>45946</v>
      </c>
      <c r="H91" s="1151">
        <f>H90+7</f>
        <v>45947</v>
      </c>
      <c r="I91" s="1356">
        <f t="shared" si="23"/>
        <v>42</v>
      </c>
      <c r="K91" s="155"/>
    </row>
    <row r="92" spans="1:11" s="14" customFormat="1" ht="20.100000000000001" hidden="1" customHeight="1">
      <c r="A92" s="865" t="s">
        <v>314</v>
      </c>
      <c r="B92" s="1154" t="s">
        <v>3330</v>
      </c>
      <c r="C92" s="1154" t="s">
        <v>3354</v>
      </c>
      <c r="D92" s="1177" t="s">
        <v>286</v>
      </c>
      <c r="E92" s="1177" t="s">
        <v>286</v>
      </c>
      <c r="F92" s="1351"/>
      <c r="G92" s="1151">
        <f t="shared" si="21"/>
        <v>45953</v>
      </c>
      <c r="H92" s="1151">
        <f t="shared" si="21"/>
        <v>45954</v>
      </c>
      <c r="I92" s="1356">
        <f t="shared" si="23"/>
        <v>43</v>
      </c>
      <c r="K92" s="155"/>
    </row>
    <row r="93" spans="1:11" s="14" customFormat="1" ht="20.100000000000001" hidden="1" customHeight="1">
      <c r="A93" s="865" t="s">
        <v>3355</v>
      </c>
      <c r="B93" s="1154" t="s">
        <v>314</v>
      </c>
      <c r="C93" s="1154" t="s">
        <v>3356</v>
      </c>
      <c r="D93" s="1200">
        <v>45964</v>
      </c>
      <c r="E93" s="1177" t="s">
        <v>286</v>
      </c>
      <c r="F93" s="1351"/>
      <c r="G93" s="1151">
        <f t="shared" si="21"/>
        <v>45960</v>
      </c>
      <c r="H93" s="1151">
        <f t="shared" si="21"/>
        <v>45961</v>
      </c>
      <c r="I93" s="1356">
        <f t="shared" ref="I93:I97" si="25">WEEKNUM(H93)</f>
        <v>44</v>
      </c>
      <c r="K93" s="155"/>
    </row>
    <row r="94" spans="1:11" s="14" customFormat="1" ht="20.100000000000001" hidden="1" customHeight="1">
      <c r="A94" s="865" t="s">
        <v>3355</v>
      </c>
      <c r="B94" s="1167" t="s">
        <v>3357</v>
      </c>
      <c r="C94" s="1154" t="s">
        <v>3358</v>
      </c>
      <c r="D94" s="1154">
        <v>45967</v>
      </c>
      <c r="E94" s="1177" t="s">
        <v>286</v>
      </c>
      <c r="F94" s="1351"/>
      <c r="G94" s="1151">
        <f t="shared" si="21"/>
        <v>45967</v>
      </c>
      <c r="H94" s="1151">
        <f t="shared" si="21"/>
        <v>45968</v>
      </c>
      <c r="I94" s="1356">
        <f t="shared" si="25"/>
        <v>45</v>
      </c>
      <c r="K94" s="155"/>
    </row>
    <row r="95" spans="1:11" s="14" customFormat="1" ht="20.100000000000001" hidden="1" customHeight="1">
      <c r="A95" s="865" t="s">
        <v>3359</v>
      </c>
      <c r="B95" s="1167" t="s">
        <v>723</v>
      </c>
      <c r="C95" s="1154" t="s">
        <v>3360</v>
      </c>
      <c r="D95" s="1154">
        <v>45974</v>
      </c>
      <c r="E95" s="1177" t="s">
        <v>286</v>
      </c>
      <c r="F95" s="1351"/>
      <c r="G95" s="1151">
        <f t="shared" si="21"/>
        <v>45974</v>
      </c>
      <c r="H95" s="1151">
        <f t="shared" si="21"/>
        <v>45975</v>
      </c>
      <c r="I95" s="1356">
        <f t="shared" si="25"/>
        <v>46</v>
      </c>
      <c r="K95" s="155"/>
    </row>
    <row r="96" spans="1:11" s="14" customFormat="1" ht="20.100000000000001" hidden="1" customHeight="1">
      <c r="A96" s="865" t="s">
        <v>3361</v>
      </c>
      <c r="B96" s="1159" t="s">
        <v>462</v>
      </c>
      <c r="C96" s="1154" t="s">
        <v>3362</v>
      </c>
      <c r="D96" s="1154">
        <v>45981</v>
      </c>
      <c r="E96" s="1177" t="s">
        <v>286</v>
      </c>
      <c r="F96" s="1351"/>
      <c r="G96" s="1151">
        <f t="shared" si="21"/>
        <v>45981</v>
      </c>
      <c r="H96" s="1151">
        <f t="shared" si="21"/>
        <v>45982</v>
      </c>
      <c r="I96" s="1356">
        <f t="shared" si="25"/>
        <v>47</v>
      </c>
      <c r="K96" s="155"/>
    </row>
    <row r="97" spans="1:11" s="14" customFormat="1" ht="20.100000000000001" hidden="1" customHeight="1">
      <c r="A97" s="865" t="s">
        <v>3363</v>
      </c>
      <c r="B97" s="1154" t="s">
        <v>2636</v>
      </c>
      <c r="C97" s="1154" t="s">
        <v>3364</v>
      </c>
      <c r="D97" s="1200">
        <v>45988</v>
      </c>
      <c r="E97" s="1177" t="s">
        <v>286</v>
      </c>
      <c r="F97" s="1351"/>
      <c r="G97" s="1151">
        <f t="shared" ref="G97:H103" si="26">G96+7</f>
        <v>45988</v>
      </c>
      <c r="H97" s="1151">
        <f t="shared" si="26"/>
        <v>45989</v>
      </c>
      <c r="I97" s="1356">
        <f t="shared" si="25"/>
        <v>48</v>
      </c>
      <c r="K97" s="155"/>
    </row>
    <row r="98" spans="1:11" s="14" customFormat="1" ht="20.100000000000001" hidden="1" customHeight="1">
      <c r="A98" s="865" t="s">
        <v>3365</v>
      </c>
      <c r="B98" s="1159" t="s">
        <v>310</v>
      </c>
      <c r="C98" s="1154" t="s">
        <v>3366</v>
      </c>
      <c r="D98" s="1187">
        <v>45995</v>
      </c>
      <c r="E98" s="1187">
        <f>D98+1</f>
        <v>45996</v>
      </c>
      <c r="F98" s="1351"/>
      <c r="G98" s="1151">
        <f t="shared" si="26"/>
        <v>45995</v>
      </c>
      <c r="H98" s="1151">
        <f t="shared" si="26"/>
        <v>45996</v>
      </c>
      <c r="I98" s="1356">
        <f t="shared" ref="I98:I99" si="27">WEEKNUM(H98)</f>
        <v>49</v>
      </c>
      <c r="K98" s="155"/>
    </row>
    <row r="99" spans="1:11" s="14" customFormat="1" ht="20.100000000000001" hidden="1" customHeight="1">
      <c r="A99" s="865"/>
      <c r="B99" s="1154" t="s">
        <v>2149</v>
      </c>
      <c r="C99" s="1154" t="s">
        <v>3367</v>
      </c>
      <c r="D99" s="1200">
        <v>46002</v>
      </c>
      <c r="E99" s="1177" t="s">
        <v>286</v>
      </c>
      <c r="F99" s="1351"/>
      <c r="G99" s="1151">
        <f t="shared" si="26"/>
        <v>46002</v>
      </c>
      <c r="H99" s="1151">
        <f t="shared" si="26"/>
        <v>46003</v>
      </c>
      <c r="I99" s="1356">
        <f t="shared" si="27"/>
        <v>50</v>
      </c>
      <c r="K99" s="155"/>
    </row>
    <row r="100" spans="1:11" s="14" customFormat="1" ht="20.100000000000001" hidden="1" customHeight="1">
      <c r="A100" s="865" t="s">
        <v>3368</v>
      </c>
      <c r="B100" s="1167" t="s">
        <v>3369</v>
      </c>
      <c r="C100" s="1154" t="s">
        <v>3370</v>
      </c>
      <c r="D100" s="1200">
        <v>46015</v>
      </c>
      <c r="E100" s="1281">
        <f>D100+5</f>
        <v>46020</v>
      </c>
      <c r="F100" s="1351"/>
      <c r="G100" s="1151">
        <f t="shared" si="26"/>
        <v>46009</v>
      </c>
      <c r="H100" s="1151">
        <f t="shared" si="26"/>
        <v>46010</v>
      </c>
      <c r="I100" s="1356">
        <f t="shared" ref="I100:I101" si="28">WEEKNUM(H100)</f>
        <v>51</v>
      </c>
      <c r="K100" s="155"/>
    </row>
    <row r="101" spans="1:11" s="14" customFormat="1" ht="20.100000000000001" hidden="1" customHeight="1">
      <c r="A101" s="865" t="s">
        <v>3371</v>
      </c>
      <c r="B101" s="1167" t="s">
        <v>3215</v>
      </c>
      <c r="C101" s="1154" t="s">
        <v>3372</v>
      </c>
      <c r="D101" s="1200">
        <v>46027</v>
      </c>
      <c r="E101" s="1281">
        <f>D101+1</f>
        <v>46028</v>
      </c>
      <c r="F101" s="1351"/>
      <c r="G101" s="1151">
        <f t="shared" si="26"/>
        <v>46016</v>
      </c>
      <c r="H101" s="1151">
        <f t="shared" si="26"/>
        <v>46017</v>
      </c>
      <c r="I101" s="1356">
        <f t="shared" si="28"/>
        <v>52</v>
      </c>
      <c r="K101" s="155"/>
    </row>
    <row r="102" spans="1:11" s="14" customFormat="1" ht="20.100000000000001" hidden="1" customHeight="1">
      <c r="A102" s="865" t="s">
        <v>3373</v>
      </c>
      <c r="B102" s="1159" t="s">
        <v>310</v>
      </c>
      <c r="C102" s="1154" t="s">
        <v>3374</v>
      </c>
      <c r="D102" s="1187">
        <v>46023</v>
      </c>
      <c r="E102" s="1357">
        <f>D102+1</f>
        <v>46024</v>
      </c>
      <c r="F102" s="1351"/>
      <c r="G102" s="1151">
        <v>46023</v>
      </c>
      <c r="H102" s="1151">
        <v>46024</v>
      </c>
      <c r="I102" s="1356">
        <f t="shared" ref="I102:I103" si="29">WEEKNUM(H102)</f>
        <v>1</v>
      </c>
      <c r="K102" s="155"/>
    </row>
    <row r="103" spans="1:11" s="14" customFormat="1" ht="20.100000000000001" hidden="1" customHeight="1">
      <c r="A103" s="865" t="s">
        <v>2701</v>
      </c>
      <c r="B103" s="1167" t="s">
        <v>2667</v>
      </c>
      <c r="C103" s="1154" t="s">
        <v>3375</v>
      </c>
      <c r="D103" s="1200">
        <v>46035</v>
      </c>
      <c r="E103" s="1177" t="s">
        <v>286</v>
      </c>
      <c r="F103" s="1351"/>
      <c r="G103" s="1151">
        <f t="shared" si="26"/>
        <v>46030</v>
      </c>
      <c r="H103" s="1151">
        <f t="shared" si="26"/>
        <v>46031</v>
      </c>
      <c r="I103" s="1356">
        <f t="shared" si="29"/>
        <v>2</v>
      </c>
      <c r="K103" s="155"/>
    </row>
    <row r="104" spans="1:11" s="14" customFormat="1" ht="20.100000000000001" hidden="1" customHeight="1">
      <c r="A104" s="865" t="s">
        <v>3376</v>
      </c>
      <c r="B104" s="1167" t="s">
        <v>3330</v>
      </c>
      <c r="C104" s="1154" t="s">
        <v>3377</v>
      </c>
      <c r="D104" s="1200">
        <v>46040</v>
      </c>
      <c r="E104" s="1358">
        <f t="shared" ref="E104" si="30">D104+1</f>
        <v>46041</v>
      </c>
      <c r="F104" s="1351"/>
      <c r="G104" s="1151">
        <f t="shared" ref="G104:G117" si="31">G103+7</f>
        <v>46037</v>
      </c>
      <c r="H104" s="1151">
        <f t="shared" ref="H104:H117" si="32">H103+7</f>
        <v>46038</v>
      </c>
      <c r="I104" s="1356">
        <f t="shared" ref="I104:I105" si="33">WEEKNUM(H104)</f>
        <v>3</v>
      </c>
      <c r="K104" s="155"/>
    </row>
    <row r="105" spans="1:11" s="14" customFormat="1" ht="20.100000000000001" hidden="1" customHeight="1">
      <c r="A105" s="865" t="s">
        <v>3378</v>
      </c>
      <c r="B105" s="1167" t="s">
        <v>3379</v>
      </c>
      <c r="C105" s="1154" t="s">
        <v>3380</v>
      </c>
      <c r="D105" s="1200">
        <v>46048</v>
      </c>
      <c r="E105" s="1177" t="s">
        <v>286</v>
      </c>
      <c r="F105" s="1351"/>
      <c r="G105" s="1151">
        <f t="shared" si="31"/>
        <v>46044</v>
      </c>
      <c r="H105" s="1151">
        <f t="shared" si="32"/>
        <v>46045</v>
      </c>
      <c r="I105" s="1356">
        <f t="shared" si="33"/>
        <v>4</v>
      </c>
      <c r="K105" s="155"/>
    </row>
    <row r="106" spans="1:11" s="14" customFormat="1" ht="20.100000000000001" hidden="1" customHeight="1">
      <c r="A106" s="865" t="s">
        <v>3369</v>
      </c>
      <c r="B106" s="1167" t="s">
        <v>2110</v>
      </c>
      <c r="C106" s="1154" t="s">
        <v>3381</v>
      </c>
      <c r="D106" s="1200">
        <v>46059</v>
      </c>
      <c r="E106" s="1358">
        <f t="shared" ref="E106" si="34">D106+1</f>
        <v>46060</v>
      </c>
      <c r="F106" s="1351"/>
      <c r="G106" s="1151">
        <f t="shared" si="31"/>
        <v>46051</v>
      </c>
      <c r="H106" s="1151">
        <f t="shared" si="32"/>
        <v>46052</v>
      </c>
      <c r="I106" s="1356">
        <f t="shared" ref="I106" si="35">WEEKNUM(H106)</f>
        <v>5</v>
      </c>
      <c r="K106" s="155"/>
    </row>
    <row r="107" spans="1:11" s="14" customFormat="1" ht="20.100000000000001" hidden="1" customHeight="1">
      <c r="A107" s="865" t="s">
        <v>3382</v>
      </c>
      <c r="B107" s="1167" t="s">
        <v>3383</v>
      </c>
      <c r="C107" s="1154" t="s">
        <v>3384</v>
      </c>
      <c r="D107" s="1200">
        <v>46064</v>
      </c>
      <c r="E107" s="1177" t="s">
        <v>286</v>
      </c>
      <c r="F107" s="1351"/>
      <c r="G107" s="1151">
        <f t="shared" si="31"/>
        <v>46058</v>
      </c>
      <c r="H107" s="1151">
        <f t="shared" si="32"/>
        <v>46059</v>
      </c>
      <c r="I107" s="1356">
        <f t="shared" ref="I107:I108" si="36">WEEKNUM(H107)</f>
        <v>6</v>
      </c>
      <c r="K107" s="155"/>
    </row>
    <row r="108" spans="1:11" s="14" customFormat="1" ht="20.100000000000001" hidden="1" customHeight="1">
      <c r="A108" s="865" t="s">
        <v>3385</v>
      </c>
      <c r="B108" s="1167" t="s">
        <v>2667</v>
      </c>
      <c r="C108" s="1154" t="s">
        <v>3386</v>
      </c>
      <c r="D108" s="1200">
        <v>46072</v>
      </c>
      <c r="E108" s="1177" t="s">
        <v>286</v>
      </c>
      <c r="F108" s="1351"/>
      <c r="G108" s="1151">
        <f t="shared" si="31"/>
        <v>46065</v>
      </c>
      <c r="H108" s="1151">
        <f t="shared" si="32"/>
        <v>46066</v>
      </c>
      <c r="I108" s="1356">
        <f t="shared" si="36"/>
        <v>7</v>
      </c>
      <c r="K108" s="155"/>
    </row>
    <row r="109" spans="1:11" s="14" customFormat="1" ht="20.100000000000001" hidden="1" customHeight="1">
      <c r="A109" s="865" t="s">
        <v>2667</v>
      </c>
      <c r="B109" s="1167" t="s">
        <v>730</v>
      </c>
      <c r="C109" s="1154" t="s">
        <v>3387</v>
      </c>
      <c r="D109" s="1177" t="s">
        <v>286</v>
      </c>
      <c r="E109" s="1177" t="s">
        <v>286</v>
      </c>
      <c r="F109" s="1351"/>
      <c r="G109" s="1151">
        <f t="shared" si="31"/>
        <v>46072</v>
      </c>
      <c r="H109" s="1151">
        <f t="shared" si="32"/>
        <v>46073</v>
      </c>
      <c r="I109" s="1356">
        <f t="shared" ref="I109" si="37">WEEKNUM(H109)</f>
        <v>8</v>
      </c>
      <c r="K109" s="155"/>
    </row>
    <row r="110" spans="1:11" s="14" customFormat="1" ht="20.100000000000001" hidden="1" customHeight="1">
      <c r="A110" s="865" t="s">
        <v>3352</v>
      </c>
      <c r="B110" s="1159" t="s">
        <v>462</v>
      </c>
      <c r="C110" s="1154" t="s">
        <v>3388</v>
      </c>
      <c r="D110" s="1200">
        <v>46078</v>
      </c>
      <c r="E110" s="1358">
        <f t="shared" ref="E110" si="38">D110+1</f>
        <v>46079</v>
      </c>
      <c r="F110" s="1351"/>
      <c r="G110" s="1151">
        <f t="shared" si="31"/>
        <v>46079</v>
      </c>
      <c r="H110" s="1151">
        <f t="shared" si="32"/>
        <v>46080</v>
      </c>
      <c r="I110" s="1356">
        <f t="shared" ref="I110" si="39">WEEKNUM(H110)</f>
        <v>9</v>
      </c>
      <c r="K110" s="155"/>
    </row>
    <row r="111" spans="1:11" s="14" customFormat="1" ht="20.100000000000001" hidden="1" customHeight="1">
      <c r="A111" s="865"/>
      <c r="B111" s="1167" t="s">
        <v>3389</v>
      </c>
      <c r="C111" s="1154" t="s">
        <v>3390</v>
      </c>
      <c r="D111" s="1200">
        <v>46086</v>
      </c>
      <c r="E111" s="1177" t="s">
        <v>286</v>
      </c>
      <c r="F111" s="1351"/>
      <c r="G111" s="1151">
        <f t="shared" si="31"/>
        <v>46086</v>
      </c>
      <c r="H111" s="1151">
        <f t="shared" si="32"/>
        <v>46087</v>
      </c>
      <c r="I111" s="1356">
        <f t="shared" ref="I111" si="40">WEEKNUM(H111)</f>
        <v>10</v>
      </c>
      <c r="K111" s="155"/>
    </row>
    <row r="112" spans="1:11" s="14" customFormat="1" ht="20.100000000000001" hidden="1" customHeight="1">
      <c r="A112" s="865" t="s">
        <v>2119</v>
      </c>
      <c r="B112" s="1159" t="s">
        <v>310</v>
      </c>
      <c r="C112" s="1154" t="s">
        <v>3391</v>
      </c>
      <c r="D112" s="1187">
        <v>46093</v>
      </c>
      <c r="E112" s="1357">
        <f t="shared" ref="E112" si="41">D112+1</f>
        <v>46094</v>
      </c>
      <c r="F112" s="1351"/>
      <c r="G112" s="1151">
        <f t="shared" si="31"/>
        <v>46093</v>
      </c>
      <c r="H112" s="1151">
        <f t="shared" si="32"/>
        <v>46094</v>
      </c>
      <c r="I112" s="1356">
        <f t="shared" ref="I112" si="42">WEEKNUM(H112)</f>
        <v>11</v>
      </c>
      <c r="K112" s="155"/>
    </row>
    <row r="113" spans="1:16" s="14" customFormat="1" ht="20.100000000000001" hidden="1" customHeight="1">
      <c r="A113" s="865" t="s">
        <v>3369</v>
      </c>
      <c r="B113" s="1167" t="s">
        <v>3383</v>
      </c>
      <c r="C113" s="1154" t="s">
        <v>3392</v>
      </c>
      <c r="D113" s="1200">
        <v>46100</v>
      </c>
      <c r="E113" s="1358">
        <f t="shared" ref="E113" si="43">D113+1</f>
        <v>46101</v>
      </c>
      <c r="F113" s="1351"/>
      <c r="G113" s="1151">
        <f t="shared" si="31"/>
        <v>46100</v>
      </c>
      <c r="H113" s="1151">
        <f t="shared" si="32"/>
        <v>46101</v>
      </c>
      <c r="I113" s="1356">
        <f t="shared" ref="I113" si="44">WEEKNUM(H113)</f>
        <v>12</v>
      </c>
      <c r="K113" s="155"/>
    </row>
    <row r="114" spans="1:16" s="14" customFormat="1" ht="20.100000000000001" hidden="1" customHeight="1">
      <c r="A114" s="865"/>
      <c r="B114" s="1167" t="s">
        <v>2667</v>
      </c>
      <c r="C114" s="1154" t="s">
        <v>3393</v>
      </c>
      <c r="D114" s="1200">
        <v>46107</v>
      </c>
      <c r="E114" s="1358">
        <f t="shared" ref="E114" si="45">D114+1</f>
        <v>46108</v>
      </c>
      <c r="F114" s="1351"/>
      <c r="G114" s="1151">
        <f t="shared" si="31"/>
        <v>46107</v>
      </c>
      <c r="H114" s="1151">
        <f t="shared" si="32"/>
        <v>46108</v>
      </c>
      <c r="I114" s="1356">
        <f t="shared" ref="I114" si="46">WEEKNUM(H114)</f>
        <v>13</v>
      </c>
      <c r="K114" s="155"/>
    </row>
    <row r="115" spans="1:16" s="14" customFormat="1" ht="20.100000000000001" hidden="1" customHeight="1">
      <c r="A115" s="865" t="s">
        <v>3215</v>
      </c>
      <c r="B115" s="1167" t="s">
        <v>2938</v>
      </c>
      <c r="C115" s="1154" t="s">
        <v>3394</v>
      </c>
      <c r="D115" s="1200">
        <v>46114</v>
      </c>
      <c r="E115" s="1358">
        <f t="shared" ref="E115" si="47">D115+1</f>
        <v>46115</v>
      </c>
      <c r="F115" s="1351"/>
      <c r="G115" s="1151">
        <f t="shared" si="31"/>
        <v>46114</v>
      </c>
      <c r="H115" s="1151">
        <f t="shared" si="32"/>
        <v>46115</v>
      </c>
      <c r="I115" s="1356">
        <f t="shared" ref="I115" si="48">WEEKNUM(H115)</f>
        <v>14</v>
      </c>
      <c r="K115" s="155"/>
    </row>
    <row r="116" spans="1:16" s="14" customFormat="1" ht="20.100000000000001" hidden="1" customHeight="1">
      <c r="A116" s="865"/>
      <c r="B116" s="1167" t="s">
        <v>3352</v>
      </c>
      <c r="C116" s="1154" t="s">
        <v>3395</v>
      </c>
      <c r="D116" s="1200">
        <v>46121</v>
      </c>
      <c r="E116" s="1358">
        <f t="shared" ref="E116" si="49">D116+1</f>
        <v>46122</v>
      </c>
      <c r="F116" s="1351"/>
      <c r="G116" s="1151">
        <f t="shared" si="31"/>
        <v>46121</v>
      </c>
      <c r="H116" s="1151">
        <f t="shared" si="32"/>
        <v>46122</v>
      </c>
      <c r="I116" s="1356">
        <f t="shared" ref="I116" si="50">WEEKNUM(H116)</f>
        <v>15</v>
      </c>
      <c r="K116" s="155"/>
    </row>
    <row r="117" spans="1:16" s="14" customFormat="1" ht="20.100000000000001" hidden="1" customHeight="1">
      <c r="A117" s="865"/>
      <c r="B117" s="1167" t="s">
        <v>3389</v>
      </c>
      <c r="C117" s="1154" t="s">
        <v>3396</v>
      </c>
      <c r="D117" s="1200">
        <v>46128</v>
      </c>
      <c r="E117" s="1358">
        <f t="shared" ref="E117" si="51">D117+1</f>
        <v>46129</v>
      </c>
      <c r="F117" s="1351"/>
      <c r="G117" s="1151">
        <f t="shared" si="31"/>
        <v>46128</v>
      </c>
      <c r="H117" s="1151">
        <f t="shared" si="32"/>
        <v>46129</v>
      </c>
      <c r="I117" s="1356">
        <f t="shared" ref="I117" si="52">WEEKNUM(H117)</f>
        <v>16</v>
      </c>
      <c r="K117" s="155"/>
    </row>
    <row r="118" spans="1:16" s="149" customFormat="1" ht="20.100000000000001" hidden="1" customHeight="1">
      <c r="A118" s="1020"/>
      <c r="B118" s="147" t="s">
        <v>467</v>
      </c>
      <c r="C118" s="74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599"/>
      <c r="O118" s="146"/>
      <c r="P118" s="146"/>
    </row>
    <row r="119" spans="1:16" s="14" customFormat="1" ht="20.100000000000001" hidden="1" customHeight="1">
      <c r="A119" s="865"/>
      <c r="B119" s="763"/>
      <c r="C119" s="763"/>
      <c r="D119" s="763"/>
      <c r="E119" s="800"/>
      <c r="G119" s="763"/>
      <c r="H119" s="763"/>
      <c r="I119" s="407"/>
      <c r="J119" s="407"/>
      <c r="K119" s="155"/>
    </row>
    <row r="120" spans="1:16" s="14" customFormat="1" ht="20.25" hidden="1" customHeight="1">
      <c r="A120" s="861"/>
      <c r="B120" s="425"/>
      <c r="C120" s="487"/>
      <c r="D120" s="9"/>
      <c r="E120" s="9"/>
      <c r="F120" s="9"/>
      <c r="G120" s="722"/>
      <c r="H120" s="722"/>
      <c r="I120" s="407"/>
      <c r="J120" s="407"/>
      <c r="K120" s="155"/>
    </row>
    <row r="121" spans="1:16" s="14" customFormat="1" ht="15.6" hidden="1">
      <c r="A121" s="805"/>
      <c r="B121" s="1547" t="s">
        <v>3397</v>
      </c>
      <c r="C121" s="1548"/>
      <c r="D121" s="1549" t="s">
        <v>250</v>
      </c>
      <c r="E121" s="928" t="s">
        <v>3398</v>
      </c>
      <c r="F121" s="928" t="s">
        <v>32</v>
      </c>
      <c r="I121" s="872"/>
    </row>
    <row r="122" spans="1:16" s="14" customFormat="1" ht="27" hidden="1" customHeight="1">
      <c r="A122" s="805"/>
      <c r="B122" s="931" t="s">
        <v>252</v>
      </c>
      <c r="C122" s="931" t="s">
        <v>253</v>
      </c>
      <c r="D122" s="1550"/>
      <c r="E122" s="938" t="s">
        <v>110</v>
      </c>
      <c r="F122" s="938" t="s">
        <v>135</v>
      </c>
      <c r="I122" s="1034" t="s">
        <v>254</v>
      </c>
    </row>
    <row r="123" spans="1:16" s="14" customFormat="1" ht="27" hidden="1" customHeight="1">
      <c r="A123" s="805" t="s">
        <v>3399</v>
      </c>
      <c r="B123" s="949" t="s">
        <v>2032</v>
      </c>
      <c r="C123" s="942" t="s">
        <v>3400</v>
      </c>
      <c r="D123" s="942">
        <v>45372</v>
      </c>
      <c r="E123" s="871" t="s">
        <v>286</v>
      </c>
      <c r="F123" s="801">
        <v>45375</v>
      </c>
      <c r="G123" s="757">
        <v>45361</v>
      </c>
      <c r="H123" s="757">
        <v>45361</v>
      </c>
      <c r="I123" s="193"/>
    </row>
    <row r="124" spans="1:16" s="14" customFormat="1" ht="27" hidden="1" customHeight="1">
      <c r="A124" s="805" t="s">
        <v>3401</v>
      </c>
      <c r="B124" s="949" t="s">
        <v>3402</v>
      </c>
      <c r="C124" s="942" t="s">
        <v>3403</v>
      </c>
      <c r="D124" s="942">
        <v>45373</v>
      </c>
      <c r="E124" s="871" t="s">
        <v>286</v>
      </c>
      <c r="F124" s="801">
        <f t="shared" ref="F124:F125" si="53">D124+6</f>
        <v>45379</v>
      </c>
      <c r="G124" s="757">
        <v>45368</v>
      </c>
      <c r="H124" s="757">
        <v>45368</v>
      </c>
      <c r="I124" s="193"/>
    </row>
    <row r="125" spans="1:16" s="14" customFormat="1" ht="27" hidden="1" customHeight="1">
      <c r="A125" s="805"/>
      <c r="B125" s="949" t="s">
        <v>2404</v>
      </c>
      <c r="C125" s="942" t="s">
        <v>3404</v>
      </c>
      <c r="D125" s="942">
        <v>45382</v>
      </c>
      <c r="E125" s="801">
        <f t="shared" ref="E125" si="54">D125+1</f>
        <v>45383</v>
      </c>
      <c r="F125" s="801">
        <f t="shared" si="53"/>
        <v>45388</v>
      </c>
      <c r="G125" s="757">
        <v>45375</v>
      </c>
      <c r="H125" s="757">
        <v>45375</v>
      </c>
      <c r="I125" s="193"/>
    </row>
    <row r="126" spans="1:16" s="14" customFormat="1" ht="27" hidden="1" customHeight="1">
      <c r="A126" s="805"/>
      <c r="B126" s="949" t="s">
        <v>3250</v>
      </c>
      <c r="C126" s="942" t="s">
        <v>3405</v>
      </c>
      <c r="D126" s="942">
        <v>45386</v>
      </c>
      <c r="E126" s="801">
        <f t="shared" ref="E126:E128" si="55">D126+1</f>
        <v>45387</v>
      </c>
      <c r="F126" s="801">
        <f t="shared" ref="F126:F130" si="56">D126+6</f>
        <v>45392</v>
      </c>
      <c r="G126" s="757">
        <v>45382</v>
      </c>
      <c r="H126" s="757">
        <v>45382</v>
      </c>
      <c r="I126" s="193"/>
    </row>
    <row r="127" spans="1:16" s="14" customFormat="1" ht="27" hidden="1" customHeight="1">
      <c r="A127" s="805"/>
      <c r="B127" s="949" t="s">
        <v>2055</v>
      </c>
      <c r="C127" s="942" t="s">
        <v>3406</v>
      </c>
      <c r="D127" s="942">
        <v>45389</v>
      </c>
      <c r="E127" s="801">
        <f t="shared" si="55"/>
        <v>45390</v>
      </c>
      <c r="F127" s="801">
        <f t="shared" si="56"/>
        <v>45395</v>
      </c>
      <c r="G127" s="757">
        <v>45389</v>
      </c>
      <c r="H127" s="757">
        <v>45389</v>
      </c>
      <c r="I127" s="193"/>
    </row>
    <row r="128" spans="1:16" s="14" customFormat="1" ht="27" hidden="1" customHeight="1">
      <c r="A128" s="805" t="s">
        <v>2032</v>
      </c>
      <c r="B128" s="908" t="s">
        <v>310</v>
      </c>
      <c r="C128" s="942" t="s">
        <v>3407</v>
      </c>
      <c r="D128" s="942">
        <v>45396</v>
      </c>
      <c r="E128" s="849">
        <f t="shared" si="55"/>
        <v>45397</v>
      </c>
      <c r="F128" s="849">
        <f t="shared" si="56"/>
        <v>45402</v>
      </c>
      <c r="G128" s="757">
        <v>45396</v>
      </c>
      <c r="H128" s="757">
        <v>45396</v>
      </c>
      <c r="I128" s="193"/>
    </row>
    <row r="129" spans="1:9" s="14" customFormat="1" ht="27" hidden="1" customHeight="1">
      <c r="A129" s="805"/>
      <c r="B129" s="949" t="s">
        <v>2032</v>
      </c>
      <c r="C129" s="942" t="s">
        <v>3408</v>
      </c>
      <c r="D129" s="942">
        <v>45412</v>
      </c>
      <c r="E129" s="1545" t="s">
        <v>286</v>
      </c>
      <c r="F129" s="1546"/>
      <c r="G129" s="757">
        <f t="shared" ref="G129:H147" si="57">G128+7</f>
        <v>45403</v>
      </c>
      <c r="H129" s="757">
        <f t="shared" si="57"/>
        <v>45403</v>
      </c>
      <c r="I129" s="193"/>
    </row>
    <row r="130" spans="1:9" s="14" customFormat="1" ht="20.100000000000001" hidden="1" customHeight="1">
      <c r="A130" s="805" t="s">
        <v>3409</v>
      </c>
      <c r="B130" s="949" t="s">
        <v>3402</v>
      </c>
      <c r="C130" s="942" t="s">
        <v>3410</v>
      </c>
      <c r="D130" s="942">
        <v>45421</v>
      </c>
      <c r="E130" s="801">
        <v>45419</v>
      </c>
      <c r="F130" s="801">
        <f t="shared" si="56"/>
        <v>45427</v>
      </c>
      <c r="G130" s="757">
        <f t="shared" si="57"/>
        <v>45410</v>
      </c>
      <c r="H130" s="757">
        <f t="shared" si="57"/>
        <v>45410</v>
      </c>
      <c r="I130" s="193"/>
    </row>
    <row r="131" spans="1:9" s="14" customFormat="1" ht="20.100000000000001" hidden="1" customHeight="1">
      <c r="A131" s="805"/>
      <c r="B131" s="949" t="s">
        <v>2404</v>
      </c>
      <c r="C131" s="942" t="s">
        <v>3411</v>
      </c>
      <c r="D131" s="942">
        <v>45426</v>
      </c>
      <c r="E131" s="801">
        <f t="shared" ref="E131:E135" si="58">D131+1</f>
        <v>45427</v>
      </c>
      <c r="F131" s="801">
        <f t="shared" ref="F131:F134" si="59">D131+6</f>
        <v>45432</v>
      </c>
      <c r="G131" s="757">
        <f t="shared" si="57"/>
        <v>45417</v>
      </c>
      <c r="H131" s="757">
        <f t="shared" si="57"/>
        <v>45417</v>
      </c>
      <c r="I131" s="193"/>
    </row>
    <row r="132" spans="1:9" s="14" customFormat="1" ht="20.100000000000001" hidden="1" customHeight="1">
      <c r="A132" s="805" t="s">
        <v>3250</v>
      </c>
      <c r="B132" s="871" t="s">
        <v>286</v>
      </c>
      <c r="C132" s="942" t="s">
        <v>3412</v>
      </c>
      <c r="D132" s="799">
        <v>45435</v>
      </c>
      <c r="E132" s="798" t="s">
        <v>286</v>
      </c>
      <c r="F132" s="849">
        <f t="shared" si="59"/>
        <v>45441</v>
      </c>
      <c r="G132" s="757">
        <f t="shared" si="57"/>
        <v>45424</v>
      </c>
      <c r="H132" s="757">
        <f t="shared" si="57"/>
        <v>45424</v>
      </c>
      <c r="I132" s="193"/>
    </row>
    <row r="133" spans="1:9" s="14" customFormat="1" ht="20.100000000000001" hidden="1" customHeight="1">
      <c r="A133" s="805"/>
      <c r="B133" s="942" t="s">
        <v>2055</v>
      </c>
      <c r="C133" s="942" t="s">
        <v>3413</v>
      </c>
      <c r="D133" s="942">
        <v>45443</v>
      </c>
      <c r="E133" s="801">
        <f t="shared" si="58"/>
        <v>45444</v>
      </c>
      <c r="F133" s="801">
        <f t="shared" si="59"/>
        <v>45449</v>
      </c>
      <c r="G133" s="757">
        <f t="shared" si="57"/>
        <v>45431</v>
      </c>
      <c r="H133" s="757">
        <f t="shared" si="57"/>
        <v>45431</v>
      </c>
      <c r="I133" s="193"/>
    </row>
    <row r="134" spans="1:9" s="14" customFormat="1" ht="20.100000000000001" hidden="1" customHeight="1">
      <c r="A134" s="805" t="s">
        <v>2032</v>
      </c>
      <c r="B134" s="1011" t="s">
        <v>3414</v>
      </c>
      <c r="C134" s="942" t="s">
        <v>3415</v>
      </c>
      <c r="D134" s="942">
        <v>45445</v>
      </c>
      <c r="E134" s="801">
        <f t="shared" si="58"/>
        <v>45446</v>
      </c>
      <c r="F134" s="801">
        <f t="shared" si="59"/>
        <v>45451</v>
      </c>
      <c r="G134" s="757">
        <f t="shared" si="57"/>
        <v>45438</v>
      </c>
      <c r="H134" s="757">
        <f t="shared" si="57"/>
        <v>45438</v>
      </c>
      <c r="I134" s="193"/>
    </row>
    <row r="135" spans="1:9" s="14" customFormat="1" ht="20.100000000000001" hidden="1" customHeight="1">
      <c r="A135" s="805"/>
      <c r="B135" s="942" t="s">
        <v>3402</v>
      </c>
      <c r="C135" s="942" t="s">
        <v>3416</v>
      </c>
      <c r="D135" s="942">
        <v>45464</v>
      </c>
      <c r="E135" s="801">
        <f t="shared" si="58"/>
        <v>45465</v>
      </c>
      <c r="F135" s="871" t="s">
        <v>286</v>
      </c>
      <c r="G135" s="757">
        <f t="shared" si="57"/>
        <v>45445</v>
      </c>
      <c r="H135" s="757">
        <f t="shared" si="57"/>
        <v>45445</v>
      </c>
      <c r="I135" s="193"/>
    </row>
    <row r="136" spans="1:9" s="14" customFormat="1" ht="20.100000000000001" hidden="1" customHeight="1">
      <c r="A136" s="805" t="s">
        <v>2404</v>
      </c>
      <c r="B136" s="871" t="s">
        <v>310</v>
      </c>
      <c r="C136" s="942" t="s">
        <v>3417</v>
      </c>
      <c r="D136" s="799">
        <v>45452</v>
      </c>
      <c r="E136" s="849">
        <f t="shared" ref="E136:E141" si="60">D136+1</f>
        <v>45453</v>
      </c>
      <c r="F136" s="849">
        <f t="shared" ref="F136:F141" si="61">D136+6</f>
        <v>45458</v>
      </c>
      <c r="G136" s="757">
        <f t="shared" si="57"/>
        <v>45452</v>
      </c>
      <c r="H136" s="757">
        <f t="shared" si="57"/>
        <v>45452</v>
      </c>
      <c r="I136" s="193"/>
    </row>
    <row r="137" spans="1:9" s="14" customFormat="1" ht="20.100000000000001" hidden="1" customHeight="1">
      <c r="A137" s="865" t="s">
        <v>3250</v>
      </c>
      <c r="B137" s="942" t="s">
        <v>2404</v>
      </c>
      <c r="C137" s="942" t="s">
        <v>3418</v>
      </c>
      <c r="D137" s="942">
        <v>45469</v>
      </c>
      <c r="E137" s="801">
        <f t="shared" si="60"/>
        <v>45470</v>
      </c>
      <c r="F137" s="871" t="s">
        <v>286</v>
      </c>
      <c r="G137" s="757">
        <f t="shared" si="57"/>
        <v>45459</v>
      </c>
      <c r="H137" s="757">
        <f t="shared" si="57"/>
        <v>45459</v>
      </c>
      <c r="I137" s="193"/>
    </row>
    <row r="138" spans="1:9" s="14" customFormat="1" ht="20.100000000000001" hidden="1" customHeight="1">
      <c r="A138" s="865" t="s">
        <v>3419</v>
      </c>
      <c r="B138" s="942" t="s">
        <v>2885</v>
      </c>
      <c r="C138" s="942" t="s">
        <v>3420</v>
      </c>
      <c r="D138" s="942">
        <v>45478</v>
      </c>
      <c r="E138" s="801">
        <f t="shared" si="60"/>
        <v>45479</v>
      </c>
      <c r="F138" s="871" t="s">
        <v>286</v>
      </c>
      <c r="G138" s="757">
        <f t="shared" si="57"/>
        <v>45466</v>
      </c>
      <c r="H138" s="757">
        <f t="shared" si="57"/>
        <v>45466</v>
      </c>
      <c r="I138" s="193"/>
    </row>
    <row r="139" spans="1:9" s="14" customFormat="1" ht="20.100000000000001" hidden="1" customHeight="1">
      <c r="A139" s="839" t="s">
        <v>2032</v>
      </c>
      <c r="B139" s="942" t="s">
        <v>2055</v>
      </c>
      <c r="C139" s="942" t="s">
        <v>3421</v>
      </c>
      <c r="D139" s="942">
        <v>45485</v>
      </c>
      <c r="E139" s="801">
        <f t="shared" si="60"/>
        <v>45486</v>
      </c>
      <c r="F139" s="871" t="s">
        <v>286</v>
      </c>
      <c r="G139" s="757">
        <f t="shared" si="57"/>
        <v>45473</v>
      </c>
      <c r="H139" s="757">
        <f t="shared" si="57"/>
        <v>45473</v>
      </c>
      <c r="I139" s="193"/>
    </row>
    <row r="140" spans="1:9" s="14" customFormat="1" ht="20.100000000000001" hidden="1" customHeight="1">
      <c r="A140" s="865" t="s">
        <v>2339</v>
      </c>
      <c r="B140" s="942" t="s">
        <v>3414</v>
      </c>
      <c r="C140" s="942" t="s">
        <v>3422</v>
      </c>
      <c r="D140" s="942">
        <v>45483</v>
      </c>
      <c r="E140" s="801">
        <f t="shared" si="60"/>
        <v>45484</v>
      </c>
      <c r="F140" s="801">
        <f t="shared" si="61"/>
        <v>45489</v>
      </c>
      <c r="G140" s="757">
        <f t="shared" si="57"/>
        <v>45480</v>
      </c>
      <c r="H140" s="757">
        <f t="shared" si="57"/>
        <v>45480</v>
      </c>
      <c r="I140" s="193"/>
    </row>
    <row r="141" spans="1:9" s="14" customFormat="1" ht="20.100000000000001" hidden="1" customHeight="1">
      <c r="A141" s="805"/>
      <c r="B141" s="942" t="s">
        <v>3402</v>
      </c>
      <c r="C141" s="942" t="s">
        <v>3423</v>
      </c>
      <c r="D141" s="942">
        <v>45491</v>
      </c>
      <c r="E141" s="801">
        <f t="shared" si="60"/>
        <v>45492</v>
      </c>
      <c r="F141" s="801">
        <f t="shared" si="61"/>
        <v>45497</v>
      </c>
      <c r="G141" s="757">
        <f t="shared" si="57"/>
        <v>45487</v>
      </c>
      <c r="H141" s="757">
        <f t="shared" si="57"/>
        <v>45487</v>
      </c>
      <c r="I141" s="193"/>
    </row>
    <row r="142" spans="1:9" s="14" customFormat="1" ht="20.100000000000001" hidden="1" customHeight="1">
      <c r="A142" s="865"/>
      <c r="B142" s="942" t="s">
        <v>2404</v>
      </c>
      <c r="C142" s="942" t="s">
        <v>3424</v>
      </c>
      <c r="D142" s="871" t="s">
        <v>286</v>
      </c>
      <c r="E142" s="849" t="e">
        <f t="shared" ref="E142:E150" si="62">D142+1</f>
        <v>#VALUE!</v>
      </c>
      <c r="F142" s="849" t="e">
        <f t="shared" ref="F142" si="63">D142+6</f>
        <v>#VALUE!</v>
      </c>
      <c r="G142" s="757">
        <f t="shared" si="57"/>
        <v>45494</v>
      </c>
      <c r="H142" s="757">
        <f t="shared" si="57"/>
        <v>45494</v>
      </c>
      <c r="I142" s="193"/>
    </row>
    <row r="143" spans="1:9" s="14" customFormat="1" ht="20.100000000000001" hidden="1" customHeight="1">
      <c r="A143" s="865"/>
      <c r="B143" s="942" t="s">
        <v>2885</v>
      </c>
      <c r="C143" s="942" t="s">
        <v>3425</v>
      </c>
      <c r="D143" s="871" t="s">
        <v>286</v>
      </c>
      <c r="E143" s="849" t="e">
        <f t="shared" si="62"/>
        <v>#VALUE!</v>
      </c>
      <c r="F143" s="798" t="s">
        <v>286</v>
      </c>
      <c r="G143" s="757">
        <f t="shared" si="57"/>
        <v>45501</v>
      </c>
      <c r="H143" s="757">
        <f t="shared" si="57"/>
        <v>45501</v>
      </c>
      <c r="I143" s="193"/>
    </row>
    <row r="144" spans="1:9" s="14" customFormat="1" ht="20.100000000000001" hidden="1" customHeight="1">
      <c r="A144" s="839" t="s">
        <v>2032</v>
      </c>
      <c r="B144" s="942" t="s">
        <v>2055</v>
      </c>
      <c r="C144" s="942" t="s">
        <v>3426</v>
      </c>
      <c r="D144" s="942">
        <v>45519</v>
      </c>
      <c r="E144" s="871" t="s">
        <v>286</v>
      </c>
      <c r="F144" s="871" t="s">
        <v>286</v>
      </c>
      <c r="G144" s="757">
        <f t="shared" si="57"/>
        <v>45508</v>
      </c>
      <c r="H144" s="757">
        <f t="shared" si="57"/>
        <v>45508</v>
      </c>
      <c r="I144" s="193"/>
    </row>
    <row r="145" spans="1:9" s="14" customFormat="1" ht="20.100000000000001" hidden="1" customHeight="1">
      <c r="A145" s="865" t="s">
        <v>2339</v>
      </c>
      <c r="B145" s="942" t="s">
        <v>3414</v>
      </c>
      <c r="C145" s="942" t="s">
        <v>3427</v>
      </c>
      <c r="D145" s="942">
        <v>45531</v>
      </c>
      <c r="E145" s="871" t="s">
        <v>286</v>
      </c>
      <c r="F145" s="871" t="s">
        <v>286</v>
      </c>
      <c r="G145" s="757">
        <f t="shared" si="57"/>
        <v>45515</v>
      </c>
      <c r="H145" s="757">
        <f t="shared" si="57"/>
        <v>45515</v>
      </c>
      <c r="I145" s="193"/>
    </row>
    <row r="146" spans="1:9" s="14" customFormat="1" ht="20.100000000000001" hidden="1" customHeight="1">
      <c r="A146" s="805"/>
      <c r="B146" s="942" t="s">
        <v>3402</v>
      </c>
      <c r="C146" s="942" t="s">
        <v>3428</v>
      </c>
      <c r="D146" s="942">
        <v>45532</v>
      </c>
      <c r="E146" s="801">
        <f t="shared" si="62"/>
        <v>45533</v>
      </c>
      <c r="F146" s="801">
        <v>45543</v>
      </c>
      <c r="G146" s="757">
        <f t="shared" si="57"/>
        <v>45522</v>
      </c>
      <c r="H146" s="757">
        <f t="shared" si="57"/>
        <v>45522</v>
      </c>
      <c r="I146" s="193"/>
    </row>
    <row r="147" spans="1:9" s="14" customFormat="1" ht="20.100000000000001" hidden="1" customHeight="1">
      <c r="A147" s="805" t="s">
        <v>3429</v>
      </c>
      <c r="B147" s="942" t="s">
        <v>2396</v>
      </c>
      <c r="C147" s="942" t="s">
        <v>3430</v>
      </c>
      <c r="D147" s="942">
        <v>45536</v>
      </c>
      <c r="E147" s="871" t="s">
        <v>286</v>
      </c>
      <c r="F147" s="871" t="s">
        <v>286</v>
      </c>
      <c r="G147" s="757">
        <f t="shared" si="57"/>
        <v>45529</v>
      </c>
      <c r="H147" s="757">
        <f t="shared" si="57"/>
        <v>45529</v>
      </c>
      <c r="I147" s="193"/>
    </row>
    <row r="148" spans="1:9" s="14" customFormat="1" ht="20.100000000000001" hidden="1" customHeight="1">
      <c r="A148" s="805" t="s">
        <v>3431</v>
      </c>
      <c r="B148" s="942" t="s">
        <v>2885</v>
      </c>
      <c r="C148" s="942" t="s">
        <v>3432</v>
      </c>
      <c r="D148" s="942">
        <v>45538</v>
      </c>
      <c r="E148" s="801">
        <f t="shared" si="62"/>
        <v>45539</v>
      </c>
      <c r="F148" s="801">
        <v>45545</v>
      </c>
      <c r="I148" s="757">
        <f>G147+7</f>
        <v>45536</v>
      </c>
    </row>
    <row r="149" spans="1:9" s="14" customFormat="1" ht="20.100000000000001" hidden="1" customHeight="1">
      <c r="A149" s="805"/>
      <c r="B149" s="942" t="s">
        <v>2055</v>
      </c>
      <c r="C149" s="942" t="s">
        <v>3433</v>
      </c>
      <c r="D149" s="942">
        <v>45546</v>
      </c>
      <c r="E149" s="801">
        <f t="shared" si="62"/>
        <v>45547</v>
      </c>
      <c r="F149" s="801">
        <v>45553</v>
      </c>
      <c r="I149" s="757">
        <f>I148+7</f>
        <v>45543</v>
      </c>
    </row>
    <row r="150" spans="1:9" s="14" customFormat="1" ht="20.100000000000001" hidden="1" customHeight="1">
      <c r="A150" s="805"/>
      <c r="B150" s="942" t="s">
        <v>3256</v>
      </c>
      <c r="C150" s="942" t="s">
        <v>3434</v>
      </c>
      <c r="D150" s="942">
        <v>45564</v>
      </c>
      <c r="E150" s="801">
        <f t="shared" si="62"/>
        <v>45565</v>
      </c>
      <c r="F150" s="871" t="s">
        <v>286</v>
      </c>
      <c r="I150" s="757">
        <f>I149+7</f>
        <v>45550</v>
      </c>
    </row>
    <row r="151" spans="1:9" s="14" customFormat="1" ht="20.100000000000001" hidden="1" customHeight="1">
      <c r="A151" s="805"/>
      <c r="B151" s="942" t="s">
        <v>3435</v>
      </c>
      <c r="C151" s="942" t="s">
        <v>3436</v>
      </c>
      <c r="D151" s="942">
        <v>45558</v>
      </c>
      <c r="E151" s="871" t="s">
        <v>286</v>
      </c>
      <c r="F151" s="801">
        <f>D151+6</f>
        <v>45564</v>
      </c>
      <c r="I151" s="757">
        <f>I150+7</f>
        <v>45557</v>
      </c>
    </row>
    <row r="152" spans="1:9" s="14" customFormat="1" ht="20.100000000000001" hidden="1" customHeight="1">
      <c r="A152" s="805" t="s">
        <v>2404</v>
      </c>
      <c r="B152" s="942" t="s">
        <v>3256</v>
      </c>
      <c r="C152" s="942" t="s">
        <v>3437</v>
      </c>
      <c r="D152" s="942">
        <v>45572</v>
      </c>
      <c r="E152" s="871" t="s">
        <v>286</v>
      </c>
      <c r="F152" s="871" t="s">
        <v>286</v>
      </c>
      <c r="I152" s="757">
        <f>I151+7</f>
        <v>45564</v>
      </c>
    </row>
    <row r="153" spans="1:9" s="14" customFormat="1" ht="20.100000000000001" hidden="1" customHeight="1">
      <c r="A153" s="805" t="s">
        <v>2885</v>
      </c>
      <c r="B153" s="942" t="s">
        <v>2885</v>
      </c>
      <c r="C153" s="942" t="s">
        <v>3438</v>
      </c>
      <c r="D153" s="942">
        <v>45568</v>
      </c>
      <c r="E153" s="801">
        <f t="shared" ref="E153:E156" si="64">D153+1</f>
        <v>45569</v>
      </c>
      <c r="F153" s="801">
        <f t="shared" ref="F153:F156" si="65">D153+6</f>
        <v>45574</v>
      </c>
      <c r="I153" s="757">
        <f>I152+7</f>
        <v>45571</v>
      </c>
    </row>
    <row r="154" spans="1:9" s="14" customFormat="1" ht="20.100000000000001" hidden="1" customHeight="1">
      <c r="A154" s="805" t="s">
        <v>3402</v>
      </c>
      <c r="B154" s="942" t="s">
        <v>3439</v>
      </c>
      <c r="C154" s="942" t="s">
        <v>3440</v>
      </c>
      <c r="D154" s="942">
        <v>45583</v>
      </c>
      <c r="E154" s="871" t="s">
        <v>286</v>
      </c>
      <c r="F154" s="801">
        <f t="shared" si="65"/>
        <v>45589</v>
      </c>
      <c r="I154" s="757">
        <v>45576</v>
      </c>
    </row>
    <row r="155" spans="1:9" s="14" customFormat="1" ht="20.100000000000001" hidden="1" customHeight="1">
      <c r="A155" s="805" t="s">
        <v>2055</v>
      </c>
      <c r="B155" s="942" t="s">
        <v>2845</v>
      </c>
      <c r="C155" s="942" t="s">
        <v>3441</v>
      </c>
      <c r="D155" s="942">
        <v>45585</v>
      </c>
      <c r="E155" s="871" t="s">
        <v>286</v>
      </c>
      <c r="F155" s="801">
        <f t="shared" si="65"/>
        <v>45591</v>
      </c>
      <c r="I155" s="757">
        <f>I154+7</f>
        <v>45583</v>
      </c>
    </row>
    <row r="156" spans="1:9" s="14" customFormat="1" ht="20.100000000000001" hidden="1" customHeight="1">
      <c r="A156" s="805" t="s">
        <v>3442</v>
      </c>
      <c r="B156" s="942" t="s">
        <v>3298</v>
      </c>
      <c r="C156" s="942" t="s">
        <v>3443</v>
      </c>
      <c r="D156" s="942">
        <v>45590</v>
      </c>
      <c r="E156" s="801">
        <f t="shared" si="64"/>
        <v>45591</v>
      </c>
      <c r="F156" s="801">
        <f t="shared" si="65"/>
        <v>45596</v>
      </c>
      <c r="I156" s="757">
        <f>I155+7</f>
        <v>45590</v>
      </c>
    </row>
    <row r="157" spans="1:9" s="14" customFormat="1" ht="20.100000000000001" hidden="1" customHeight="1">
      <c r="A157" s="805" t="s">
        <v>2055</v>
      </c>
      <c r="B157" s="942" t="s">
        <v>730</v>
      </c>
      <c r="C157" s="942" t="s">
        <v>3444</v>
      </c>
      <c r="D157" s="942">
        <v>45595</v>
      </c>
      <c r="E157" s="801">
        <f t="shared" ref="E157:E160" si="66">D157+1</f>
        <v>45596</v>
      </c>
      <c r="F157" s="757">
        <f>D157+6</f>
        <v>45601</v>
      </c>
      <c r="I157" s="757">
        <f>I156+7</f>
        <v>45597</v>
      </c>
    </row>
    <row r="158" spans="1:9" s="14" customFormat="1" ht="20.100000000000001" hidden="1" customHeight="1">
      <c r="A158" s="805" t="s">
        <v>3445</v>
      </c>
      <c r="B158" s="942" t="s">
        <v>3446</v>
      </c>
      <c r="C158" s="1011" t="s">
        <v>3447</v>
      </c>
      <c r="D158" s="942">
        <v>45604</v>
      </c>
      <c r="E158" s="801">
        <f t="shared" si="66"/>
        <v>45605</v>
      </c>
      <c r="F158" s="757">
        <f>D158+6</f>
        <v>45610</v>
      </c>
      <c r="I158" s="757">
        <f t="shared" ref="I158" si="67">I157+7</f>
        <v>45604</v>
      </c>
    </row>
    <row r="159" spans="1:9" s="14" customFormat="1" ht="20.100000000000001" hidden="1" customHeight="1">
      <c r="A159" s="805"/>
      <c r="B159" s="942" t="s">
        <v>2885</v>
      </c>
      <c r="C159" s="942" t="s">
        <v>3448</v>
      </c>
      <c r="D159" s="942">
        <v>45612</v>
      </c>
      <c r="E159" s="801">
        <f>D159+2</f>
        <v>45614</v>
      </c>
      <c r="F159" s="801">
        <f t="shared" ref="F159:F160" si="68">D159+6</f>
        <v>45618</v>
      </c>
      <c r="I159" s="757">
        <f t="shared" ref="I159" si="69">I158+7</f>
        <v>45611</v>
      </c>
    </row>
    <row r="160" spans="1:9" s="14" customFormat="1" ht="20.100000000000001" hidden="1" customHeight="1">
      <c r="A160" s="805" t="s">
        <v>3439</v>
      </c>
      <c r="B160" s="1011" t="s">
        <v>310</v>
      </c>
      <c r="C160" s="942" t="s">
        <v>3449</v>
      </c>
      <c r="D160" s="799">
        <v>45617</v>
      </c>
      <c r="E160" s="849">
        <f t="shared" si="66"/>
        <v>45618</v>
      </c>
      <c r="F160" s="849">
        <f t="shared" si="68"/>
        <v>45623</v>
      </c>
      <c r="I160" s="757">
        <f t="shared" ref="I160" si="70">I159+7</f>
        <v>45618</v>
      </c>
    </row>
    <row r="161" spans="1:11" s="14" customFormat="1" ht="20.100000000000001" hidden="1" customHeight="1">
      <c r="A161" s="805"/>
      <c r="B161" s="942" t="s">
        <v>2845</v>
      </c>
      <c r="C161" s="942" t="s">
        <v>3450</v>
      </c>
      <c r="D161" s="942">
        <v>45625</v>
      </c>
      <c r="E161" s="801">
        <f>D161+2</f>
        <v>45627</v>
      </c>
      <c r="F161" s="871" t="s">
        <v>286</v>
      </c>
      <c r="I161" s="757">
        <f t="shared" ref="I161:I162" si="71">I160+7</f>
        <v>45625</v>
      </c>
    </row>
    <row r="162" spans="1:11" s="14" customFormat="1" ht="20.100000000000001" hidden="1" customHeight="1">
      <c r="A162" s="805"/>
      <c r="B162" s="942" t="s">
        <v>728</v>
      </c>
      <c r="C162" s="942" t="s">
        <v>3451</v>
      </c>
      <c r="D162" s="942">
        <v>45639</v>
      </c>
      <c r="E162" s="801">
        <f t="shared" ref="E162:E165" si="72">D162+2</f>
        <v>45641</v>
      </c>
      <c r="F162" s="801">
        <f t="shared" ref="F162" si="73">D162+6</f>
        <v>45645</v>
      </c>
      <c r="I162" s="757">
        <f t="shared" si="71"/>
        <v>45632</v>
      </c>
    </row>
    <row r="163" spans="1:11" s="14" customFormat="1" ht="20.100000000000001" hidden="1" customHeight="1">
      <c r="A163" s="805"/>
      <c r="B163" s="942" t="s">
        <v>730</v>
      </c>
      <c r="C163" s="942" t="s">
        <v>3452</v>
      </c>
      <c r="D163" s="942">
        <v>45648</v>
      </c>
      <c r="E163" s="801">
        <f t="shared" si="72"/>
        <v>45650</v>
      </c>
      <c r="F163" s="871" t="s">
        <v>286</v>
      </c>
      <c r="I163" s="757">
        <f>I162+7</f>
        <v>45639</v>
      </c>
    </row>
    <row r="164" spans="1:11" s="14" customFormat="1" ht="20.100000000000001" hidden="1" customHeight="1">
      <c r="A164" s="805"/>
      <c r="B164" s="942" t="s">
        <v>3298</v>
      </c>
      <c r="C164" s="942" t="s">
        <v>3453</v>
      </c>
      <c r="D164" s="942">
        <v>45649</v>
      </c>
      <c r="E164" s="801">
        <f t="shared" si="72"/>
        <v>45651</v>
      </c>
      <c r="F164" s="871" t="s">
        <v>286</v>
      </c>
      <c r="I164" s="757">
        <f t="shared" ref="I164:I166" si="74">I163+7</f>
        <v>45646</v>
      </c>
    </row>
    <row r="165" spans="1:11" s="14" customFormat="1" ht="20.100000000000001" hidden="1" customHeight="1">
      <c r="A165" s="805"/>
      <c r="B165" s="942" t="s">
        <v>2885</v>
      </c>
      <c r="C165" s="942" t="s">
        <v>3454</v>
      </c>
      <c r="D165" s="942">
        <v>45651</v>
      </c>
      <c r="E165" s="801">
        <f t="shared" si="72"/>
        <v>45653</v>
      </c>
      <c r="F165" s="871" t="s">
        <v>286</v>
      </c>
      <c r="I165" s="757">
        <f t="shared" si="74"/>
        <v>45653</v>
      </c>
    </row>
    <row r="166" spans="1:11" s="14" customFormat="1" ht="20.100000000000001" hidden="1" customHeight="1">
      <c r="A166" s="805" t="s">
        <v>2845</v>
      </c>
      <c r="B166" s="942" t="s">
        <v>2845</v>
      </c>
      <c r="C166" s="942" t="s">
        <v>3455</v>
      </c>
      <c r="D166" s="942">
        <v>45660</v>
      </c>
      <c r="E166" s="801">
        <f t="shared" ref="E166" si="75">D166+2</f>
        <v>45662</v>
      </c>
      <c r="F166" s="871" t="s">
        <v>286</v>
      </c>
      <c r="I166" s="757">
        <f t="shared" si="74"/>
        <v>45660</v>
      </c>
    </row>
    <row r="167" spans="1:11" s="14" customFormat="1" ht="20.100000000000001" hidden="1" customHeight="1">
      <c r="A167" s="805"/>
      <c r="B167" s="763"/>
      <c r="C167" s="763"/>
      <c r="D167" s="763"/>
      <c r="E167" s="763"/>
      <c r="F167" s="763"/>
      <c r="G167" s="763"/>
      <c r="H167" s="763"/>
      <c r="I167" s="763"/>
      <c r="J167" s="331"/>
      <c r="K167" s="763"/>
    </row>
    <row r="168" spans="1:11" s="14" customFormat="1" ht="27" hidden="1" customHeight="1">
      <c r="A168" s="805"/>
      <c r="B168" s="1547" t="s">
        <v>3397</v>
      </c>
      <c r="C168" s="1548"/>
      <c r="D168" s="1549" t="s">
        <v>250</v>
      </c>
      <c r="E168" s="928" t="s">
        <v>3456</v>
      </c>
      <c r="F168" s="928" t="s">
        <v>3457</v>
      </c>
      <c r="I168" s="872"/>
    </row>
    <row r="169" spans="1:11" s="14" customFormat="1" ht="16.5" hidden="1" customHeight="1">
      <c r="A169" s="805"/>
      <c r="B169" s="931" t="s">
        <v>252</v>
      </c>
      <c r="C169" s="931" t="s">
        <v>253</v>
      </c>
      <c r="D169" s="1550"/>
      <c r="E169" s="938" t="s">
        <v>48</v>
      </c>
      <c r="F169" s="938" t="s">
        <v>87</v>
      </c>
      <c r="I169" s="1034" t="s">
        <v>254</v>
      </c>
      <c r="J169" s="971" t="s">
        <v>255</v>
      </c>
    </row>
    <row r="170" spans="1:11" s="14" customFormat="1" ht="27" hidden="1" customHeight="1">
      <c r="A170" s="805"/>
      <c r="B170" s="818" t="s">
        <v>1777</v>
      </c>
      <c r="C170" s="617" t="s">
        <v>3458</v>
      </c>
      <c r="D170" s="801">
        <v>45306</v>
      </c>
      <c r="E170" s="802">
        <f t="shared" ref="E170:E178" si="76">D170+1</f>
        <v>45307</v>
      </c>
      <c r="F170" s="801">
        <f t="shared" ref="F170:F178" si="77">D170+6</f>
        <v>45312</v>
      </c>
      <c r="G170" s="854" t="e">
        <f>#REF!+7</f>
        <v>#REF!</v>
      </c>
      <c r="H170" s="854" t="e">
        <f>#REF!+7</f>
        <v>#REF!</v>
      </c>
      <c r="I170" s="193"/>
    </row>
    <row r="171" spans="1:11" s="14" customFormat="1" ht="27" hidden="1" customHeight="1">
      <c r="A171" s="805" t="s">
        <v>3459</v>
      </c>
      <c r="B171" s="818" t="s">
        <v>2404</v>
      </c>
      <c r="C171" s="617" t="s">
        <v>3460</v>
      </c>
      <c r="D171" s="801">
        <v>45310</v>
      </c>
      <c r="E171" s="802">
        <f t="shared" si="76"/>
        <v>45311</v>
      </c>
      <c r="F171" s="802">
        <f t="shared" si="77"/>
        <v>45316</v>
      </c>
      <c r="G171" s="854" t="e">
        <f t="shared" ref="G171:H173" si="78">G170+7</f>
        <v>#REF!</v>
      </c>
      <c r="H171" s="854" t="e">
        <f t="shared" si="78"/>
        <v>#REF!</v>
      </c>
      <c r="I171" s="193"/>
    </row>
    <row r="172" spans="1:11" s="14" customFormat="1" ht="27" hidden="1" customHeight="1">
      <c r="A172" s="805"/>
      <c r="B172" s="818" t="s">
        <v>3250</v>
      </c>
      <c r="C172" s="617" t="s">
        <v>3461</v>
      </c>
      <c r="D172" s="801">
        <v>45318</v>
      </c>
      <c r="E172" s="801">
        <f t="shared" si="76"/>
        <v>45319</v>
      </c>
      <c r="F172" s="801">
        <f t="shared" si="77"/>
        <v>45324</v>
      </c>
      <c r="G172" s="854" t="e">
        <f t="shared" si="78"/>
        <v>#REF!</v>
      </c>
      <c r="H172" s="854" t="e">
        <f t="shared" si="78"/>
        <v>#REF!</v>
      </c>
      <c r="I172" s="193"/>
    </row>
    <row r="173" spans="1:11" s="14" customFormat="1" ht="27" hidden="1" customHeight="1">
      <c r="A173" s="805"/>
      <c r="B173" s="818" t="s">
        <v>2055</v>
      </c>
      <c r="C173" s="617" t="s">
        <v>3462</v>
      </c>
      <c r="D173" s="801">
        <v>45322</v>
      </c>
      <c r="E173" s="801">
        <f t="shared" si="76"/>
        <v>45323</v>
      </c>
      <c r="F173" s="801">
        <f t="shared" si="77"/>
        <v>45328</v>
      </c>
      <c r="G173" s="854" t="e">
        <f t="shared" si="78"/>
        <v>#REF!</v>
      </c>
      <c r="H173" s="854" t="e">
        <f t="shared" si="78"/>
        <v>#REF!</v>
      </c>
      <c r="I173" s="193"/>
    </row>
    <row r="174" spans="1:11" s="14" customFormat="1" ht="27" hidden="1" customHeight="1">
      <c r="A174" s="805"/>
      <c r="B174" s="818" t="s">
        <v>2032</v>
      </c>
      <c r="C174" s="617" t="s">
        <v>3463</v>
      </c>
      <c r="D174" s="801">
        <v>45330</v>
      </c>
      <c r="E174" s="801">
        <f t="shared" si="76"/>
        <v>45331</v>
      </c>
      <c r="F174" s="801">
        <f t="shared" si="77"/>
        <v>45336</v>
      </c>
      <c r="G174" s="854">
        <v>45326</v>
      </c>
      <c r="H174" s="854">
        <v>45326</v>
      </c>
      <c r="I174" s="193"/>
    </row>
    <row r="175" spans="1:11" s="14" customFormat="1" ht="27" hidden="1" customHeight="1">
      <c r="A175" s="805" t="s">
        <v>3464</v>
      </c>
      <c r="B175" s="818" t="s">
        <v>1777</v>
      </c>
      <c r="C175" s="617" t="s">
        <v>3465</v>
      </c>
      <c r="D175" s="849">
        <v>45335</v>
      </c>
      <c r="E175" s="849">
        <f t="shared" si="76"/>
        <v>45336</v>
      </c>
      <c r="F175" s="849">
        <f t="shared" si="77"/>
        <v>45341</v>
      </c>
      <c r="G175" s="854">
        <v>45333</v>
      </c>
      <c r="H175" s="854">
        <v>45333</v>
      </c>
      <c r="I175" s="193"/>
    </row>
    <row r="176" spans="1:11" s="14" customFormat="1" ht="27" hidden="1" customHeight="1">
      <c r="A176" s="805"/>
      <c r="B176" s="818" t="s">
        <v>2404</v>
      </c>
      <c r="C176" s="617" t="s">
        <v>3466</v>
      </c>
      <c r="D176" s="801">
        <v>45345</v>
      </c>
      <c r="E176" s="801">
        <f t="shared" si="76"/>
        <v>45346</v>
      </c>
      <c r="F176" s="801">
        <f t="shared" si="77"/>
        <v>45351</v>
      </c>
      <c r="G176" s="854">
        <v>45340</v>
      </c>
      <c r="H176" s="854">
        <v>45340</v>
      </c>
      <c r="I176" s="193"/>
    </row>
    <row r="177" spans="1:9" s="14" customFormat="1" ht="27" hidden="1" customHeight="1">
      <c r="A177" s="805"/>
      <c r="B177" s="818" t="s">
        <v>3250</v>
      </c>
      <c r="C177" s="617" t="s">
        <v>3467</v>
      </c>
      <c r="D177" s="801">
        <v>45348</v>
      </c>
      <c r="E177" s="801">
        <f t="shared" si="76"/>
        <v>45349</v>
      </c>
      <c r="F177" s="801">
        <f t="shared" si="77"/>
        <v>45354</v>
      </c>
      <c r="G177" s="854">
        <v>45347</v>
      </c>
      <c r="H177" s="854">
        <v>45347</v>
      </c>
      <c r="I177" s="193"/>
    </row>
    <row r="178" spans="1:9" s="14" customFormat="1" ht="27" hidden="1" customHeight="1">
      <c r="A178" s="805"/>
      <c r="B178" s="818" t="s">
        <v>2055</v>
      </c>
      <c r="C178" s="617" t="s">
        <v>3468</v>
      </c>
      <c r="D178" s="801">
        <v>45359</v>
      </c>
      <c r="E178" s="801">
        <f t="shared" si="76"/>
        <v>45360</v>
      </c>
      <c r="F178" s="801">
        <f t="shared" si="77"/>
        <v>45365</v>
      </c>
      <c r="G178" s="854">
        <v>45354</v>
      </c>
      <c r="H178" s="854">
        <v>45354</v>
      </c>
      <c r="I178" s="193"/>
    </row>
    <row r="179" spans="1:9" s="14" customFormat="1" ht="27" hidden="1" customHeight="1">
      <c r="A179" s="805" t="s">
        <v>3399</v>
      </c>
      <c r="B179" s="949" t="s">
        <v>2032</v>
      </c>
      <c r="C179" s="942" t="s">
        <v>3400</v>
      </c>
      <c r="D179" s="942">
        <v>45372</v>
      </c>
      <c r="E179" s="871" t="s">
        <v>286</v>
      </c>
      <c r="F179" s="801">
        <v>45375</v>
      </c>
      <c r="G179" s="757">
        <v>45361</v>
      </c>
      <c r="H179" s="757">
        <v>45361</v>
      </c>
      <c r="I179" s="193"/>
    </row>
    <row r="180" spans="1:9" s="14" customFormat="1" ht="27" hidden="1" customHeight="1">
      <c r="A180" s="805" t="s">
        <v>3401</v>
      </c>
      <c r="B180" s="949" t="s">
        <v>3402</v>
      </c>
      <c r="C180" s="942" t="s">
        <v>3403</v>
      </c>
      <c r="D180" s="942">
        <v>45373</v>
      </c>
      <c r="E180" s="871" t="s">
        <v>286</v>
      </c>
      <c r="F180" s="801">
        <f t="shared" ref="F180:F184" si="79">D180+6</f>
        <v>45379</v>
      </c>
      <c r="G180" s="757">
        <v>45368</v>
      </c>
      <c r="H180" s="757">
        <v>45368</v>
      </c>
      <c r="I180" s="193"/>
    </row>
    <row r="181" spans="1:9" s="14" customFormat="1" ht="27" hidden="1" customHeight="1">
      <c r="A181" s="805"/>
      <c r="B181" s="949" t="s">
        <v>2404</v>
      </c>
      <c r="C181" s="942" t="s">
        <v>3404</v>
      </c>
      <c r="D181" s="942">
        <v>45382</v>
      </c>
      <c r="E181" s="801">
        <f t="shared" ref="E181:E184" si="80">D181+1</f>
        <v>45383</v>
      </c>
      <c r="F181" s="801">
        <f t="shared" si="79"/>
        <v>45388</v>
      </c>
      <c r="G181" s="757">
        <v>45375</v>
      </c>
      <c r="H181" s="757">
        <v>45375</v>
      </c>
      <c r="I181" s="193"/>
    </row>
    <row r="182" spans="1:9" s="14" customFormat="1" ht="27" hidden="1" customHeight="1">
      <c r="A182" s="805"/>
      <c r="B182" s="949" t="s">
        <v>3250</v>
      </c>
      <c r="C182" s="942" t="s">
        <v>3405</v>
      </c>
      <c r="D182" s="942">
        <v>45386</v>
      </c>
      <c r="E182" s="801">
        <f t="shared" si="80"/>
        <v>45387</v>
      </c>
      <c r="F182" s="801">
        <f t="shared" si="79"/>
        <v>45392</v>
      </c>
      <c r="G182" s="757">
        <v>45382</v>
      </c>
      <c r="H182" s="757">
        <v>45382</v>
      </c>
      <c r="I182" s="193"/>
    </row>
    <row r="183" spans="1:9" s="14" customFormat="1" ht="27" hidden="1" customHeight="1">
      <c r="A183" s="805"/>
      <c r="B183" s="949" t="s">
        <v>2055</v>
      </c>
      <c r="C183" s="942" t="s">
        <v>3406</v>
      </c>
      <c r="D183" s="942">
        <v>45389</v>
      </c>
      <c r="E183" s="801">
        <f t="shared" si="80"/>
        <v>45390</v>
      </c>
      <c r="F183" s="801">
        <f t="shared" si="79"/>
        <v>45395</v>
      </c>
      <c r="G183" s="757">
        <v>45389</v>
      </c>
      <c r="H183" s="757">
        <v>45389</v>
      </c>
      <c r="I183" s="193"/>
    </row>
    <row r="184" spans="1:9" s="14" customFormat="1" ht="27" hidden="1" customHeight="1">
      <c r="A184" s="805" t="s">
        <v>2032</v>
      </c>
      <c r="B184" s="908" t="s">
        <v>310</v>
      </c>
      <c r="C184" s="942" t="s">
        <v>3407</v>
      </c>
      <c r="D184" s="942">
        <v>45396</v>
      </c>
      <c r="E184" s="849">
        <f t="shared" si="80"/>
        <v>45397</v>
      </c>
      <c r="F184" s="849">
        <f t="shared" si="79"/>
        <v>45402</v>
      </c>
      <c r="G184" s="757">
        <v>45396</v>
      </c>
      <c r="H184" s="757">
        <v>45396</v>
      </c>
      <c r="I184" s="193"/>
    </row>
    <row r="185" spans="1:9" s="14" customFormat="1" ht="27" hidden="1" customHeight="1">
      <c r="A185" s="805"/>
      <c r="B185" s="949" t="s">
        <v>2032</v>
      </c>
      <c r="C185" s="942" t="s">
        <v>3408</v>
      </c>
      <c r="D185" s="942">
        <v>45412</v>
      </c>
      <c r="E185" s="1545" t="s">
        <v>286</v>
      </c>
      <c r="F185" s="1546"/>
      <c r="G185" s="757">
        <f t="shared" ref="G185:H203" si="81">G184+7</f>
        <v>45403</v>
      </c>
      <c r="H185" s="757">
        <f t="shared" si="81"/>
        <v>45403</v>
      </c>
      <c r="I185" s="193"/>
    </row>
    <row r="186" spans="1:9" s="14" customFormat="1" ht="20.100000000000001" hidden="1" customHeight="1">
      <c r="A186" s="805" t="s">
        <v>3409</v>
      </c>
      <c r="B186" s="949" t="s">
        <v>3402</v>
      </c>
      <c r="C186" s="942" t="s">
        <v>3410</v>
      </c>
      <c r="D186" s="942">
        <v>45421</v>
      </c>
      <c r="E186" s="801">
        <v>45419</v>
      </c>
      <c r="F186" s="801">
        <f t="shared" ref="F186:F190" si="82">D186+6</f>
        <v>45427</v>
      </c>
      <c r="G186" s="757">
        <f t="shared" si="81"/>
        <v>45410</v>
      </c>
      <c r="H186" s="757">
        <f t="shared" si="81"/>
        <v>45410</v>
      </c>
      <c r="I186" s="193"/>
    </row>
    <row r="187" spans="1:9" s="14" customFormat="1" ht="20.100000000000001" hidden="1" customHeight="1">
      <c r="A187" s="805"/>
      <c r="B187" s="949" t="s">
        <v>2404</v>
      </c>
      <c r="C187" s="942" t="s">
        <v>3411</v>
      </c>
      <c r="D187" s="942">
        <v>45426</v>
      </c>
      <c r="E187" s="801">
        <f t="shared" ref="E187" si="83">D187+1</f>
        <v>45427</v>
      </c>
      <c r="F187" s="801">
        <f t="shared" si="82"/>
        <v>45432</v>
      </c>
      <c r="G187" s="757">
        <f t="shared" si="81"/>
        <v>45417</v>
      </c>
      <c r="H187" s="757">
        <f t="shared" si="81"/>
        <v>45417</v>
      </c>
      <c r="I187" s="193"/>
    </row>
    <row r="188" spans="1:9" s="14" customFormat="1" ht="20.100000000000001" hidden="1" customHeight="1">
      <c r="A188" s="805" t="s">
        <v>3250</v>
      </c>
      <c r="B188" s="871" t="s">
        <v>286</v>
      </c>
      <c r="C188" s="942" t="s">
        <v>3412</v>
      </c>
      <c r="D188" s="799">
        <v>45435</v>
      </c>
      <c r="E188" s="798" t="s">
        <v>286</v>
      </c>
      <c r="F188" s="849">
        <f t="shared" si="82"/>
        <v>45441</v>
      </c>
      <c r="G188" s="757">
        <f t="shared" si="81"/>
        <v>45424</v>
      </c>
      <c r="H188" s="757">
        <f t="shared" si="81"/>
        <v>45424</v>
      </c>
      <c r="I188" s="193"/>
    </row>
    <row r="189" spans="1:9" s="14" customFormat="1" ht="20.100000000000001" hidden="1" customHeight="1">
      <c r="A189" s="805"/>
      <c r="B189" s="942" t="s">
        <v>2055</v>
      </c>
      <c r="C189" s="942" t="s">
        <v>3413</v>
      </c>
      <c r="D189" s="942">
        <v>45443</v>
      </c>
      <c r="E189" s="801">
        <f t="shared" ref="E189:E199" si="84">D189+1</f>
        <v>45444</v>
      </c>
      <c r="F189" s="801">
        <f t="shared" si="82"/>
        <v>45449</v>
      </c>
      <c r="G189" s="757">
        <f t="shared" si="81"/>
        <v>45431</v>
      </c>
      <c r="H189" s="757">
        <f t="shared" si="81"/>
        <v>45431</v>
      </c>
      <c r="I189" s="193"/>
    </row>
    <row r="190" spans="1:9" s="14" customFormat="1" ht="20.100000000000001" hidden="1" customHeight="1">
      <c r="A190" s="805" t="s">
        <v>2032</v>
      </c>
      <c r="B190" s="1011" t="s">
        <v>3414</v>
      </c>
      <c r="C190" s="942" t="s">
        <v>3415</v>
      </c>
      <c r="D190" s="942">
        <v>45445</v>
      </c>
      <c r="E190" s="801">
        <f t="shared" si="84"/>
        <v>45446</v>
      </c>
      <c r="F190" s="801">
        <f t="shared" si="82"/>
        <v>45451</v>
      </c>
      <c r="G190" s="757">
        <f t="shared" si="81"/>
        <v>45438</v>
      </c>
      <c r="H190" s="757">
        <f t="shared" si="81"/>
        <v>45438</v>
      </c>
      <c r="I190" s="193"/>
    </row>
    <row r="191" spans="1:9" s="14" customFormat="1" ht="20.100000000000001" hidden="1" customHeight="1">
      <c r="A191" s="805"/>
      <c r="B191" s="942" t="s">
        <v>3402</v>
      </c>
      <c r="C191" s="942" t="s">
        <v>3416</v>
      </c>
      <c r="D191" s="942">
        <v>45464</v>
      </c>
      <c r="E191" s="801">
        <f t="shared" si="84"/>
        <v>45465</v>
      </c>
      <c r="F191" s="871" t="s">
        <v>286</v>
      </c>
      <c r="G191" s="757">
        <f t="shared" si="81"/>
        <v>45445</v>
      </c>
      <c r="H191" s="757">
        <f t="shared" si="81"/>
        <v>45445</v>
      </c>
      <c r="I191" s="193"/>
    </row>
    <row r="192" spans="1:9" s="14" customFormat="1" ht="20.100000000000001" hidden="1" customHeight="1">
      <c r="A192" s="805" t="s">
        <v>2404</v>
      </c>
      <c r="B192" s="871" t="s">
        <v>310</v>
      </c>
      <c r="C192" s="942" t="s">
        <v>3417</v>
      </c>
      <c r="D192" s="799">
        <v>45452</v>
      </c>
      <c r="E192" s="849">
        <f t="shared" si="84"/>
        <v>45453</v>
      </c>
      <c r="F192" s="849">
        <f t="shared" ref="F192" si="85">D192+6</f>
        <v>45458</v>
      </c>
      <c r="G192" s="757">
        <f t="shared" si="81"/>
        <v>45452</v>
      </c>
      <c r="H192" s="757">
        <f t="shared" si="81"/>
        <v>45452</v>
      </c>
      <c r="I192" s="193"/>
    </row>
    <row r="193" spans="1:9" s="14" customFormat="1" ht="20.100000000000001" hidden="1" customHeight="1">
      <c r="A193" s="865" t="s">
        <v>3250</v>
      </c>
      <c r="B193" s="942" t="s">
        <v>2404</v>
      </c>
      <c r="C193" s="942" t="s">
        <v>3418</v>
      </c>
      <c r="D193" s="942">
        <v>45469</v>
      </c>
      <c r="E193" s="801">
        <f t="shared" si="84"/>
        <v>45470</v>
      </c>
      <c r="F193" s="871" t="s">
        <v>286</v>
      </c>
      <c r="G193" s="757">
        <f t="shared" si="81"/>
        <v>45459</v>
      </c>
      <c r="H193" s="757">
        <f t="shared" si="81"/>
        <v>45459</v>
      </c>
      <c r="I193" s="193"/>
    </row>
    <row r="194" spans="1:9" s="14" customFormat="1" ht="20.100000000000001" hidden="1" customHeight="1">
      <c r="A194" s="865" t="s">
        <v>3419</v>
      </c>
      <c r="B194" s="942" t="s">
        <v>2885</v>
      </c>
      <c r="C194" s="942" t="s">
        <v>3420</v>
      </c>
      <c r="D194" s="942">
        <v>45478</v>
      </c>
      <c r="E194" s="801">
        <f t="shared" si="84"/>
        <v>45479</v>
      </c>
      <c r="F194" s="871" t="s">
        <v>286</v>
      </c>
      <c r="G194" s="757">
        <f t="shared" si="81"/>
        <v>45466</v>
      </c>
      <c r="H194" s="757">
        <f t="shared" si="81"/>
        <v>45466</v>
      </c>
      <c r="I194" s="193"/>
    </row>
    <row r="195" spans="1:9" s="14" customFormat="1" ht="20.100000000000001" hidden="1" customHeight="1">
      <c r="A195" s="839" t="s">
        <v>2032</v>
      </c>
      <c r="B195" s="942" t="s">
        <v>2055</v>
      </c>
      <c r="C195" s="942" t="s">
        <v>3421</v>
      </c>
      <c r="D195" s="942">
        <v>45485</v>
      </c>
      <c r="E195" s="801">
        <f t="shared" si="84"/>
        <v>45486</v>
      </c>
      <c r="F195" s="871" t="s">
        <v>286</v>
      </c>
      <c r="G195" s="757">
        <f t="shared" si="81"/>
        <v>45473</v>
      </c>
      <c r="H195" s="757">
        <f t="shared" si="81"/>
        <v>45473</v>
      </c>
      <c r="I195" s="193"/>
    </row>
    <row r="196" spans="1:9" s="14" customFormat="1" ht="20.100000000000001" hidden="1" customHeight="1">
      <c r="A196" s="865" t="s">
        <v>2339</v>
      </c>
      <c r="B196" s="942" t="s">
        <v>3414</v>
      </c>
      <c r="C196" s="942" t="s">
        <v>3422</v>
      </c>
      <c r="D196" s="942">
        <v>45483</v>
      </c>
      <c r="E196" s="801">
        <f t="shared" si="84"/>
        <v>45484</v>
      </c>
      <c r="F196" s="801">
        <f t="shared" ref="F196:F198" si="86">D196+6</f>
        <v>45489</v>
      </c>
      <c r="G196" s="757">
        <f t="shared" si="81"/>
        <v>45480</v>
      </c>
      <c r="H196" s="757">
        <f t="shared" si="81"/>
        <v>45480</v>
      </c>
      <c r="I196" s="193"/>
    </row>
    <row r="197" spans="1:9" s="14" customFormat="1" ht="20.100000000000001" hidden="1" customHeight="1">
      <c r="A197" s="805"/>
      <c r="B197" s="942" t="s">
        <v>3402</v>
      </c>
      <c r="C197" s="942" t="s">
        <v>3423</v>
      </c>
      <c r="D197" s="942">
        <v>45491</v>
      </c>
      <c r="E197" s="801">
        <f t="shared" si="84"/>
        <v>45492</v>
      </c>
      <c r="F197" s="801">
        <f t="shared" si="86"/>
        <v>45497</v>
      </c>
      <c r="G197" s="757">
        <f t="shared" si="81"/>
        <v>45487</v>
      </c>
      <c r="H197" s="757">
        <f t="shared" si="81"/>
        <v>45487</v>
      </c>
      <c r="I197" s="193"/>
    </row>
    <row r="198" spans="1:9" s="14" customFormat="1" ht="20.100000000000001" hidden="1" customHeight="1">
      <c r="A198" s="865"/>
      <c r="B198" s="942" t="s">
        <v>2404</v>
      </c>
      <c r="C198" s="942" t="s">
        <v>3424</v>
      </c>
      <c r="D198" s="871" t="s">
        <v>286</v>
      </c>
      <c r="E198" s="849" t="e">
        <f t="shared" si="84"/>
        <v>#VALUE!</v>
      </c>
      <c r="F198" s="849" t="e">
        <f t="shared" si="86"/>
        <v>#VALUE!</v>
      </c>
      <c r="G198" s="757">
        <f t="shared" si="81"/>
        <v>45494</v>
      </c>
      <c r="H198" s="757">
        <f t="shared" si="81"/>
        <v>45494</v>
      </c>
      <c r="I198" s="193"/>
    </row>
    <row r="199" spans="1:9" s="14" customFormat="1" ht="20.100000000000001" hidden="1" customHeight="1">
      <c r="A199" s="865"/>
      <c r="B199" s="942" t="s">
        <v>2885</v>
      </c>
      <c r="C199" s="942" t="s">
        <v>3425</v>
      </c>
      <c r="D199" s="871" t="s">
        <v>286</v>
      </c>
      <c r="E199" s="849" t="e">
        <f t="shared" si="84"/>
        <v>#VALUE!</v>
      </c>
      <c r="F199" s="798" t="s">
        <v>286</v>
      </c>
      <c r="G199" s="757">
        <f t="shared" si="81"/>
        <v>45501</v>
      </c>
      <c r="H199" s="757">
        <f t="shared" si="81"/>
        <v>45501</v>
      </c>
      <c r="I199" s="193"/>
    </row>
    <row r="200" spans="1:9" s="14" customFormat="1" ht="20.100000000000001" hidden="1" customHeight="1">
      <c r="A200" s="839" t="s">
        <v>2032</v>
      </c>
      <c r="B200" s="942" t="s">
        <v>2055</v>
      </c>
      <c r="C200" s="942" t="s">
        <v>3426</v>
      </c>
      <c r="D200" s="942">
        <v>45519</v>
      </c>
      <c r="E200" s="871" t="s">
        <v>286</v>
      </c>
      <c r="F200" s="871" t="s">
        <v>286</v>
      </c>
      <c r="G200" s="757">
        <f t="shared" si="81"/>
        <v>45508</v>
      </c>
      <c r="H200" s="757">
        <f t="shared" si="81"/>
        <v>45508</v>
      </c>
      <c r="I200" s="193"/>
    </row>
    <row r="201" spans="1:9" s="14" customFormat="1" ht="20.100000000000001" hidden="1" customHeight="1">
      <c r="A201" s="865" t="s">
        <v>2339</v>
      </c>
      <c r="B201" s="942" t="s">
        <v>3414</v>
      </c>
      <c r="C201" s="942" t="s">
        <v>3427</v>
      </c>
      <c r="D201" s="942">
        <v>45531</v>
      </c>
      <c r="E201" s="871" t="s">
        <v>286</v>
      </c>
      <c r="F201" s="871" t="s">
        <v>286</v>
      </c>
      <c r="G201" s="757">
        <f t="shared" si="81"/>
        <v>45515</v>
      </c>
      <c r="H201" s="757">
        <f t="shared" si="81"/>
        <v>45515</v>
      </c>
      <c r="I201" s="193"/>
    </row>
    <row r="202" spans="1:9" s="14" customFormat="1" ht="20.100000000000001" hidden="1" customHeight="1">
      <c r="A202" s="805"/>
      <c r="B202" s="942" t="s">
        <v>3402</v>
      </c>
      <c r="C202" s="942" t="s">
        <v>3428</v>
      </c>
      <c r="D202" s="942">
        <v>45532</v>
      </c>
      <c r="E202" s="801">
        <f t="shared" ref="E202" si="87">D202+1</f>
        <v>45533</v>
      </c>
      <c r="F202" s="801">
        <v>45543</v>
      </c>
      <c r="G202" s="757">
        <f t="shared" si="81"/>
        <v>45522</v>
      </c>
      <c r="H202" s="757">
        <f t="shared" si="81"/>
        <v>45522</v>
      </c>
      <c r="I202" s="193"/>
    </row>
    <row r="203" spans="1:9" s="14" customFormat="1" ht="20.100000000000001" hidden="1" customHeight="1">
      <c r="A203" s="805" t="s">
        <v>3429</v>
      </c>
      <c r="B203" s="942" t="s">
        <v>2396</v>
      </c>
      <c r="C203" s="942" t="s">
        <v>3430</v>
      </c>
      <c r="D203" s="942">
        <v>45536</v>
      </c>
      <c r="E203" s="871" t="s">
        <v>286</v>
      </c>
      <c r="F203" s="871" t="s">
        <v>286</v>
      </c>
      <c r="G203" s="757">
        <f t="shared" si="81"/>
        <v>45529</v>
      </c>
      <c r="H203" s="757">
        <f t="shared" si="81"/>
        <v>45529</v>
      </c>
      <c r="I203" s="193"/>
    </row>
    <row r="204" spans="1:9" s="14" customFormat="1" ht="20.100000000000001" hidden="1" customHeight="1">
      <c r="A204" s="805" t="s">
        <v>3431</v>
      </c>
      <c r="B204" s="942" t="s">
        <v>2885</v>
      </c>
      <c r="C204" s="942" t="s">
        <v>3432</v>
      </c>
      <c r="D204" s="942">
        <v>45538</v>
      </c>
      <c r="E204" s="801">
        <f t="shared" ref="E204:E206" si="88">D204+1</f>
        <v>45539</v>
      </c>
      <c r="F204" s="801">
        <v>45545</v>
      </c>
      <c r="I204" s="757">
        <f>G203+7</f>
        <v>45536</v>
      </c>
    </row>
    <row r="205" spans="1:9" s="14" customFormat="1" ht="20.100000000000001" hidden="1" customHeight="1">
      <c r="A205" s="805"/>
      <c r="B205" s="942" t="s">
        <v>2055</v>
      </c>
      <c r="C205" s="942" t="s">
        <v>3433</v>
      </c>
      <c r="D205" s="942">
        <v>45546</v>
      </c>
      <c r="E205" s="801">
        <f t="shared" si="88"/>
        <v>45547</v>
      </c>
      <c r="F205" s="801">
        <v>45553</v>
      </c>
      <c r="I205" s="757">
        <f>I204+7</f>
        <v>45543</v>
      </c>
    </row>
    <row r="206" spans="1:9" s="14" customFormat="1" ht="20.100000000000001" hidden="1" customHeight="1">
      <c r="A206" s="805"/>
      <c r="B206" s="942" t="s">
        <v>3256</v>
      </c>
      <c r="C206" s="942" t="s">
        <v>3434</v>
      </c>
      <c r="D206" s="942">
        <v>45564</v>
      </c>
      <c r="E206" s="801">
        <f t="shared" si="88"/>
        <v>45565</v>
      </c>
      <c r="F206" s="871" t="s">
        <v>286</v>
      </c>
      <c r="I206" s="757">
        <f>I205+7</f>
        <v>45550</v>
      </c>
    </row>
    <row r="207" spans="1:9" s="14" customFormat="1" ht="20.100000000000001" hidden="1" customHeight="1">
      <c r="A207" s="805"/>
      <c r="B207" s="942" t="s">
        <v>3435</v>
      </c>
      <c r="C207" s="942" t="s">
        <v>3436</v>
      </c>
      <c r="D207" s="942">
        <v>45558</v>
      </c>
      <c r="E207" s="871" t="s">
        <v>286</v>
      </c>
      <c r="F207" s="801">
        <f>D207+6</f>
        <v>45564</v>
      </c>
      <c r="I207" s="757">
        <f>I206+7</f>
        <v>45557</v>
      </c>
    </row>
    <row r="208" spans="1:9" s="14" customFormat="1" ht="20.100000000000001" hidden="1" customHeight="1">
      <c r="A208" s="805" t="s">
        <v>2404</v>
      </c>
      <c r="B208" s="942" t="s">
        <v>3256</v>
      </c>
      <c r="C208" s="942" t="s">
        <v>3437</v>
      </c>
      <c r="D208" s="942">
        <v>45572</v>
      </c>
      <c r="E208" s="871" t="s">
        <v>286</v>
      </c>
      <c r="F208" s="871" t="s">
        <v>286</v>
      </c>
      <c r="I208" s="757">
        <f>I207+7</f>
        <v>45564</v>
      </c>
    </row>
    <row r="209" spans="1:10" s="14" customFormat="1" ht="20.100000000000001" hidden="1" customHeight="1">
      <c r="A209" s="805" t="s">
        <v>2885</v>
      </c>
      <c r="B209" s="942" t="s">
        <v>2885</v>
      </c>
      <c r="C209" s="942" t="s">
        <v>3438</v>
      </c>
      <c r="D209" s="942">
        <v>45568</v>
      </c>
      <c r="E209" s="801">
        <f t="shared" ref="E209" si="89">D209+1</f>
        <v>45569</v>
      </c>
      <c r="F209" s="801">
        <f t="shared" ref="F209:F212" si="90">D209+6</f>
        <v>45574</v>
      </c>
      <c r="I209" s="757">
        <f>I208+7</f>
        <v>45571</v>
      </c>
    </row>
    <row r="210" spans="1:10" s="14" customFormat="1" ht="20.100000000000001" hidden="1" customHeight="1">
      <c r="A210" s="805" t="s">
        <v>3402</v>
      </c>
      <c r="B210" s="942" t="s">
        <v>3439</v>
      </c>
      <c r="C210" s="942" t="s">
        <v>3440</v>
      </c>
      <c r="D210" s="942">
        <v>45583</v>
      </c>
      <c r="E210" s="871" t="s">
        <v>286</v>
      </c>
      <c r="F210" s="801">
        <f t="shared" si="90"/>
        <v>45589</v>
      </c>
      <c r="I210" s="757">
        <v>45576</v>
      </c>
    </row>
    <row r="211" spans="1:10" s="14" customFormat="1" ht="20.100000000000001" hidden="1" customHeight="1">
      <c r="A211" s="805" t="s">
        <v>2055</v>
      </c>
      <c r="B211" s="942" t="s">
        <v>2845</v>
      </c>
      <c r="C211" s="942" t="s">
        <v>3441</v>
      </c>
      <c r="D211" s="942">
        <v>45585</v>
      </c>
      <c r="E211" s="871" t="s">
        <v>286</v>
      </c>
      <c r="F211" s="801">
        <f t="shared" si="90"/>
        <v>45591</v>
      </c>
      <c r="I211" s="757">
        <f>I210+7</f>
        <v>45583</v>
      </c>
    </row>
    <row r="212" spans="1:10" s="14" customFormat="1" ht="20.100000000000001" hidden="1" customHeight="1">
      <c r="A212" s="805" t="s">
        <v>3442</v>
      </c>
      <c r="B212" s="942" t="s">
        <v>3298</v>
      </c>
      <c r="C212" s="942" t="s">
        <v>3443</v>
      </c>
      <c r="D212" s="942">
        <v>45590</v>
      </c>
      <c r="E212" s="801">
        <f t="shared" ref="E212:E214" si="91">D212+1</f>
        <v>45591</v>
      </c>
      <c r="F212" s="801">
        <f t="shared" si="90"/>
        <v>45596</v>
      </c>
      <c r="I212" s="757">
        <f>I211+7</f>
        <v>45590</v>
      </c>
    </row>
    <row r="213" spans="1:10" s="14" customFormat="1" ht="20.100000000000001" hidden="1" customHeight="1">
      <c r="A213" s="805" t="s">
        <v>2055</v>
      </c>
      <c r="B213" s="942" t="s">
        <v>730</v>
      </c>
      <c r="C213" s="942" t="s">
        <v>3444</v>
      </c>
      <c r="D213" s="942">
        <v>45595</v>
      </c>
      <c r="E213" s="801">
        <f t="shared" si="91"/>
        <v>45596</v>
      </c>
      <c r="F213" s="757">
        <f>D213+6</f>
        <v>45601</v>
      </c>
      <c r="I213" s="757">
        <f>I212+7</f>
        <v>45597</v>
      </c>
    </row>
    <row r="214" spans="1:10" s="14" customFormat="1" ht="20.100000000000001" hidden="1" customHeight="1">
      <c r="A214" s="805" t="s">
        <v>3445</v>
      </c>
      <c r="B214" s="942" t="s">
        <v>3446</v>
      </c>
      <c r="C214" s="1011" t="s">
        <v>3447</v>
      </c>
      <c r="D214" s="942">
        <v>45604</v>
      </c>
      <c r="E214" s="801">
        <f t="shared" si="91"/>
        <v>45605</v>
      </c>
      <c r="F214" s="757">
        <f>D214+6</f>
        <v>45610</v>
      </c>
      <c r="I214" s="757">
        <f t="shared" ref="I214:I218" si="92">I213+7</f>
        <v>45604</v>
      </c>
    </row>
    <row r="215" spans="1:10" s="14" customFormat="1" ht="20.100000000000001" hidden="1" customHeight="1">
      <c r="A215" s="805"/>
      <c r="B215" s="942" t="s">
        <v>2885</v>
      </c>
      <c r="C215" s="942" t="s">
        <v>3448</v>
      </c>
      <c r="D215" s="942">
        <v>45612</v>
      </c>
      <c r="E215" s="801">
        <f>D215+2</f>
        <v>45614</v>
      </c>
      <c r="F215" s="801">
        <f t="shared" ref="F215:F216" si="93">D215+6</f>
        <v>45618</v>
      </c>
      <c r="I215" s="757">
        <f t="shared" si="92"/>
        <v>45611</v>
      </c>
    </row>
    <row r="216" spans="1:10" s="14" customFormat="1" ht="20.100000000000001" hidden="1" customHeight="1">
      <c r="A216" s="805" t="s">
        <v>3439</v>
      </c>
      <c r="B216" s="1011" t="s">
        <v>310</v>
      </c>
      <c r="C216" s="942" t="s">
        <v>3449</v>
      </c>
      <c r="D216" s="799">
        <v>45617</v>
      </c>
      <c r="E216" s="849">
        <f t="shared" ref="E216" si="94">D216+1</f>
        <v>45618</v>
      </c>
      <c r="F216" s="849">
        <f t="shared" si="93"/>
        <v>45623</v>
      </c>
      <c r="I216" s="757">
        <f t="shared" si="92"/>
        <v>45618</v>
      </c>
    </row>
    <row r="217" spans="1:10" s="14" customFormat="1" ht="20.100000000000001" hidden="1" customHeight="1">
      <c r="A217" s="805"/>
      <c r="B217" s="942" t="s">
        <v>2845</v>
      </c>
      <c r="C217" s="942" t="s">
        <v>3450</v>
      </c>
      <c r="D217" s="942">
        <v>45625</v>
      </c>
      <c r="E217" s="801">
        <f>D217+2</f>
        <v>45627</v>
      </c>
      <c r="F217" s="871" t="s">
        <v>286</v>
      </c>
      <c r="I217" s="757">
        <f t="shared" si="92"/>
        <v>45625</v>
      </c>
    </row>
    <row r="218" spans="1:10" s="14" customFormat="1" ht="20.100000000000001" hidden="1" customHeight="1">
      <c r="A218" s="805"/>
      <c r="B218" s="942" t="s">
        <v>728</v>
      </c>
      <c r="C218" s="942" t="s">
        <v>3451</v>
      </c>
      <c r="D218" s="942">
        <v>45639</v>
      </c>
      <c r="E218" s="801">
        <f t="shared" ref="E218" si="95">D218+2</f>
        <v>45641</v>
      </c>
      <c r="F218" s="801">
        <f t="shared" ref="F218" si="96">D218+6</f>
        <v>45645</v>
      </c>
      <c r="I218" s="757">
        <f t="shared" si="92"/>
        <v>45632</v>
      </c>
    </row>
    <row r="219" spans="1:10" s="14" customFormat="1" ht="20.100000000000001" hidden="1" customHeight="1">
      <c r="A219" s="805"/>
      <c r="B219" s="942" t="s">
        <v>3309</v>
      </c>
      <c r="C219" s="942" t="s">
        <v>3469</v>
      </c>
      <c r="D219" s="942">
        <v>45677</v>
      </c>
      <c r="E219" s="801">
        <f>D219+4</f>
        <v>45681</v>
      </c>
      <c r="F219" s="801">
        <f>E219+10</f>
        <v>45691</v>
      </c>
      <c r="I219" s="757">
        <v>45673</v>
      </c>
      <c r="J219" s="332">
        <f>WEEKNUM(I219)</f>
        <v>3</v>
      </c>
    </row>
    <row r="220" spans="1:10" s="14" customFormat="1" ht="20.100000000000001" hidden="1" customHeight="1">
      <c r="A220" s="805"/>
      <c r="B220" s="942" t="s">
        <v>728</v>
      </c>
      <c r="C220" s="942" t="s">
        <v>3470</v>
      </c>
      <c r="D220" s="942">
        <v>45687</v>
      </c>
      <c r="E220" s="801">
        <f t="shared" ref="E220:E224" si="97">D220+4</f>
        <v>45691</v>
      </c>
      <c r="F220" s="801">
        <f t="shared" ref="F220:F225" si="98">E220+10</f>
        <v>45701</v>
      </c>
      <c r="I220" s="757">
        <f>I219+7</f>
        <v>45680</v>
      </c>
      <c r="J220" s="332">
        <f>WEEKNUM(I220)</f>
        <v>4</v>
      </c>
    </row>
    <row r="221" spans="1:10" s="14" customFormat="1" ht="20.100000000000001" hidden="1" customHeight="1">
      <c r="A221" s="805"/>
      <c r="B221" s="942" t="s">
        <v>3298</v>
      </c>
      <c r="C221" s="942" t="s">
        <v>3471</v>
      </c>
      <c r="D221" s="942">
        <v>45686</v>
      </c>
      <c r="E221" s="801">
        <f t="shared" si="97"/>
        <v>45690</v>
      </c>
      <c r="F221" s="801">
        <f t="shared" si="98"/>
        <v>45700</v>
      </c>
      <c r="I221" s="757">
        <f t="shared" ref="I221:I226" si="99">I220+7</f>
        <v>45687</v>
      </c>
      <c r="J221" s="332">
        <f>WEEKNUM(I221)</f>
        <v>5</v>
      </c>
    </row>
    <row r="222" spans="1:10" s="14" customFormat="1" ht="20.100000000000001" hidden="1" customHeight="1">
      <c r="A222" s="805"/>
      <c r="B222" s="942" t="s">
        <v>2885</v>
      </c>
      <c r="C222" s="942" t="s">
        <v>3472</v>
      </c>
      <c r="D222" s="942">
        <v>45692</v>
      </c>
      <c r="E222" s="801">
        <f t="shared" si="97"/>
        <v>45696</v>
      </c>
      <c r="F222" s="801">
        <f t="shared" si="98"/>
        <v>45706</v>
      </c>
      <c r="I222" s="757">
        <f t="shared" si="99"/>
        <v>45694</v>
      </c>
      <c r="J222" s="332">
        <f>WEEKNUM(I222)</f>
        <v>6</v>
      </c>
    </row>
    <row r="223" spans="1:10" s="14" customFormat="1" ht="20.100000000000001" hidden="1" customHeight="1">
      <c r="A223" s="805" t="s">
        <v>3402</v>
      </c>
      <c r="B223" s="942" t="s">
        <v>730</v>
      </c>
      <c r="C223" s="942" t="s">
        <v>3473</v>
      </c>
      <c r="D223" s="942">
        <v>45699</v>
      </c>
      <c r="E223" s="801">
        <f t="shared" si="97"/>
        <v>45703</v>
      </c>
      <c r="F223" s="801">
        <f t="shared" si="98"/>
        <v>45713</v>
      </c>
      <c r="I223" s="757">
        <f t="shared" si="99"/>
        <v>45701</v>
      </c>
      <c r="J223" s="332">
        <f t="shared" ref="J223:J225" si="100">WEEKNUM(I223)</f>
        <v>7</v>
      </c>
    </row>
    <row r="224" spans="1:10" s="14" customFormat="1" ht="20.100000000000001" hidden="1" customHeight="1">
      <c r="A224" s="805"/>
      <c r="B224" s="942" t="s">
        <v>3402</v>
      </c>
      <c r="C224" s="942" t="s">
        <v>3474</v>
      </c>
      <c r="D224" s="942">
        <v>45709</v>
      </c>
      <c r="E224" s="801">
        <f t="shared" si="97"/>
        <v>45713</v>
      </c>
      <c r="F224" s="801">
        <f t="shared" si="98"/>
        <v>45723</v>
      </c>
      <c r="I224" s="757">
        <f t="shared" si="99"/>
        <v>45708</v>
      </c>
      <c r="J224" s="332">
        <f t="shared" si="100"/>
        <v>8</v>
      </c>
    </row>
    <row r="225" spans="1:16" s="14" customFormat="1" ht="20.100000000000001" hidden="1" customHeight="1">
      <c r="A225" s="805"/>
      <c r="B225" s="942" t="s">
        <v>728</v>
      </c>
      <c r="C225" s="942" t="s">
        <v>3475</v>
      </c>
      <c r="D225" s="942">
        <v>45716</v>
      </c>
      <c r="E225" s="801">
        <v>45352</v>
      </c>
      <c r="F225" s="801">
        <f t="shared" si="98"/>
        <v>45362</v>
      </c>
      <c r="I225" s="757">
        <f t="shared" si="99"/>
        <v>45715</v>
      </c>
      <c r="J225" s="332">
        <f t="shared" si="100"/>
        <v>9</v>
      </c>
    </row>
    <row r="226" spans="1:16" s="14" customFormat="1" ht="20.100000000000001" hidden="1" customHeight="1">
      <c r="A226" s="805"/>
      <c r="B226" s="942" t="s">
        <v>3298</v>
      </c>
      <c r="C226" s="942" t="s">
        <v>3476</v>
      </c>
      <c r="D226" s="942">
        <v>45725</v>
      </c>
      <c r="E226" s="801">
        <f t="shared" ref="E226" si="101">D226+4</f>
        <v>45729</v>
      </c>
      <c r="F226" s="801">
        <f t="shared" ref="F226" si="102">E226+10</f>
        <v>45739</v>
      </c>
      <c r="I226" s="757">
        <f t="shared" si="99"/>
        <v>45722</v>
      </c>
      <c r="J226" s="332">
        <f>WEEKNUM(I226)</f>
        <v>10</v>
      </c>
    </row>
    <row r="227" spans="1:16" s="149" customFormat="1" ht="20.100000000000001" hidden="1" customHeight="1">
      <c r="A227" s="1020"/>
      <c r="B227" s="147" t="s">
        <v>467</v>
      </c>
      <c r="C227" s="74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599"/>
      <c r="O227" s="146"/>
      <c r="P227" s="146"/>
    </row>
    <row r="228" spans="1:16" s="14" customFormat="1" ht="20.100000000000001" hidden="1" customHeight="1">
      <c r="A228" s="805"/>
      <c r="B228" s="763"/>
      <c r="C228" s="763"/>
      <c r="D228" s="763"/>
      <c r="E228" s="800"/>
      <c r="F228" s="800"/>
      <c r="I228" s="763"/>
      <c r="J228" s="169"/>
    </row>
    <row r="229" spans="1:16" s="14" customFormat="1" ht="20.100000000000001" hidden="1" customHeight="1">
      <c r="A229" s="805"/>
      <c r="B229" s="763"/>
      <c r="C229" s="763"/>
      <c r="D229" s="763"/>
      <c r="E229" s="800"/>
      <c r="F229" s="800"/>
      <c r="I229" s="763"/>
      <c r="J229" s="169"/>
    </row>
    <row r="230" spans="1:16" s="149" customFormat="1" ht="20.100000000000001" hidden="1" customHeight="1">
      <c r="A230" s="1018"/>
      <c r="B230" s="1529" t="s">
        <v>1187</v>
      </c>
      <c r="C230" s="1529"/>
      <c r="D230" s="1529"/>
      <c r="E230" s="1529"/>
      <c r="F230" s="1529"/>
      <c r="G230" s="1529"/>
      <c r="H230" s="1019"/>
      <c r="I230" s="1022"/>
      <c r="J230" s="1022"/>
      <c r="K230" s="1022"/>
    </row>
    <row r="231" spans="1:16" s="14" customFormat="1" ht="20.100000000000001" hidden="1" customHeight="1">
      <c r="A231" s="805"/>
      <c r="B231" s="763"/>
      <c r="C231" s="763"/>
      <c r="D231" s="763"/>
      <c r="E231" s="800"/>
      <c r="F231" s="800"/>
      <c r="G231" s="800"/>
      <c r="H231" s="800"/>
      <c r="I231" s="800"/>
      <c r="J231" s="193"/>
      <c r="K231" s="763"/>
    </row>
    <row r="232" spans="1:16" s="14" customFormat="1" ht="42" hidden="1" customHeight="1">
      <c r="A232" s="805"/>
      <c r="B232" s="1547" t="s">
        <v>3477</v>
      </c>
      <c r="C232" s="1548"/>
      <c r="D232" s="1549" t="s">
        <v>250</v>
      </c>
      <c r="E232" s="1031" t="s">
        <v>2703</v>
      </c>
      <c r="F232" s="928" t="s">
        <v>3457</v>
      </c>
      <c r="G232" s="872"/>
      <c r="H232" s="872"/>
      <c r="I232" s="407"/>
    </row>
    <row r="233" spans="1:16" s="14" customFormat="1" ht="18" hidden="1" customHeight="1">
      <c r="A233" s="805"/>
      <c r="B233" s="931" t="s">
        <v>252</v>
      </c>
      <c r="C233" s="931" t="s">
        <v>253</v>
      </c>
      <c r="D233" s="1550"/>
      <c r="E233" s="936" t="s">
        <v>110</v>
      </c>
      <c r="F233" s="936" t="s">
        <v>99</v>
      </c>
      <c r="I233" s="955" t="s">
        <v>254</v>
      </c>
      <c r="J233" s="971" t="s">
        <v>255</v>
      </c>
    </row>
    <row r="234" spans="1:16" s="14" customFormat="1" ht="24.95" hidden="1" customHeight="1">
      <c r="A234" s="805"/>
      <c r="B234" s="818" t="s">
        <v>3478</v>
      </c>
      <c r="C234" s="801" t="s">
        <v>3479</v>
      </c>
      <c r="D234" s="801">
        <v>44946</v>
      </c>
      <c r="E234" s="801"/>
      <c r="F234" s="801">
        <f t="shared" ref="F234:F256" si="103">D234+1</f>
        <v>44947</v>
      </c>
      <c r="G234" s="757"/>
      <c r="H234" s="757"/>
      <c r="I234" s="854" t="e">
        <f>#REF!+7</f>
        <v>#REF!</v>
      </c>
      <c r="J234" s="1053" t="e">
        <f>#REF!+7</f>
        <v>#REF!</v>
      </c>
    </row>
    <row r="235" spans="1:16" s="14" customFormat="1" ht="24.95" hidden="1" customHeight="1">
      <c r="A235" s="805" t="s">
        <v>3480</v>
      </c>
      <c r="B235" s="818" t="s">
        <v>1772</v>
      </c>
      <c r="C235" s="801" t="s">
        <v>3481</v>
      </c>
      <c r="D235" s="801">
        <v>44952</v>
      </c>
      <c r="E235" s="801"/>
      <c r="F235" s="801">
        <f t="shared" si="103"/>
        <v>44953</v>
      </c>
      <c r="G235" s="757"/>
      <c r="H235" s="757"/>
      <c r="I235" s="854" t="e">
        <f t="shared" ref="I235" si="104">I234+7</f>
        <v>#REF!</v>
      </c>
      <c r="J235" s="1053" t="e">
        <f t="shared" ref="J235:J256" si="105">J234+7</f>
        <v>#REF!</v>
      </c>
    </row>
    <row r="236" spans="1:16" s="692" customFormat="1" ht="24.95" hidden="1" customHeight="1">
      <c r="A236" s="862"/>
      <c r="B236" s="847" t="s">
        <v>1803</v>
      </c>
      <c r="C236" s="848" t="s">
        <v>3482</v>
      </c>
      <c r="D236" s="848">
        <v>44963</v>
      </c>
      <c r="E236" s="848"/>
      <c r="F236" s="848">
        <f t="shared" si="103"/>
        <v>44964</v>
      </c>
      <c r="G236" s="757"/>
      <c r="H236" s="757"/>
      <c r="I236" s="854" t="e">
        <f t="shared" ref="I236:I251" si="106">I235+7</f>
        <v>#REF!</v>
      </c>
      <c r="J236" s="1054" t="e">
        <f t="shared" si="105"/>
        <v>#REF!</v>
      </c>
    </row>
    <row r="237" spans="1:16" s="692" customFormat="1" ht="24.95" hidden="1" customHeight="1">
      <c r="A237" s="862" t="s">
        <v>3483</v>
      </c>
      <c r="B237" s="847" t="s">
        <v>3484</v>
      </c>
      <c r="C237" s="848" t="s">
        <v>3485</v>
      </c>
      <c r="D237" s="848">
        <v>44968</v>
      </c>
      <c r="E237" s="848"/>
      <c r="F237" s="848">
        <f t="shared" si="103"/>
        <v>44969</v>
      </c>
      <c r="G237" s="757"/>
      <c r="H237" s="757"/>
      <c r="I237" s="854" t="e">
        <f t="shared" si="106"/>
        <v>#REF!</v>
      </c>
      <c r="J237" s="1054" t="e">
        <f t="shared" si="105"/>
        <v>#REF!</v>
      </c>
    </row>
    <row r="238" spans="1:16" s="692" customFormat="1" ht="24.95" hidden="1" customHeight="1">
      <c r="A238" s="862"/>
      <c r="B238" s="847" t="s">
        <v>2400</v>
      </c>
      <c r="C238" s="848" t="s">
        <v>3486</v>
      </c>
      <c r="D238" s="848">
        <v>44973</v>
      </c>
      <c r="E238" s="848"/>
      <c r="F238" s="848">
        <f t="shared" si="103"/>
        <v>44974</v>
      </c>
      <c r="G238" s="757"/>
      <c r="H238" s="757"/>
      <c r="I238" s="854" t="e">
        <f t="shared" si="106"/>
        <v>#REF!</v>
      </c>
      <c r="J238" s="1054" t="e">
        <f t="shared" si="105"/>
        <v>#REF!</v>
      </c>
    </row>
    <row r="239" spans="1:16" s="692" customFormat="1" ht="24.95" hidden="1" customHeight="1">
      <c r="A239" s="862" t="s">
        <v>3487</v>
      </c>
      <c r="B239" s="818" t="s">
        <v>3488</v>
      </c>
      <c r="C239" s="848" t="s">
        <v>3489</v>
      </c>
      <c r="D239" s="848">
        <f t="shared" ref="D239:D242" si="107">D238+7</f>
        <v>44980</v>
      </c>
      <c r="E239" s="848"/>
      <c r="F239" s="848">
        <f t="shared" si="103"/>
        <v>44981</v>
      </c>
      <c r="G239" s="757"/>
      <c r="H239" s="757"/>
      <c r="I239" s="854" t="e">
        <f t="shared" si="106"/>
        <v>#REF!</v>
      </c>
      <c r="J239" s="1054" t="e">
        <f t="shared" si="105"/>
        <v>#REF!</v>
      </c>
    </row>
    <row r="240" spans="1:16" s="14" customFormat="1" ht="24.95" hidden="1" customHeight="1">
      <c r="A240" s="805" t="s">
        <v>3490</v>
      </c>
      <c r="B240" s="818" t="s">
        <v>3250</v>
      </c>
      <c r="C240" s="801" t="s">
        <v>3491</v>
      </c>
      <c r="D240" s="801">
        <f t="shared" si="107"/>
        <v>44987</v>
      </c>
      <c r="E240" s="801"/>
      <c r="F240" s="801">
        <f t="shared" si="103"/>
        <v>44988</v>
      </c>
      <c r="G240" s="757"/>
      <c r="H240" s="757"/>
      <c r="I240" s="854" t="e">
        <f t="shared" si="106"/>
        <v>#REF!</v>
      </c>
      <c r="J240" s="1053" t="e">
        <f t="shared" si="105"/>
        <v>#REF!</v>
      </c>
    </row>
    <row r="241" spans="1:10" s="14" customFormat="1" ht="24.95" hidden="1" customHeight="1">
      <c r="A241" s="805" t="s">
        <v>3492</v>
      </c>
      <c r="B241" s="818" t="s">
        <v>1772</v>
      </c>
      <c r="C241" s="801" t="s">
        <v>3493</v>
      </c>
      <c r="D241" s="801">
        <f t="shared" si="107"/>
        <v>44994</v>
      </c>
      <c r="E241" s="801"/>
      <c r="F241" s="801">
        <f t="shared" si="103"/>
        <v>44995</v>
      </c>
      <c r="G241" s="757"/>
      <c r="H241" s="757"/>
      <c r="I241" s="854" t="e">
        <f t="shared" si="106"/>
        <v>#REF!</v>
      </c>
      <c r="J241" s="1053" t="e">
        <f t="shared" si="105"/>
        <v>#REF!</v>
      </c>
    </row>
    <row r="242" spans="1:10" s="14" customFormat="1" ht="20.25" hidden="1" customHeight="1">
      <c r="A242" s="805"/>
      <c r="B242" s="818" t="s">
        <v>1280</v>
      </c>
      <c r="C242" s="801" t="s">
        <v>3494</v>
      </c>
      <c r="D242" s="801">
        <f t="shared" si="107"/>
        <v>45001</v>
      </c>
      <c r="E242" s="801"/>
      <c r="F242" s="801">
        <f t="shared" si="103"/>
        <v>45002</v>
      </c>
      <c r="G242" s="757"/>
      <c r="H242" s="757"/>
      <c r="I242" s="854" t="e">
        <f t="shared" si="106"/>
        <v>#REF!</v>
      </c>
      <c r="J242" s="1053" t="e">
        <f t="shared" si="105"/>
        <v>#REF!</v>
      </c>
    </row>
    <row r="243" spans="1:10" s="14" customFormat="1" ht="23.25" hidden="1" customHeight="1">
      <c r="A243" s="805" t="s">
        <v>3495</v>
      </c>
      <c r="B243" s="818" t="s">
        <v>2400</v>
      </c>
      <c r="C243" s="801" t="s">
        <v>3496</v>
      </c>
      <c r="D243" s="801">
        <v>45008</v>
      </c>
      <c r="E243" s="801"/>
      <c r="F243" s="802">
        <f t="shared" si="103"/>
        <v>45009</v>
      </c>
      <c r="G243" s="757"/>
      <c r="H243" s="757"/>
      <c r="I243" s="854" t="e">
        <f t="shared" si="106"/>
        <v>#REF!</v>
      </c>
      <c r="J243" s="1053" t="e">
        <f t="shared" si="105"/>
        <v>#REF!</v>
      </c>
    </row>
    <row r="244" spans="1:10" s="14" customFormat="1" ht="42.6" hidden="1" customHeight="1">
      <c r="A244" s="805" t="s">
        <v>3497</v>
      </c>
      <c r="B244" s="818" t="s">
        <v>1777</v>
      </c>
      <c r="C244" s="801" t="s">
        <v>3498</v>
      </c>
      <c r="D244" s="801">
        <f t="shared" ref="D244" si="108">D243+7</f>
        <v>45015</v>
      </c>
      <c r="E244" s="801"/>
      <c r="F244" s="801">
        <f t="shared" si="103"/>
        <v>45016</v>
      </c>
      <c r="G244" s="757"/>
      <c r="H244" s="757"/>
      <c r="I244" s="854" t="e">
        <f t="shared" si="106"/>
        <v>#REF!</v>
      </c>
      <c r="J244" s="1053" t="e">
        <f t="shared" si="105"/>
        <v>#REF!</v>
      </c>
    </row>
    <row r="245" spans="1:10" s="14" customFormat="1" ht="27" hidden="1" customHeight="1">
      <c r="A245" s="805"/>
      <c r="B245" s="818" t="s">
        <v>3488</v>
      </c>
      <c r="C245" s="801" t="s">
        <v>3499</v>
      </c>
      <c r="D245" s="801">
        <v>45027</v>
      </c>
      <c r="E245" s="801"/>
      <c r="F245" s="801">
        <f t="shared" si="103"/>
        <v>45028</v>
      </c>
      <c r="G245" s="757"/>
      <c r="H245" s="757"/>
      <c r="I245" s="854" t="e">
        <f t="shared" si="106"/>
        <v>#REF!</v>
      </c>
      <c r="J245" s="1053" t="e">
        <f t="shared" si="105"/>
        <v>#REF!</v>
      </c>
    </row>
    <row r="246" spans="1:10" s="14" customFormat="1" ht="27" hidden="1" customHeight="1">
      <c r="A246" s="805"/>
      <c r="B246" s="818" t="s">
        <v>1921</v>
      </c>
      <c r="C246" s="801" t="s">
        <v>3500</v>
      </c>
      <c r="D246" s="801">
        <v>45034</v>
      </c>
      <c r="E246" s="801"/>
      <c r="F246" s="801">
        <f t="shared" si="103"/>
        <v>45035</v>
      </c>
      <c r="G246" s="757"/>
      <c r="H246" s="757"/>
      <c r="I246" s="854" t="e">
        <f t="shared" si="106"/>
        <v>#REF!</v>
      </c>
      <c r="J246" s="1053" t="e">
        <f t="shared" si="105"/>
        <v>#REF!</v>
      </c>
    </row>
    <row r="247" spans="1:10" s="14" customFormat="1" ht="27" hidden="1" customHeight="1">
      <c r="A247" s="805"/>
      <c r="B247" s="818" t="s">
        <v>1772</v>
      </c>
      <c r="C247" s="801" t="s">
        <v>3501</v>
      </c>
      <c r="D247" s="801">
        <v>45039</v>
      </c>
      <c r="E247" s="801"/>
      <c r="F247" s="801">
        <f t="shared" si="103"/>
        <v>45040</v>
      </c>
      <c r="G247" s="757"/>
      <c r="H247" s="757"/>
      <c r="I247" s="854" t="e">
        <f t="shared" si="106"/>
        <v>#REF!</v>
      </c>
      <c r="J247" s="1053" t="e">
        <f t="shared" si="105"/>
        <v>#REF!</v>
      </c>
    </row>
    <row r="248" spans="1:10" s="14" customFormat="1" ht="27" hidden="1" customHeight="1">
      <c r="A248" s="805" t="s">
        <v>3502</v>
      </c>
      <c r="B248" s="827" t="s">
        <v>726</v>
      </c>
      <c r="C248" s="801" t="s">
        <v>3503</v>
      </c>
      <c r="D248" s="801">
        <v>45043</v>
      </c>
      <c r="E248" s="801"/>
      <c r="F248" s="801">
        <f t="shared" si="103"/>
        <v>45044</v>
      </c>
      <c r="G248" s="757"/>
      <c r="H248" s="757"/>
      <c r="I248" s="854" t="e">
        <f t="shared" si="106"/>
        <v>#REF!</v>
      </c>
      <c r="J248" s="1053" t="e">
        <f t="shared" si="105"/>
        <v>#REF!</v>
      </c>
    </row>
    <row r="249" spans="1:10" s="14" customFormat="1" ht="27" hidden="1" customHeight="1">
      <c r="A249" s="805" t="s">
        <v>3504</v>
      </c>
      <c r="B249" s="818" t="s">
        <v>2400</v>
      </c>
      <c r="C249" s="801" t="s">
        <v>3505</v>
      </c>
      <c r="D249" s="801">
        <v>45059</v>
      </c>
      <c r="E249" s="801"/>
      <c r="F249" s="801">
        <f t="shared" si="103"/>
        <v>45060</v>
      </c>
      <c r="G249" s="757"/>
      <c r="H249" s="757"/>
      <c r="I249" s="854" t="e">
        <f t="shared" si="106"/>
        <v>#REF!</v>
      </c>
      <c r="J249" s="1053" t="e">
        <f t="shared" si="105"/>
        <v>#REF!</v>
      </c>
    </row>
    <row r="250" spans="1:10" s="14" customFormat="1" ht="27" hidden="1" customHeight="1">
      <c r="A250" s="805" t="s">
        <v>3497</v>
      </c>
      <c r="B250" s="818" t="s">
        <v>1777</v>
      </c>
      <c r="C250" s="801" t="s">
        <v>3506</v>
      </c>
      <c r="D250" s="801">
        <v>45065</v>
      </c>
      <c r="E250" s="801"/>
      <c r="F250" s="801">
        <f t="shared" si="103"/>
        <v>45066</v>
      </c>
      <c r="G250" s="757"/>
      <c r="H250" s="757"/>
      <c r="I250" s="854" t="e">
        <f t="shared" si="106"/>
        <v>#REF!</v>
      </c>
      <c r="J250" s="1053" t="e">
        <f t="shared" si="105"/>
        <v>#REF!</v>
      </c>
    </row>
    <row r="251" spans="1:10" s="14" customFormat="1" ht="27" hidden="1" customHeight="1">
      <c r="A251" s="805"/>
      <c r="B251" s="818" t="s">
        <v>3488</v>
      </c>
      <c r="C251" s="801" t="s">
        <v>3507</v>
      </c>
      <c r="D251" s="801">
        <v>45066</v>
      </c>
      <c r="E251" s="801"/>
      <c r="F251" s="801">
        <f t="shared" si="103"/>
        <v>45067</v>
      </c>
      <c r="G251" s="757"/>
      <c r="H251" s="757"/>
      <c r="I251" s="854" t="e">
        <f t="shared" si="106"/>
        <v>#REF!</v>
      </c>
      <c r="J251" s="1053" t="e">
        <f t="shared" si="105"/>
        <v>#REF!</v>
      </c>
    </row>
    <row r="252" spans="1:10" s="14" customFormat="1" ht="27" hidden="1" customHeight="1">
      <c r="A252" s="805"/>
      <c r="B252" s="818" t="s">
        <v>1921</v>
      </c>
      <c r="C252" s="801" t="s">
        <v>3508</v>
      </c>
      <c r="D252" s="801">
        <v>45075</v>
      </c>
      <c r="E252" s="801"/>
      <c r="F252" s="801">
        <f t="shared" si="103"/>
        <v>45076</v>
      </c>
      <c r="I252" s="854" t="e">
        <f t="shared" ref="I252:I267" si="109">I251+7</f>
        <v>#REF!</v>
      </c>
      <c r="J252" s="1053" t="e">
        <f t="shared" si="105"/>
        <v>#REF!</v>
      </c>
    </row>
    <row r="253" spans="1:10" s="14" customFormat="1" ht="27" hidden="1" customHeight="1">
      <c r="A253" s="805"/>
      <c r="B253" s="818" t="s">
        <v>1772</v>
      </c>
      <c r="C253" s="801" t="s">
        <v>3509</v>
      </c>
      <c r="D253" s="801">
        <v>45081</v>
      </c>
      <c r="E253" s="801"/>
      <c r="F253" s="801">
        <f t="shared" si="103"/>
        <v>45082</v>
      </c>
      <c r="I253" s="854" t="e">
        <f t="shared" si="109"/>
        <v>#REF!</v>
      </c>
      <c r="J253" s="1053" t="e">
        <f t="shared" si="105"/>
        <v>#REF!</v>
      </c>
    </row>
    <row r="254" spans="1:10" s="14" customFormat="1" ht="27" hidden="1" customHeight="1">
      <c r="A254" s="805" t="s">
        <v>3510</v>
      </c>
      <c r="B254" s="818" t="s">
        <v>733</v>
      </c>
      <c r="C254" s="801" t="s">
        <v>3511</v>
      </c>
      <c r="D254" s="801">
        <v>45089</v>
      </c>
      <c r="E254" s="801"/>
      <c r="F254" s="801">
        <f t="shared" si="103"/>
        <v>45090</v>
      </c>
      <c r="I254" s="854" t="e">
        <f t="shared" si="109"/>
        <v>#REF!</v>
      </c>
      <c r="J254" s="1053" t="e">
        <f t="shared" si="105"/>
        <v>#REF!</v>
      </c>
    </row>
    <row r="255" spans="1:10" s="14" customFormat="1" ht="27" hidden="1" customHeight="1">
      <c r="A255" s="805"/>
      <c r="B255" s="818" t="s">
        <v>2400</v>
      </c>
      <c r="C255" s="801" t="s">
        <v>3512</v>
      </c>
      <c r="D255" s="801">
        <v>45097</v>
      </c>
      <c r="E255" s="801"/>
      <c r="F255" s="801">
        <f t="shared" si="103"/>
        <v>45098</v>
      </c>
      <c r="I255" s="854" t="e">
        <f t="shared" si="109"/>
        <v>#REF!</v>
      </c>
      <c r="J255" s="1053" t="e">
        <f t="shared" si="105"/>
        <v>#REF!</v>
      </c>
    </row>
    <row r="256" spans="1:10" s="14" customFormat="1" ht="27" hidden="1" customHeight="1">
      <c r="A256" s="805"/>
      <c r="B256" s="818" t="s">
        <v>1777</v>
      </c>
      <c r="C256" s="801" t="s">
        <v>3513</v>
      </c>
      <c r="D256" s="802">
        <f t="shared" ref="D256" si="110">D255+7</f>
        <v>45104</v>
      </c>
      <c r="E256" s="802"/>
      <c r="F256" s="802">
        <f t="shared" si="103"/>
        <v>45105</v>
      </c>
      <c r="I256" s="854" t="e">
        <f t="shared" si="109"/>
        <v>#REF!</v>
      </c>
      <c r="J256" s="1053" t="e">
        <f t="shared" si="105"/>
        <v>#REF!</v>
      </c>
    </row>
    <row r="257" spans="1:10" s="14" customFormat="1" ht="19.5" hidden="1" customHeight="1">
      <c r="A257" s="805"/>
      <c r="B257" s="846"/>
      <c r="C257" s="800"/>
      <c r="D257" s="800"/>
      <c r="E257" s="800"/>
      <c r="F257" s="800"/>
      <c r="I257" s="854" t="e">
        <f t="shared" si="109"/>
        <v>#REF!</v>
      </c>
      <c r="J257" s="1053"/>
    </row>
    <row r="258" spans="1:10" s="14" customFormat="1" ht="27" hidden="1" customHeight="1">
      <c r="A258" s="805" t="s">
        <v>3514</v>
      </c>
      <c r="B258" s="818" t="s">
        <v>3515</v>
      </c>
      <c r="C258" s="617" t="s">
        <v>3516</v>
      </c>
      <c r="D258" s="801">
        <v>45191</v>
      </c>
      <c r="E258" s="801"/>
      <c r="F258" s="801">
        <f t="shared" ref="F258:F284" si="111">D258+2</f>
        <v>45193</v>
      </c>
      <c r="I258" s="854" t="e">
        <f>#REF!+7</f>
        <v>#REF!</v>
      </c>
      <c r="J258" s="1053"/>
    </row>
    <row r="259" spans="1:10" s="14" customFormat="1" ht="27" hidden="1" customHeight="1">
      <c r="A259" s="805" t="s">
        <v>3517</v>
      </c>
      <c r="B259" s="818" t="s">
        <v>2032</v>
      </c>
      <c r="C259" s="617" t="s">
        <v>3518</v>
      </c>
      <c r="D259" s="801">
        <f t="shared" ref="D259:D276" si="112">D258+7</f>
        <v>45198</v>
      </c>
      <c r="E259" s="801"/>
      <c r="F259" s="801">
        <f t="shared" si="111"/>
        <v>45200</v>
      </c>
      <c r="I259" s="854" t="e">
        <f t="shared" si="109"/>
        <v>#REF!</v>
      </c>
      <c r="J259" s="1053"/>
    </row>
    <row r="260" spans="1:10" s="14" customFormat="1" ht="27" hidden="1" customHeight="1">
      <c r="A260" s="805" t="s">
        <v>3519</v>
      </c>
      <c r="B260" s="818" t="s">
        <v>1777</v>
      </c>
      <c r="C260" s="617" t="s">
        <v>3520</v>
      </c>
      <c r="D260" s="801">
        <f t="shared" si="112"/>
        <v>45205</v>
      </c>
      <c r="E260" s="801"/>
      <c r="F260" s="801">
        <f t="shared" si="111"/>
        <v>45207</v>
      </c>
      <c r="I260" s="854" t="e">
        <f t="shared" si="109"/>
        <v>#REF!</v>
      </c>
      <c r="J260" s="1053"/>
    </row>
    <row r="261" spans="1:10" s="14" customFormat="1" ht="27" hidden="1" customHeight="1">
      <c r="A261" s="805" t="s">
        <v>3504</v>
      </c>
      <c r="B261" s="806" t="s">
        <v>3250</v>
      </c>
      <c r="C261" s="617" t="s">
        <v>3521</v>
      </c>
      <c r="D261" s="801">
        <v>45213</v>
      </c>
      <c r="E261" s="801"/>
      <c r="F261" s="801">
        <f t="shared" si="111"/>
        <v>45215</v>
      </c>
      <c r="I261" s="854" t="e">
        <f t="shared" si="109"/>
        <v>#REF!</v>
      </c>
      <c r="J261" s="1053"/>
    </row>
    <row r="262" spans="1:10" s="14" customFormat="1" ht="27" hidden="1" customHeight="1">
      <c r="A262" s="805" t="s">
        <v>3522</v>
      </c>
      <c r="B262" s="806" t="s">
        <v>3523</v>
      </c>
      <c r="C262" s="617" t="s">
        <v>3524</v>
      </c>
      <c r="D262" s="801">
        <v>45219</v>
      </c>
      <c r="E262" s="801"/>
      <c r="F262" s="801">
        <f t="shared" si="111"/>
        <v>45221</v>
      </c>
      <c r="I262" s="854" t="e">
        <f t="shared" si="109"/>
        <v>#REF!</v>
      </c>
      <c r="J262" s="1053"/>
    </row>
    <row r="263" spans="1:10" s="14" customFormat="1" ht="27" hidden="1" customHeight="1">
      <c r="A263" s="805"/>
      <c r="B263" s="818" t="s">
        <v>3515</v>
      </c>
      <c r="C263" s="617" t="s">
        <v>3525</v>
      </c>
      <c r="D263" s="801">
        <f t="shared" si="112"/>
        <v>45226</v>
      </c>
      <c r="E263" s="801"/>
      <c r="F263" s="801">
        <f t="shared" si="111"/>
        <v>45228</v>
      </c>
      <c r="I263" s="854" t="e">
        <f t="shared" si="109"/>
        <v>#REF!</v>
      </c>
      <c r="J263" s="1053"/>
    </row>
    <row r="264" spans="1:10" s="14" customFormat="1" ht="27" hidden="1" customHeight="1">
      <c r="A264" s="805"/>
      <c r="B264" s="806" t="s">
        <v>2032</v>
      </c>
      <c r="C264" s="617" t="s">
        <v>3526</v>
      </c>
      <c r="D264" s="801">
        <f>D263+7</f>
        <v>45233</v>
      </c>
      <c r="E264" s="801"/>
      <c r="F264" s="801">
        <f t="shared" si="111"/>
        <v>45235</v>
      </c>
      <c r="I264" s="854" t="e">
        <f>I263+7</f>
        <v>#REF!</v>
      </c>
      <c r="J264" s="1053"/>
    </row>
    <row r="265" spans="1:10" s="14" customFormat="1" ht="27" hidden="1" customHeight="1">
      <c r="A265" s="805" t="s">
        <v>3464</v>
      </c>
      <c r="B265" s="818" t="s">
        <v>2055</v>
      </c>
      <c r="C265" s="617" t="s">
        <v>3527</v>
      </c>
      <c r="D265" s="801">
        <f t="shared" si="112"/>
        <v>45240</v>
      </c>
      <c r="E265" s="801"/>
      <c r="F265" s="801">
        <f t="shared" si="111"/>
        <v>45242</v>
      </c>
      <c r="I265" s="854" t="e">
        <f t="shared" si="109"/>
        <v>#REF!</v>
      </c>
      <c r="J265" s="1053"/>
    </row>
    <row r="266" spans="1:10" s="14" customFormat="1" ht="27" hidden="1" customHeight="1">
      <c r="A266" s="805" t="s">
        <v>3528</v>
      </c>
      <c r="B266" s="806" t="s">
        <v>1777</v>
      </c>
      <c r="C266" s="617" t="s">
        <v>3529</v>
      </c>
      <c r="D266" s="801">
        <f t="shared" si="112"/>
        <v>45247</v>
      </c>
      <c r="E266" s="801"/>
      <c r="F266" s="801">
        <f t="shared" si="111"/>
        <v>45249</v>
      </c>
      <c r="G266" s="801"/>
      <c r="H266" s="801"/>
      <c r="I266" s="854" t="e">
        <f t="shared" si="109"/>
        <v>#REF!</v>
      </c>
      <c r="J266" s="1053"/>
    </row>
    <row r="267" spans="1:10" s="14" customFormat="1" ht="27" hidden="1" customHeight="1">
      <c r="A267" s="805" t="s">
        <v>3530</v>
      </c>
      <c r="B267" s="806" t="s">
        <v>3523</v>
      </c>
      <c r="C267" s="617" t="s">
        <v>3531</v>
      </c>
      <c r="D267" s="801">
        <f t="shared" si="112"/>
        <v>45254</v>
      </c>
      <c r="E267" s="801"/>
      <c r="F267" s="801">
        <f t="shared" si="111"/>
        <v>45256</v>
      </c>
      <c r="G267" s="801"/>
      <c r="H267" s="801"/>
      <c r="I267" s="854" t="e">
        <f t="shared" si="109"/>
        <v>#REF!</v>
      </c>
      <c r="J267" s="1053"/>
    </row>
    <row r="268" spans="1:10" s="14" customFormat="1" ht="27" hidden="1" customHeight="1">
      <c r="A268" s="805"/>
      <c r="B268" s="818" t="s">
        <v>3515</v>
      </c>
      <c r="C268" s="617" t="s">
        <v>3532</v>
      </c>
      <c r="D268" s="801">
        <f t="shared" si="112"/>
        <v>45261</v>
      </c>
      <c r="E268" s="801"/>
      <c r="F268" s="801">
        <f t="shared" si="111"/>
        <v>45263</v>
      </c>
      <c r="G268" s="801"/>
      <c r="H268" s="801"/>
      <c r="I268" s="854" t="e">
        <f t="shared" ref="I268:I276" si="113">I267+7</f>
        <v>#REF!</v>
      </c>
      <c r="J268" s="1053"/>
    </row>
    <row r="269" spans="1:10" s="14" customFormat="1" ht="27" hidden="1" customHeight="1">
      <c r="A269" s="805" t="s">
        <v>3519</v>
      </c>
      <c r="B269" s="806" t="s">
        <v>3250</v>
      </c>
      <c r="C269" s="617" t="s">
        <v>3533</v>
      </c>
      <c r="D269" s="801">
        <v>45271</v>
      </c>
      <c r="E269" s="801"/>
      <c r="F269" s="801">
        <f t="shared" si="111"/>
        <v>45273</v>
      </c>
      <c r="G269" s="801"/>
      <c r="H269" s="801"/>
      <c r="I269" s="854" t="e">
        <f t="shared" si="113"/>
        <v>#REF!</v>
      </c>
      <c r="J269" s="1053"/>
    </row>
    <row r="270" spans="1:10" s="14" customFormat="1" ht="27" hidden="1" customHeight="1">
      <c r="A270" s="805"/>
      <c r="B270" s="806" t="s">
        <v>2055</v>
      </c>
      <c r="C270" s="617" t="s">
        <v>3534</v>
      </c>
      <c r="D270" s="801">
        <v>45276</v>
      </c>
      <c r="E270" s="801"/>
      <c r="F270" s="801">
        <f t="shared" si="111"/>
        <v>45278</v>
      </c>
      <c r="G270" s="801"/>
      <c r="H270" s="801"/>
      <c r="I270" s="854" t="e">
        <f t="shared" si="113"/>
        <v>#REF!</v>
      </c>
      <c r="J270" s="1053"/>
    </row>
    <row r="271" spans="1:10" s="14" customFormat="1" ht="27" hidden="1" customHeight="1">
      <c r="A271" s="805" t="s">
        <v>3504</v>
      </c>
      <c r="B271" s="806" t="s">
        <v>2032</v>
      </c>
      <c r="C271" s="617" t="s">
        <v>3535</v>
      </c>
      <c r="D271" s="801">
        <v>45284</v>
      </c>
      <c r="E271" s="801"/>
      <c r="F271" s="801">
        <f t="shared" si="111"/>
        <v>45286</v>
      </c>
      <c r="G271" s="801"/>
      <c r="H271" s="801"/>
      <c r="I271" s="854" t="e">
        <f t="shared" si="113"/>
        <v>#REF!</v>
      </c>
      <c r="J271" s="1053"/>
    </row>
    <row r="272" spans="1:10" s="14" customFormat="1" ht="27" hidden="1" customHeight="1">
      <c r="A272" s="805" t="s">
        <v>3536</v>
      </c>
      <c r="B272" s="806" t="s">
        <v>1777</v>
      </c>
      <c r="C272" s="617" t="s">
        <v>3537</v>
      </c>
      <c r="D272" s="801">
        <v>45289</v>
      </c>
      <c r="E272" s="801"/>
      <c r="F272" s="801">
        <f t="shared" si="111"/>
        <v>45291</v>
      </c>
      <c r="G272" s="801"/>
      <c r="H272" s="801"/>
      <c r="I272" s="854" t="e">
        <f t="shared" si="113"/>
        <v>#REF!</v>
      </c>
      <c r="J272" s="1053"/>
    </row>
    <row r="273" spans="1:10" s="14" customFormat="1" ht="27" hidden="1" customHeight="1">
      <c r="A273" s="805" t="s">
        <v>3459</v>
      </c>
      <c r="B273" s="842" t="s">
        <v>2404</v>
      </c>
      <c r="C273" s="617" t="s">
        <v>3538</v>
      </c>
      <c r="D273" s="801">
        <v>44933</v>
      </c>
      <c r="E273" s="801"/>
      <c r="F273" s="801">
        <f t="shared" si="111"/>
        <v>44935</v>
      </c>
      <c r="G273" s="801"/>
      <c r="H273" s="801"/>
      <c r="I273" s="854" t="e">
        <f t="shared" si="113"/>
        <v>#REF!</v>
      </c>
      <c r="J273" s="1053"/>
    </row>
    <row r="274" spans="1:10" s="14" customFormat="1" ht="27" hidden="1" customHeight="1">
      <c r="A274" s="805"/>
      <c r="B274" s="818" t="s">
        <v>3250</v>
      </c>
      <c r="C274" s="617" t="s">
        <v>3539</v>
      </c>
      <c r="D274" s="801">
        <v>44938</v>
      </c>
      <c r="E274" s="801"/>
      <c r="F274" s="801">
        <f t="shared" si="111"/>
        <v>44940</v>
      </c>
      <c r="G274" s="801"/>
      <c r="H274" s="801"/>
      <c r="I274" s="854" t="e">
        <f t="shared" si="113"/>
        <v>#REF!</v>
      </c>
      <c r="J274" s="1053"/>
    </row>
    <row r="275" spans="1:10" s="14" customFormat="1" ht="27" hidden="1" customHeight="1">
      <c r="A275" s="805"/>
      <c r="B275" s="818" t="s">
        <v>2055</v>
      </c>
      <c r="C275" s="617" t="s">
        <v>3540</v>
      </c>
      <c r="D275" s="801">
        <f>D274+7</f>
        <v>44945</v>
      </c>
      <c r="E275" s="801"/>
      <c r="F275" s="801">
        <f t="shared" si="111"/>
        <v>44947</v>
      </c>
      <c r="G275" s="801"/>
      <c r="H275" s="801"/>
      <c r="I275" s="854" t="e">
        <f t="shared" si="113"/>
        <v>#REF!</v>
      </c>
      <c r="J275" s="1053"/>
    </row>
    <row r="276" spans="1:10" s="14" customFormat="1" ht="27" hidden="1" customHeight="1">
      <c r="A276" s="805"/>
      <c r="B276" s="806" t="s">
        <v>2032</v>
      </c>
      <c r="C276" s="617" t="s">
        <v>3541</v>
      </c>
      <c r="D276" s="801">
        <f t="shared" si="112"/>
        <v>44952</v>
      </c>
      <c r="E276" s="801"/>
      <c r="F276" s="801">
        <f t="shared" si="111"/>
        <v>44954</v>
      </c>
      <c r="G276" s="801"/>
      <c r="H276" s="801"/>
      <c r="I276" s="854" t="e">
        <f t="shared" si="113"/>
        <v>#REF!</v>
      </c>
      <c r="J276" s="1053"/>
    </row>
    <row r="277" spans="1:10" s="14" customFormat="1" ht="27" hidden="1" customHeight="1">
      <c r="A277" s="805"/>
      <c r="B277" s="818" t="s">
        <v>1777</v>
      </c>
      <c r="C277" s="617" t="s">
        <v>3542</v>
      </c>
      <c r="D277" s="801">
        <v>45329</v>
      </c>
      <c r="E277" s="801"/>
      <c r="F277" s="801">
        <f t="shared" si="111"/>
        <v>45331</v>
      </c>
      <c r="G277" s="801"/>
      <c r="H277" s="801"/>
      <c r="I277" s="854">
        <v>45325</v>
      </c>
      <c r="J277" s="1053"/>
    </row>
    <row r="278" spans="1:10" s="14" customFormat="1" ht="27" hidden="1" customHeight="1">
      <c r="A278" s="805"/>
      <c r="B278" s="818" t="s">
        <v>2404</v>
      </c>
      <c r="C278" s="617" t="s">
        <v>3543</v>
      </c>
      <c r="D278" s="801">
        <v>45336</v>
      </c>
      <c r="E278" s="801"/>
      <c r="F278" s="801">
        <f t="shared" si="111"/>
        <v>45338</v>
      </c>
      <c r="G278" s="801"/>
      <c r="H278" s="801"/>
      <c r="I278" s="854">
        <v>45332</v>
      </c>
      <c r="J278" s="1053"/>
    </row>
    <row r="279" spans="1:10" s="14" customFormat="1" ht="27" hidden="1" customHeight="1">
      <c r="A279" s="805"/>
      <c r="B279" s="818" t="s">
        <v>3250</v>
      </c>
      <c r="C279" s="617" t="s">
        <v>3544</v>
      </c>
      <c r="D279" s="801">
        <v>45342</v>
      </c>
      <c r="E279" s="801"/>
      <c r="F279" s="801">
        <f t="shared" si="111"/>
        <v>45344</v>
      </c>
      <c r="G279" s="801"/>
      <c r="H279" s="801"/>
      <c r="I279" s="854">
        <v>45339</v>
      </c>
      <c r="J279" s="1053"/>
    </row>
    <row r="280" spans="1:10" s="14" customFormat="1" ht="27" hidden="1" customHeight="1">
      <c r="A280" s="805"/>
      <c r="B280" s="818" t="s">
        <v>2055</v>
      </c>
      <c r="C280" s="617" t="s">
        <v>3545</v>
      </c>
      <c r="D280" s="801">
        <v>45348</v>
      </c>
      <c r="E280" s="801"/>
      <c r="F280" s="801">
        <f t="shared" si="111"/>
        <v>45350</v>
      </c>
      <c r="G280" s="801"/>
      <c r="H280" s="801"/>
      <c r="I280" s="854">
        <v>45346</v>
      </c>
      <c r="J280" s="1053"/>
    </row>
    <row r="281" spans="1:10" s="14" customFormat="1" ht="27" hidden="1" customHeight="1">
      <c r="A281" s="805"/>
      <c r="B281" s="806" t="s">
        <v>2032</v>
      </c>
      <c r="C281" s="617" t="s">
        <v>3546</v>
      </c>
      <c r="D281" s="801">
        <v>45359</v>
      </c>
      <c r="E281" s="801"/>
      <c r="F281" s="801">
        <f t="shared" si="111"/>
        <v>45361</v>
      </c>
      <c r="G281" s="801"/>
      <c r="H281" s="801"/>
      <c r="I281" s="854">
        <v>45353</v>
      </c>
      <c r="J281" s="1053"/>
    </row>
    <row r="282" spans="1:10" s="14" customFormat="1" ht="27" hidden="1" customHeight="1">
      <c r="A282" s="805" t="s">
        <v>3464</v>
      </c>
      <c r="B282" s="818" t="s">
        <v>2339</v>
      </c>
      <c r="C282" s="617" t="s">
        <v>3547</v>
      </c>
      <c r="D282" s="801">
        <v>45359</v>
      </c>
      <c r="E282" s="801"/>
      <c r="F282" s="801">
        <f t="shared" si="111"/>
        <v>45361</v>
      </c>
      <c r="G282" s="801"/>
      <c r="H282" s="801"/>
      <c r="I282" s="854">
        <f>I281+7</f>
        <v>45360</v>
      </c>
      <c r="J282" s="1053"/>
    </row>
    <row r="283" spans="1:10" s="14" customFormat="1" ht="27" hidden="1" customHeight="1">
      <c r="A283" s="805"/>
      <c r="B283" s="818" t="s">
        <v>2404</v>
      </c>
      <c r="C283" s="617" t="s">
        <v>3548</v>
      </c>
      <c r="D283" s="801">
        <v>45370</v>
      </c>
      <c r="E283" s="801"/>
      <c r="F283" s="801">
        <f t="shared" si="111"/>
        <v>45372</v>
      </c>
      <c r="G283" s="801"/>
      <c r="H283" s="801"/>
      <c r="I283" s="854">
        <f t="shared" ref="I283:I305" si="114">I282+7</f>
        <v>45367</v>
      </c>
      <c r="J283" s="1053"/>
    </row>
    <row r="284" spans="1:10" s="14" customFormat="1" ht="27" hidden="1" customHeight="1">
      <c r="A284" s="805"/>
      <c r="B284" s="895" t="s">
        <v>3250</v>
      </c>
      <c r="C284" s="894" t="s">
        <v>3549</v>
      </c>
      <c r="D284" s="801">
        <v>45378</v>
      </c>
      <c r="E284" s="801"/>
      <c r="F284" s="801">
        <f t="shared" si="111"/>
        <v>45380</v>
      </c>
      <c r="G284" s="801"/>
      <c r="H284" s="801"/>
      <c r="I284" s="854">
        <f t="shared" si="114"/>
        <v>45374</v>
      </c>
      <c r="J284" s="1053"/>
    </row>
    <row r="285" spans="1:10" s="14" customFormat="1" ht="27" hidden="1" customHeight="1">
      <c r="A285" s="805"/>
      <c r="B285" s="949" t="s">
        <v>2055</v>
      </c>
      <c r="C285" s="942" t="s">
        <v>3246</v>
      </c>
      <c r="D285" s="940">
        <v>45389</v>
      </c>
      <c r="E285" s="940"/>
      <c r="F285" s="871" t="s">
        <v>286</v>
      </c>
      <c r="G285" s="871"/>
      <c r="H285" s="871"/>
      <c r="I285" s="757">
        <f t="shared" si="114"/>
        <v>45381</v>
      </c>
      <c r="J285" s="1053"/>
    </row>
    <row r="286" spans="1:10" s="14" customFormat="1" ht="27" hidden="1" customHeight="1">
      <c r="A286" s="839" t="s">
        <v>2032</v>
      </c>
      <c r="B286" s="908" t="s">
        <v>310</v>
      </c>
      <c r="C286" s="926" t="s">
        <v>3247</v>
      </c>
      <c r="D286" s="849">
        <v>45394</v>
      </c>
      <c r="E286" s="849"/>
      <c r="F286" s="849">
        <f>D286+2</f>
        <v>45396</v>
      </c>
      <c r="G286" s="849"/>
      <c r="H286" s="849"/>
      <c r="I286" s="757">
        <f t="shared" si="114"/>
        <v>45388</v>
      </c>
      <c r="J286" s="1053"/>
    </row>
    <row r="287" spans="1:10" s="14" customFormat="1" ht="27" hidden="1" customHeight="1">
      <c r="A287" s="839" t="s">
        <v>2339</v>
      </c>
      <c r="B287" s="949" t="s">
        <v>2032</v>
      </c>
      <c r="C287" s="942" t="s">
        <v>3248</v>
      </c>
      <c r="D287" s="940">
        <v>45400</v>
      </c>
      <c r="E287" s="940"/>
      <c r="F287" s="801">
        <f>D287+2</f>
        <v>45402</v>
      </c>
      <c r="G287" s="801"/>
      <c r="H287" s="801"/>
      <c r="I287" s="757">
        <f t="shared" si="114"/>
        <v>45395</v>
      </c>
      <c r="J287" s="1053"/>
    </row>
    <row r="288" spans="1:10" s="14" customFormat="1" ht="27" hidden="1" customHeight="1">
      <c r="A288" s="865" t="s">
        <v>2404</v>
      </c>
      <c r="B288" s="949" t="s">
        <v>2339</v>
      </c>
      <c r="C288" s="942" t="s">
        <v>3249</v>
      </c>
      <c r="D288" s="940">
        <v>45405</v>
      </c>
      <c r="E288" s="940"/>
      <c r="F288" s="801">
        <f>D288+2</f>
        <v>45407</v>
      </c>
      <c r="G288" s="801"/>
      <c r="H288" s="801"/>
      <c r="I288" s="757">
        <f t="shared" si="114"/>
        <v>45402</v>
      </c>
      <c r="J288" s="1053"/>
    </row>
    <row r="289" spans="1:10" s="14" customFormat="1" ht="27" hidden="1" customHeight="1">
      <c r="A289" s="865" t="s">
        <v>3250</v>
      </c>
      <c r="B289" s="949" t="s">
        <v>2404</v>
      </c>
      <c r="C289" s="942" t="s">
        <v>3251</v>
      </c>
      <c r="D289" s="940">
        <v>45413</v>
      </c>
      <c r="E289" s="940"/>
      <c r="F289" s="801">
        <f>D289+2</f>
        <v>45415</v>
      </c>
      <c r="G289" s="801"/>
      <c r="H289" s="801"/>
      <c r="I289" s="757">
        <f t="shared" si="114"/>
        <v>45409</v>
      </c>
      <c r="J289" s="1053"/>
    </row>
    <row r="290" spans="1:10" s="14" customFormat="1" ht="20.100000000000001" hidden="1" customHeight="1">
      <c r="A290" s="865" t="s">
        <v>2055</v>
      </c>
      <c r="B290" s="949" t="s">
        <v>3250</v>
      </c>
      <c r="C290" s="942" t="s">
        <v>3252</v>
      </c>
      <c r="D290" s="940">
        <v>45421</v>
      </c>
      <c r="E290" s="940"/>
      <c r="F290" s="801">
        <f>D290+2</f>
        <v>45423</v>
      </c>
      <c r="G290" s="801"/>
      <c r="H290" s="801"/>
      <c r="I290" s="757">
        <f t="shared" si="114"/>
        <v>45416</v>
      </c>
      <c r="J290" s="1053"/>
    </row>
    <row r="291" spans="1:10" s="14" customFormat="1" ht="20.100000000000001" hidden="1" customHeight="1">
      <c r="A291" s="865" t="s">
        <v>3253</v>
      </c>
      <c r="B291" s="942" t="s">
        <v>2055</v>
      </c>
      <c r="C291" s="942" t="s">
        <v>3254</v>
      </c>
      <c r="D291" s="940">
        <v>45434</v>
      </c>
      <c r="E291" s="940"/>
      <c r="F291" s="871" t="s">
        <v>286</v>
      </c>
      <c r="G291" s="871"/>
      <c r="H291" s="871"/>
      <c r="I291" s="757">
        <f t="shared" si="114"/>
        <v>45423</v>
      </c>
      <c r="J291" s="1053"/>
    </row>
    <row r="292" spans="1:10" s="14" customFormat="1" ht="20.100000000000001" hidden="1" customHeight="1">
      <c r="A292" s="839" t="s">
        <v>3255</v>
      </c>
      <c r="B292" s="942" t="s">
        <v>3256</v>
      </c>
      <c r="C292" s="942" t="s">
        <v>3257</v>
      </c>
      <c r="D292" s="940">
        <v>45443</v>
      </c>
      <c r="E292" s="940"/>
      <c r="F292" s="871" t="s">
        <v>286</v>
      </c>
      <c r="G292" s="871"/>
      <c r="H292" s="871"/>
      <c r="I292" s="757">
        <f t="shared" si="114"/>
        <v>45430</v>
      </c>
      <c r="J292" s="1053"/>
    </row>
    <row r="293" spans="1:10" s="14" customFormat="1" ht="20.100000000000001" hidden="1" customHeight="1">
      <c r="A293" s="839" t="s">
        <v>3258</v>
      </c>
      <c r="B293" s="942" t="s">
        <v>2339</v>
      </c>
      <c r="C293" s="942" t="s">
        <v>3259</v>
      </c>
      <c r="D293" s="940">
        <v>45453</v>
      </c>
      <c r="E293" s="940"/>
      <c r="F293" s="871" t="s">
        <v>286</v>
      </c>
      <c r="G293" s="871"/>
      <c r="H293" s="871"/>
      <c r="I293" s="757">
        <f t="shared" si="114"/>
        <v>45437</v>
      </c>
      <c r="J293" s="1053"/>
    </row>
    <row r="294" spans="1:10" s="14" customFormat="1" ht="20.100000000000001" hidden="1" customHeight="1">
      <c r="A294" s="865" t="s">
        <v>2404</v>
      </c>
      <c r="B294" s="871" t="s">
        <v>310</v>
      </c>
      <c r="C294" s="942" t="s">
        <v>3260</v>
      </c>
      <c r="D294" s="849">
        <v>45443</v>
      </c>
      <c r="E294" s="849"/>
      <c r="F294" s="849">
        <f>D294+2</f>
        <v>45445</v>
      </c>
      <c r="G294" s="849"/>
      <c r="H294" s="849"/>
      <c r="I294" s="757">
        <f t="shared" si="114"/>
        <v>45444</v>
      </c>
      <c r="J294" s="1053"/>
    </row>
    <row r="295" spans="1:10" s="14" customFormat="1" ht="20.100000000000001" hidden="1" customHeight="1">
      <c r="A295" s="865" t="s">
        <v>3261</v>
      </c>
      <c r="B295" s="942" t="s">
        <v>2404</v>
      </c>
      <c r="C295" s="942" t="s">
        <v>3262</v>
      </c>
      <c r="D295" s="940">
        <v>45458</v>
      </c>
      <c r="E295" s="940"/>
      <c r="F295" s="871" t="s">
        <v>286</v>
      </c>
      <c r="G295" s="871"/>
      <c r="H295" s="871"/>
      <c r="I295" s="757">
        <f t="shared" si="114"/>
        <v>45451</v>
      </c>
      <c r="J295" s="1053"/>
    </row>
    <row r="296" spans="1:10" s="14" customFormat="1" ht="20.100000000000001" hidden="1" customHeight="1">
      <c r="A296" s="865" t="s">
        <v>3263</v>
      </c>
      <c r="B296" s="942" t="s">
        <v>2885</v>
      </c>
      <c r="C296" s="942" t="s">
        <v>3264</v>
      </c>
      <c r="D296" s="940">
        <v>45468</v>
      </c>
      <c r="E296" s="940"/>
      <c r="F296" s="871" t="s">
        <v>286</v>
      </c>
      <c r="G296" s="871"/>
      <c r="H296" s="871"/>
      <c r="I296" s="757">
        <f t="shared" si="114"/>
        <v>45458</v>
      </c>
      <c r="J296" s="1053"/>
    </row>
    <row r="297" spans="1:10" s="14" customFormat="1" ht="20.100000000000001" hidden="1" customHeight="1">
      <c r="A297" s="839" t="s">
        <v>3253</v>
      </c>
      <c r="B297" s="942" t="s">
        <v>2055</v>
      </c>
      <c r="C297" s="942" t="s">
        <v>3265</v>
      </c>
      <c r="D297" s="940">
        <v>45476</v>
      </c>
      <c r="E297" s="940"/>
      <c r="F297" s="871" t="s">
        <v>286</v>
      </c>
      <c r="G297" s="871"/>
      <c r="H297" s="871"/>
      <c r="I297" s="757">
        <f t="shared" si="114"/>
        <v>45465</v>
      </c>
      <c r="J297" s="1053"/>
    </row>
    <row r="298" spans="1:10" s="14" customFormat="1" ht="20.100000000000001" hidden="1" customHeight="1">
      <c r="A298" s="865" t="s">
        <v>3266</v>
      </c>
      <c r="B298" s="942" t="s">
        <v>3256</v>
      </c>
      <c r="C298" s="942" t="s">
        <v>3267</v>
      </c>
      <c r="D298" s="871" t="s">
        <v>286</v>
      </c>
      <c r="E298" s="871"/>
      <c r="F298" s="798" t="s">
        <v>286</v>
      </c>
      <c r="G298" s="798"/>
      <c r="H298" s="798"/>
      <c r="I298" s="757">
        <f t="shared" si="114"/>
        <v>45472</v>
      </c>
      <c r="J298" s="1053"/>
    </row>
    <row r="299" spans="1:10" s="14" customFormat="1" ht="20.100000000000001" hidden="1" customHeight="1">
      <c r="A299" s="865" t="s">
        <v>3268</v>
      </c>
      <c r="B299" s="942" t="s">
        <v>2339</v>
      </c>
      <c r="C299" s="942" t="s">
        <v>3269</v>
      </c>
      <c r="D299" s="871" t="s">
        <v>286</v>
      </c>
      <c r="E299" s="871"/>
      <c r="F299" s="798" t="s">
        <v>286</v>
      </c>
      <c r="G299" s="798"/>
      <c r="H299" s="798"/>
      <c r="I299" s="757">
        <f t="shared" si="114"/>
        <v>45479</v>
      </c>
      <c r="J299" s="1053"/>
    </row>
    <row r="300" spans="1:10" s="14" customFormat="1" ht="20.100000000000001" hidden="1" customHeight="1">
      <c r="A300" s="839" t="s">
        <v>3270</v>
      </c>
      <c r="B300" s="942" t="s">
        <v>2404</v>
      </c>
      <c r="C300" s="942" t="s">
        <v>3271</v>
      </c>
      <c r="D300" s="940">
        <v>45500</v>
      </c>
      <c r="E300" s="940"/>
      <c r="F300" s="871" t="s">
        <v>286</v>
      </c>
      <c r="G300" s="871"/>
      <c r="H300" s="871"/>
      <c r="I300" s="757">
        <f t="shared" si="114"/>
        <v>45486</v>
      </c>
      <c r="J300" s="1053"/>
    </row>
    <row r="301" spans="1:10" s="14" customFormat="1" ht="20.100000000000001" hidden="1" customHeight="1">
      <c r="A301" s="839" t="s">
        <v>3270</v>
      </c>
      <c r="B301" s="942" t="s">
        <v>2885</v>
      </c>
      <c r="C301" s="942" t="s">
        <v>3272</v>
      </c>
      <c r="D301" s="871" t="s">
        <v>286</v>
      </c>
      <c r="E301" s="871"/>
      <c r="F301" s="798" t="s">
        <v>286</v>
      </c>
      <c r="G301" s="798"/>
      <c r="H301" s="798"/>
      <c r="I301" s="757">
        <f t="shared" si="114"/>
        <v>45493</v>
      </c>
      <c r="J301" s="1053"/>
    </row>
    <row r="302" spans="1:10" s="14" customFormat="1" ht="20.100000000000001" hidden="1" customHeight="1">
      <c r="A302" s="839" t="s">
        <v>3270</v>
      </c>
      <c r="B302" s="942" t="s">
        <v>2055</v>
      </c>
      <c r="C302" s="942" t="s">
        <v>3273</v>
      </c>
      <c r="D302" s="940">
        <v>45514</v>
      </c>
      <c r="E302" s="940"/>
      <c r="F302" s="871" t="s">
        <v>286</v>
      </c>
      <c r="G302" s="871"/>
      <c r="H302" s="871"/>
      <c r="I302" s="757">
        <f t="shared" si="114"/>
        <v>45500</v>
      </c>
      <c r="J302" s="1053"/>
    </row>
    <row r="303" spans="1:10" s="14" customFormat="1" ht="20.100000000000001" hidden="1" customHeight="1">
      <c r="A303" s="839" t="s">
        <v>3270</v>
      </c>
      <c r="B303" s="942" t="s">
        <v>3256</v>
      </c>
      <c r="C303" s="942" t="s">
        <v>3274</v>
      </c>
      <c r="D303" s="940">
        <v>45523</v>
      </c>
      <c r="E303" s="940"/>
      <c r="F303" s="871" t="s">
        <v>286</v>
      </c>
      <c r="G303" s="871"/>
      <c r="H303" s="871"/>
      <c r="I303" s="757">
        <f t="shared" si="114"/>
        <v>45507</v>
      </c>
      <c r="J303" s="1053"/>
    </row>
    <row r="304" spans="1:10" s="14" customFormat="1" ht="20.100000000000001" hidden="1" customHeight="1">
      <c r="A304" s="839" t="s">
        <v>3270</v>
      </c>
      <c r="B304" s="942" t="s">
        <v>2339</v>
      </c>
      <c r="C304" s="942" t="s">
        <v>3275</v>
      </c>
      <c r="D304" s="940">
        <v>45523</v>
      </c>
      <c r="E304" s="940"/>
      <c r="F304" s="871" t="s">
        <v>286</v>
      </c>
      <c r="G304" s="871"/>
      <c r="H304" s="871"/>
      <c r="I304" s="757">
        <f t="shared" si="114"/>
        <v>45514</v>
      </c>
      <c r="J304" s="1053"/>
    </row>
    <row r="305" spans="1:11" s="14" customFormat="1" ht="20.100000000000001" hidden="1" customHeight="1">
      <c r="A305" s="865" t="s">
        <v>2404</v>
      </c>
      <c r="B305" s="942" t="s">
        <v>2396</v>
      </c>
      <c r="C305" s="942" t="s">
        <v>3276</v>
      </c>
      <c r="D305" s="871" t="s">
        <v>286</v>
      </c>
      <c r="E305" s="871"/>
      <c r="F305" s="849" t="e">
        <f>D305+2</f>
        <v>#VALUE!</v>
      </c>
      <c r="G305" s="849"/>
      <c r="H305" s="849"/>
      <c r="I305" s="757">
        <f t="shared" si="114"/>
        <v>45521</v>
      </c>
      <c r="J305" s="1053"/>
    </row>
    <row r="306" spans="1:11" s="14" customFormat="1" ht="20.100000000000001" hidden="1" customHeight="1">
      <c r="A306" s="865"/>
      <c r="B306" s="1011" t="s">
        <v>310</v>
      </c>
      <c r="C306" s="942" t="s">
        <v>3550</v>
      </c>
      <c r="D306" s="849">
        <v>45541</v>
      </c>
      <c r="E306" s="849"/>
      <c r="F306" s="849">
        <f t="shared" ref="F306:F312" si="115">D306+8</f>
        <v>45549</v>
      </c>
      <c r="G306" s="849"/>
      <c r="H306" s="849"/>
      <c r="I306" s="757">
        <v>45537</v>
      </c>
      <c r="J306" s="1053"/>
      <c r="K306" s="407"/>
    </row>
    <row r="307" spans="1:11" s="14" customFormat="1" ht="20.100000000000001" hidden="1" customHeight="1">
      <c r="A307" s="865"/>
      <c r="B307" s="942" t="s">
        <v>2339</v>
      </c>
      <c r="C307" s="942" t="s">
        <v>3551</v>
      </c>
      <c r="D307" s="940">
        <v>45545</v>
      </c>
      <c r="E307" s="940">
        <f>D307+2</f>
        <v>45547</v>
      </c>
      <c r="F307" s="801">
        <f t="shared" si="115"/>
        <v>45553</v>
      </c>
      <c r="G307" s="801"/>
      <c r="H307" s="801"/>
      <c r="I307" s="757">
        <f>I306+7</f>
        <v>45544</v>
      </c>
      <c r="J307" s="1053"/>
      <c r="K307" s="407"/>
    </row>
    <row r="308" spans="1:11" s="14" customFormat="1" ht="20.100000000000001" hidden="1" customHeight="1">
      <c r="A308" s="865"/>
      <c r="B308" s="1011" t="s">
        <v>310</v>
      </c>
      <c r="C308" s="942" t="s">
        <v>3552</v>
      </c>
      <c r="D308" s="849">
        <v>45551</v>
      </c>
      <c r="E308" s="849">
        <f>D308+3</f>
        <v>45554</v>
      </c>
      <c r="F308" s="849">
        <f t="shared" si="115"/>
        <v>45559</v>
      </c>
      <c r="G308" s="849"/>
      <c r="H308" s="849"/>
      <c r="I308" s="757">
        <f t="shared" ref="I308:I311" si="116">I307+7</f>
        <v>45551</v>
      </c>
      <c r="J308" s="1053"/>
      <c r="K308" s="407"/>
    </row>
    <row r="309" spans="1:11" s="14" customFormat="1" ht="20.100000000000001" hidden="1" customHeight="1">
      <c r="A309" s="839"/>
      <c r="B309" s="942" t="s">
        <v>2055</v>
      </c>
      <c r="C309" s="942" t="s">
        <v>3553</v>
      </c>
      <c r="D309" s="942">
        <v>45559</v>
      </c>
      <c r="E309" s="940">
        <f>D309+3</f>
        <v>45562</v>
      </c>
      <c r="F309" s="801">
        <f t="shared" si="115"/>
        <v>45567</v>
      </c>
      <c r="G309" s="801"/>
      <c r="H309" s="801"/>
      <c r="I309" s="757">
        <f t="shared" si="116"/>
        <v>45558</v>
      </c>
      <c r="J309" s="332">
        <f t="shared" ref="J309:J325" si="117">WEEKNUM(I309)</f>
        <v>39</v>
      </c>
      <c r="K309" s="407"/>
    </row>
    <row r="310" spans="1:11" s="14" customFormat="1" ht="20.100000000000001" hidden="1" customHeight="1">
      <c r="A310" s="865" t="s">
        <v>3435</v>
      </c>
      <c r="B310" s="1011" t="s">
        <v>310</v>
      </c>
      <c r="C310" s="942" t="s">
        <v>3554</v>
      </c>
      <c r="D310" s="799">
        <v>45565</v>
      </c>
      <c r="E310" s="849">
        <f>D310+3</f>
        <v>45568</v>
      </c>
      <c r="F310" s="849">
        <f t="shared" si="115"/>
        <v>45573</v>
      </c>
      <c r="G310" s="849"/>
      <c r="H310" s="849"/>
      <c r="I310" s="757">
        <f t="shared" si="116"/>
        <v>45565</v>
      </c>
      <c r="J310" s="332">
        <f t="shared" si="117"/>
        <v>40</v>
      </c>
      <c r="K310" s="407"/>
    </row>
    <row r="311" spans="1:11" s="14" customFormat="1" ht="20.100000000000001" hidden="1" customHeight="1">
      <c r="A311" s="865"/>
      <c r="B311" s="942" t="s">
        <v>3256</v>
      </c>
      <c r="C311" s="942" t="s">
        <v>3555</v>
      </c>
      <c r="D311" s="871" t="s">
        <v>286</v>
      </c>
      <c r="E311" s="849" t="e">
        <f>D311+3</f>
        <v>#VALUE!</v>
      </c>
      <c r="F311" s="849" t="e">
        <f t="shared" si="115"/>
        <v>#VALUE!</v>
      </c>
      <c r="G311" s="849"/>
      <c r="H311" s="849"/>
      <c r="I311" s="757">
        <f t="shared" si="116"/>
        <v>45572</v>
      </c>
      <c r="J311" s="332">
        <f t="shared" si="117"/>
        <v>41</v>
      </c>
      <c r="K311" s="407"/>
    </row>
    <row r="312" spans="1:11" s="14" customFormat="1" ht="20.100000000000001" hidden="1" customHeight="1">
      <c r="A312" s="865"/>
      <c r="B312" s="942" t="s">
        <v>3556</v>
      </c>
      <c r="C312" s="942" t="s">
        <v>3557</v>
      </c>
      <c r="D312" s="940">
        <v>45579</v>
      </c>
      <c r="E312" s="940">
        <f>D312+3</f>
        <v>45582</v>
      </c>
      <c r="F312" s="801">
        <f t="shared" si="115"/>
        <v>45587</v>
      </c>
      <c r="G312" s="801"/>
      <c r="H312" s="801"/>
      <c r="I312" s="757">
        <f t="shared" ref="I312" si="118">I311+7</f>
        <v>45579</v>
      </c>
      <c r="J312" s="332">
        <f t="shared" si="117"/>
        <v>42</v>
      </c>
      <c r="K312" s="407"/>
    </row>
    <row r="313" spans="1:11" s="14" customFormat="1" ht="20.100000000000001" hidden="1" customHeight="1">
      <c r="A313" s="865" t="s">
        <v>2339</v>
      </c>
      <c r="B313" s="1011" t="s">
        <v>310</v>
      </c>
      <c r="C313" s="942" t="s">
        <v>3558</v>
      </c>
      <c r="D313" s="799"/>
      <c r="E313" s="799"/>
      <c r="F313" s="799"/>
      <c r="G313" s="799"/>
      <c r="H313" s="799"/>
      <c r="I313" s="757">
        <f>I312+7</f>
        <v>45586</v>
      </c>
      <c r="J313" s="332">
        <f t="shared" si="117"/>
        <v>43</v>
      </c>
      <c r="K313" s="407"/>
    </row>
    <row r="314" spans="1:11" s="14" customFormat="1" ht="20.100000000000001" hidden="1" customHeight="1">
      <c r="A314" s="865"/>
      <c r="B314" s="942" t="s">
        <v>3559</v>
      </c>
      <c r="C314" s="942" t="s">
        <v>3560</v>
      </c>
      <c r="D314" s="940">
        <v>45593</v>
      </c>
      <c r="E314" s="801">
        <f t="shared" ref="E314:E316" si="119">D314+3</f>
        <v>45596</v>
      </c>
      <c r="F314" s="801">
        <f t="shared" ref="F314:F322" si="120">D314+8</f>
        <v>45601</v>
      </c>
      <c r="I314" s="757">
        <f t="shared" ref="I314:I324" si="121">I313+7</f>
        <v>45593</v>
      </c>
      <c r="J314" s="332">
        <f t="shared" si="117"/>
        <v>44</v>
      </c>
      <c r="K314" s="407"/>
    </row>
    <row r="315" spans="1:11" s="14" customFormat="1" ht="20.100000000000001" hidden="1" customHeight="1">
      <c r="A315" s="865" t="s">
        <v>3561</v>
      </c>
      <c r="B315" s="942" t="s">
        <v>728</v>
      </c>
      <c r="C315" s="942" t="s">
        <v>3562</v>
      </c>
      <c r="D315" s="940">
        <v>45601</v>
      </c>
      <c r="E315" s="801">
        <f t="shared" si="119"/>
        <v>45604</v>
      </c>
      <c r="F315" s="801">
        <f t="shared" si="120"/>
        <v>45609</v>
      </c>
      <c r="G315" s="800"/>
      <c r="H315" s="800"/>
      <c r="I315" s="757">
        <f t="shared" si="121"/>
        <v>45600</v>
      </c>
      <c r="J315" s="332">
        <f t="shared" si="117"/>
        <v>45</v>
      </c>
      <c r="K315" s="407"/>
    </row>
    <row r="316" spans="1:11" s="14" customFormat="1" ht="20.100000000000001" hidden="1" customHeight="1">
      <c r="A316" s="865" t="s">
        <v>2055</v>
      </c>
      <c r="B316" s="942" t="s">
        <v>730</v>
      </c>
      <c r="C316" s="942" t="s">
        <v>3563</v>
      </c>
      <c r="D316" s="940">
        <v>45608</v>
      </c>
      <c r="E316" s="801">
        <f t="shared" si="119"/>
        <v>45611</v>
      </c>
      <c r="F316" s="801">
        <f t="shared" si="120"/>
        <v>45616</v>
      </c>
      <c r="G316" s="677"/>
      <c r="H316" s="677"/>
      <c r="I316" s="757">
        <f t="shared" si="121"/>
        <v>45607</v>
      </c>
      <c r="J316" s="332">
        <f t="shared" si="117"/>
        <v>46</v>
      </c>
      <c r="K316" s="407"/>
    </row>
    <row r="317" spans="1:11" s="14" customFormat="1" ht="20.100000000000001" hidden="1" customHeight="1">
      <c r="A317" s="865" t="s">
        <v>3564</v>
      </c>
      <c r="B317" s="942" t="s">
        <v>3446</v>
      </c>
      <c r="C317" s="942" t="s">
        <v>3565</v>
      </c>
      <c r="D317" s="942">
        <v>45617</v>
      </c>
      <c r="E317" s="801">
        <f>D317+2</f>
        <v>45619</v>
      </c>
      <c r="F317" s="871" t="s">
        <v>286</v>
      </c>
      <c r="G317" s="11"/>
      <c r="H317" s="11"/>
      <c r="I317" s="757">
        <f>I316+7</f>
        <v>45614</v>
      </c>
      <c r="J317" s="332">
        <f t="shared" si="117"/>
        <v>47</v>
      </c>
      <c r="K317" s="407"/>
    </row>
    <row r="318" spans="1:11" s="14" customFormat="1" ht="20.100000000000001" hidden="1" customHeight="1">
      <c r="A318" s="865"/>
      <c r="B318" s="942" t="s">
        <v>2885</v>
      </c>
      <c r="C318" s="942" t="s">
        <v>3566</v>
      </c>
      <c r="D318" s="940">
        <v>45621</v>
      </c>
      <c r="E318" s="801">
        <f t="shared" ref="E318:E322" si="122">D318+2</f>
        <v>45623</v>
      </c>
      <c r="F318" s="871" t="s">
        <v>286</v>
      </c>
      <c r="G318" s="11"/>
      <c r="H318" s="11"/>
      <c r="I318" s="757">
        <f t="shared" si="121"/>
        <v>45621</v>
      </c>
      <c r="J318" s="332">
        <f t="shared" si="117"/>
        <v>48</v>
      </c>
      <c r="K318" s="407"/>
    </row>
    <row r="319" spans="1:11" s="14" customFormat="1" ht="20.100000000000001" hidden="1" customHeight="1">
      <c r="A319" s="865"/>
      <c r="B319" s="1011" t="s">
        <v>310</v>
      </c>
      <c r="C319" s="942" t="s">
        <v>3567</v>
      </c>
      <c r="D319" s="849">
        <v>45627</v>
      </c>
      <c r="E319" s="849">
        <f t="shared" si="122"/>
        <v>45629</v>
      </c>
      <c r="F319" s="849">
        <f t="shared" si="120"/>
        <v>45635</v>
      </c>
      <c r="G319" s="11"/>
      <c r="H319" s="11"/>
      <c r="I319" s="757">
        <f>I318+7</f>
        <v>45628</v>
      </c>
      <c r="J319" s="332">
        <f t="shared" si="117"/>
        <v>49</v>
      </c>
      <c r="K319" s="407"/>
    </row>
    <row r="320" spans="1:11" s="14" customFormat="1" ht="20.100000000000001" hidden="1" customHeight="1">
      <c r="A320" s="865" t="s">
        <v>3559</v>
      </c>
      <c r="B320" s="942" t="s">
        <v>2845</v>
      </c>
      <c r="C320" s="942" t="s">
        <v>3568</v>
      </c>
      <c r="D320" s="871" t="s">
        <v>286</v>
      </c>
      <c r="E320" s="849"/>
      <c r="F320" s="849"/>
      <c r="G320" s="11"/>
      <c r="H320" s="11"/>
      <c r="I320" s="757">
        <f t="shared" si="121"/>
        <v>45635</v>
      </c>
      <c r="J320" s="332">
        <f t="shared" si="117"/>
        <v>50</v>
      </c>
      <c r="K320" s="407"/>
    </row>
    <row r="321" spans="1:11" s="14" customFormat="1" ht="20.100000000000001" hidden="1" customHeight="1">
      <c r="A321" s="865" t="s">
        <v>728</v>
      </c>
      <c r="B321" s="1011" t="s">
        <v>310</v>
      </c>
      <c r="C321" s="942" t="s">
        <v>3569</v>
      </c>
      <c r="D321" s="849">
        <v>45642</v>
      </c>
      <c r="E321" s="849">
        <f t="shared" si="122"/>
        <v>45644</v>
      </c>
      <c r="F321" s="849">
        <f t="shared" si="120"/>
        <v>45650</v>
      </c>
      <c r="G321" s="800"/>
      <c r="H321" s="800"/>
      <c r="I321" s="757">
        <f t="shared" si="121"/>
        <v>45642</v>
      </c>
      <c r="J321" s="332">
        <f t="shared" si="117"/>
        <v>51</v>
      </c>
      <c r="K321" s="407"/>
    </row>
    <row r="322" spans="1:11" s="14" customFormat="1" ht="20.100000000000001" hidden="1" customHeight="1">
      <c r="A322" s="865" t="s">
        <v>730</v>
      </c>
      <c r="B322" s="942" t="s">
        <v>728</v>
      </c>
      <c r="C322" s="942" t="s">
        <v>3570</v>
      </c>
      <c r="D322" s="940">
        <v>45651</v>
      </c>
      <c r="E322" s="801">
        <f t="shared" si="122"/>
        <v>45653</v>
      </c>
      <c r="F322" s="801">
        <f t="shared" si="120"/>
        <v>45659</v>
      </c>
      <c r="G322" s="677"/>
      <c r="H322" s="677"/>
      <c r="I322" s="757">
        <f t="shared" si="121"/>
        <v>45649</v>
      </c>
      <c r="J322" s="332">
        <f t="shared" si="117"/>
        <v>52</v>
      </c>
      <c r="K322" s="407"/>
    </row>
    <row r="323" spans="1:11" s="14" customFormat="1" ht="20.100000000000001" hidden="1" customHeight="1">
      <c r="A323" s="865" t="s">
        <v>3439</v>
      </c>
      <c r="B323" s="942" t="s">
        <v>3298</v>
      </c>
      <c r="C323" s="942" t="s">
        <v>3571</v>
      </c>
      <c r="D323" s="871" t="s">
        <v>286</v>
      </c>
      <c r="E323" s="801">
        <v>45292</v>
      </c>
      <c r="F323" s="801">
        <v>45298</v>
      </c>
      <c r="G323" s="11"/>
      <c r="H323" s="11"/>
      <c r="I323" s="757">
        <f>I322+7</f>
        <v>45656</v>
      </c>
      <c r="J323" s="332">
        <f t="shared" si="117"/>
        <v>53</v>
      </c>
      <c r="K323" s="407"/>
    </row>
    <row r="324" spans="1:11" s="14" customFormat="1" ht="20.100000000000001" hidden="1" customHeight="1">
      <c r="A324" s="865"/>
      <c r="B324" s="942" t="s">
        <v>2885</v>
      </c>
      <c r="C324" s="942" t="s">
        <v>3572</v>
      </c>
      <c r="D324" s="871" t="s">
        <v>286</v>
      </c>
      <c r="E324" s="801">
        <v>45299</v>
      </c>
      <c r="F324" s="801">
        <v>45305</v>
      </c>
      <c r="G324" s="11"/>
      <c r="H324" s="11"/>
      <c r="I324" s="757">
        <f t="shared" si="121"/>
        <v>45663</v>
      </c>
      <c r="J324" s="332">
        <f t="shared" si="117"/>
        <v>2</v>
      </c>
      <c r="K324" s="407"/>
    </row>
    <row r="325" spans="1:11" s="14" customFormat="1" ht="20.100000000000001" hidden="1" customHeight="1">
      <c r="A325" s="865" t="s">
        <v>2845</v>
      </c>
      <c r="B325" s="942" t="s">
        <v>2845</v>
      </c>
      <c r="C325" s="942" t="s">
        <v>3573</v>
      </c>
      <c r="D325" s="871" t="s">
        <v>286</v>
      </c>
      <c r="E325" s="801">
        <v>45306</v>
      </c>
      <c r="F325" s="801">
        <v>45312</v>
      </c>
      <c r="G325" s="11"/>
      <c r="H325" s="11"/>
      <c r="I325" s="757">
        <f>I324+7</f>
        <v>45670</v>
      </c>
      <c r="J325" s="332">
        <f t="shared" si="117"/>
        <v>3</v>
      </c>
      <c r="K325" s="407"/>
    </row>
    <row r="326" spans="1:11" s="14" customFormat="1" ht="20.100000000000001" hidden="1" customHeight="1">
      <c r="A326" s="805"/>
      <c r="B326" s="763"/>
      <c r="C326" s="763"/>
      <c r="D326" s="763"/>
      <c r="E326" s="800"/>
      <c r="F326" s="800"/>
      <c r="G326" s="800"/>
      <c r="H326" s="800"/>
      <c r="I326" s="800"/>
      <c r="J326" s="193"/>
      <c r="K326" s="763"/>
    </row>
    <row r="327" spans="1:11" s="14" customFormat="1" ht="34.5" hidden="1" customHeight="1">
      <c r="A327" s="805"/>
      <c r="B327" s="1530" t="s">
        <v>3244</v>
      </c>
      <c r="C327" s="1531"/>
      <c r="D327" s="1532" t="s">
        <v>250</v>
      </c>
      <c r="E327" s="1147" t="s">
        <v>336</v>
      </c>
      <c r="F327" s="1147" t="s">
        <v>3574</v>
      </c>
      <c r="G327" s="1147" t="s">
        <v>3457</v>
      </c>
      <c r="H327" s="1147" t="s">
        <v>115</v>
      </c>
      <c r="I327" s="1351"/>
      <c r="J327" s="1180"/>
      <c r="K327" s="1351"/>
    </row>
    <row r="328" spans="1:11" s="14" customFormat="1" ht="26.25" hidden="1" customHeight="1">
      <c r="A328" s="805"/>
      <c r="B328" s="1148" t="s">
        <v>252</v>
      </c>
      <c r="C328" s="1148" t="s">
        <v>253</v>
      </c>
      <c r="D328" s="1533"/>
      <c r="E328" s="1359" t="s">
        <v>205</v>
      </c>
      <c r="F328" s="1359" t="s">
        <v>57</v>
      </c>
      <c r="G328" s="1359" t="s">
        <v>142</v>
      </c>
      <c r="H328" s="1359" t="s">
        <v>151</v>
      </c>
      <c r="I328" s="1351"/>
      <c r="K328" s="1273" t="s">
        <v>391</v>
      </c>
    </row>
    <row r="329" spans="1:11" s="14" customFormat="1" ht="20.100000000000001" hidden="1" customHeight="1">
      <c r="A329" s="805"/>
      <c r="B329" s="1154" t="s">
        <v>2885</v>
      </c>
      <c r="C329" s="1154" t="s">
        <v>3575</v>
      </c>
      <c r="D329" s="1154">
        <v>45731</v>
      </c>
      <c r="E329" s="1184">
        <f>D329+6</f>
        <v>45737</v>
      </c>
      <c r="F329" s="1184">
        <f>E329+3</f>
        <v>45740</v>
      </c>
      <c r="G329" s="1184">
        <f>F329+12</f>
        <v>45752</v>
      </c>
      <c r="H329" s="1184">
        <f>G329+12</f>
        <v>45764</v>
      </c>
      <c r="I329" s="1351"/>
      <c r="K329" s="1151">
        <v>45729</v>
      </c>
    </row>
    <row r="330" spans="1:11" s="14" customFormat="1" ht="20.100000000000001" hidden="1" customHeight="1">
      <c r="A330" s="805"/>
      <c r="B330" s="1154" t="s">
        <v>730</v>
      </c>
      <c r="C330" s="1154" t="s">
        <v>3576</v>
      </c>
      <c r="D330" s="1154">
        <v>45740</v>
      </c>
      <c r="E330" s="1184">
        <f t="shared" ref="E330:E333" si="123">D330+6</f>
        <v>45746</v>
      </c>
      <c r="F330" s="1184">
        <f t="shared" ref="F330:F333" si="124">E330+3</f>
        <v>45749</v>
      </c>
      <c r="G330" s="1184">
        <f t="shared" ref="G330:H333" si="125">F330+12</f>
        <v>45761</v>
      </c>
      <c r="H330" s="1184">
        <f t="shared" si="125"/>
        <v>45773</v>
      </c>
      <c r="I330" s="1351"/>
      <c r="K330" s="1151">
        <f t="shared" ref="K330:K332" si="126">K329+7</f>
        <v>45736</v>
      </c>
    </row>
    <row r="331" spans="1:11" s="14" customFormat="1" ht="20.100000000000001" hidden="1" customHeight="1">
      <c r="A331" s="805"/>
      <c r="B331" s="1154" t="s">
        <v>2339</v>
      </c>
      <c r="C331" s="1154" t="s">
        <v>3577</v>
      </c>
      <c r="D331" s="1154">
        <v>45745</v>
      </c>
      <c r="E331" s="1184">
        <f t="shared" si="123"/>
        <v>45751</v>
      </c>
      <c r="F331" s="1184">
        <f t="shared" si="124"/>
        <v>45754</v>
      </c>
      <c r="G331" s="1184">
        <f t="shared" si="125"/>
        <v>45766</v>
      </c>
      <c r="H331" s="1184">
        <f t="shared" si="125"/>
        <v>45778</v>
      </c>
      <c r="I331" s="1351"/>
      <c r="K331" s="1151">
        <f t="shared" si="126"/>
        <v>45743</v>
      </c>
    </row>
    <row r="332" spans="1:11" s="14" customFormat="1" ht="20.100000000000001" hidden="1" customHeight="1">
      <c r="A332" s="805" t="s">
        <v>728</v>
      </c>
      <c r="B332" s="1154" t="s">
        <v>1927</v>
      </c>
      <c r="C332" s="1154" t="s">
        <v>3578</v>
      </c>
      <c r="D332" s="1154">
        <v>45748</v>
      </c>
      <c r="E332" s="1184">
        <f>D332+6</f>
        <v>45754</v>
      </c>
      <c r="F332" s="1184">
        <f>E332+3</f>
        <v>45757</v>
      </c>
      <c r="G332" s="1184">
        <f>F332+12</f>
        <v>45769</v>
      </c>
      <c r="H332" s="1184">
        <f>G332+12</f>
        <v>45781</v>
      </c>
      <c r="I332" s="1351"/>
      <c r="K332" s="1151">
        <f t="shared" si="126"/>
        <v>45750</v>
      </c>
    </row>
    <row r="333" spans="1:11" s="14" customFormat="1" ht="20.100000000000001" hidden="1" customHeight="1">
      <c r="A333" s="805"/>
      <c r="B333" s="1154" t="s">
        <v>3298</v>
      </c>
      <c r="C333" s="1154" t="s">
        <v>3579</v>
      </c>
      <c r="D333" s="1154">
        <v>45762</v>
      </c>
      <c r="E333" s="1184">
        <f t="shared" si="123"/>
        <v>45768</v>
      </c>
      <c r="F333" s="1184">
        <f t="shared" si="124"/>
        <v>45771</v>
      </c>
      <c r="G333" s="1184">
        <f t="shared" si="125"/>
        <v>45783</v>
      </c>
      <c r="H333" s="1184">
        <f t="shared" si="125"/>
        <v>45795</v>
      </c>
      <c r="I333" s="1351"/>
      <c r="K333" s="1151">
        <f t="shared" ref="K333:K336" si="127">K332+7</f>
        <v>45757</v>
      </c>
    </row>
    <row r="334" spans="1:11" s="14" customFormat="1" ht="20.100000000000001" hidden="1" customHeight="1">
      <c r="A334" s="805"/>
      <c r="B334" s="1154" t="s">
        <v>3319</v>
      </c>
      <c r="C334" s="1154" t="s">
        <v>3580</v>
      </c>
      <c r="D334" s="1177" t="s">
        <v>286</v>
      </c>
      <c r="E334" s="1193"/>
      <c r="F334" s="1193"/>
      <c r="G334" s="1193"/>
      <c r="H334" s="1193"/>
      <c r="I334" s="1351"/>
      <c r="K334" s="1151">
        <f t="shared" si="127"/>
        <v>45764</v>
      </c>
    </row>
    <row r="335" spans="1:11" s="14" customFormat="1" ht="20.100000000000001" hidden="1" customHeight="1">
      <c r="A335" s="805" t="s">
        <v>2885</v>
      </c>
      <c r="B335" s="1154" t="s">
        <v>3321</v>
      </c>
      <c r="C335" s="1154" t="s">
        <v>3581</v>
      </c>
      <c r="D335" s="1154">
        <v>45771</v>
      </c>
      <c r="E335" s="1184">
        <f>D335+6</f>
        <v>45777</v>
      </c>
      <c r="F335" s="1184">
        <f>E335+3</f>
        <v>45780</v>
      </c>
      <c r="G335" s="1184">
        <f>F335+12</f>
        <v>45792</v>
      </c>
      <c r="H335" s="1184">
        <f>G335+12</f>
        <v>45804</v>
      </c>
      <c r="I335" s="1351"/>
      <c r="K335" s="1151">
        <f t="shared" si="127"/>
        <v>45771</v>
      </c>
    </row>
    <row r="336" spans="1:11" s="14" customFormat="1" ht="20.100000000000001" hidden="1" customHeight="1">
      <c r="A336" s="805"/>
      <c r="B336" s="1154" t="s">
        <v>730</v>
      </c>
      <c r="C336" s="1154" t="s">
        <v>3582</v>
      </c>
      <c r="D336" s="1154">
        <v>45782</v>
      </c>
      <c r="E336" s="1184">
        <f>D336+9</f>
        <v>45791</v>
      </c>
      <c r="F336" s="1184">
        <f>E336+4</f>
        <v>45795</v>
      </c>
      <c r="G336" s="1184">
        <f>F336+8</f>
        <v>45803</v>
      </c>
      <c r="H336" s="1184">
        <f>G336+8</f>
        <v>45811</v>
      </c>
      <c r="I336" s="1351"/>
      <c r="K336" s="1151">
        <f t="shared" si="127"/>
        <v>45778</v>
      </c>
    </row>
    <row r="337" spans="1:11" s="14" customFormat="1" ht="20.100000000000001" hidden="1" customHeight="1">
      <c r="A337" s="805"/>
      <c r="B337" s="1154" t="s">
        <v>2339</v>
      </c>
      <c r="C337" s="1154" t="s">
        <v>3583</v>
      </c>
      <c r="D337" s="1154">
        <v>45794</v>
      </c>
      <c r="E337" s="1184">
        <f t="shared" ref="E337:E343" si="128">D337+9</f>
        <v>45803</v>
      </c>
      <c r="F337" s="1184">
        <f t="shared" ref="F337:F343" si="129">E337+4</f>
        <v>45807</v>
      </c>
      <c r="G337" s="1184">
        <f t="shared" ref="G337:H343" si="130">F337+8</f>
        <v>45815</v>
      </c>
      <c r="H337" s="1184">
        <f t="shared" si="130"/>
        <v>45823</v>
      </c>
      <c r="I337" s="1351"/>
      <c r="K337" s="1151">
        <f>K336+7</f>
        <v>45785</v>
      </c>
    </row>
    <row r="338" spans="1:11" s="14" customFormat="1" ht="20.100000000000001" hidden="1" customHeight="1">
      <c r="A338" s="805"/>
      <c r="B338" s="1154" t="s">
        <v>1927</v>
      </c>
      <c r="C338" s="1154" t="s">
        <v>3584</v>
      </c>
      <c r="D338" s="1154">
        <v>45801</v>
      </c>
      <c r="E338" s="1184">
        <f t="shared" si="128"/>
        <v>45810</v>
      </c>
      <c r="F338" s="1184">
        <f t="shared" si="129"/>
        <v>45814</v>
      </c>
      <c r="G338" s="1184">
        <f t="shared" si="130"/>
        <v>45822</v>
      </c>
      <c r="H338" s="1184">
        <f>G338+2</f>
        <v>45824</v>
      </c>
      <c r="I338" s="1351"/>
      <c r="K338" s="1151">
        <f>K337+7</f>
        <v>45792</v>
      </c>
    </row>
    <row r="339" spans="1:11" s="14" customFormat="1" ht="20.100000000000001" hidden="1" customHeight="1">
      <c r="A339" s="805"/>
      <c r="B339" s="1154" t="s">
        <v>3298</v>
      </c>
      <c r="C339" s="1154" t="s">
        <v>3585</v>
      </c>
      <c r="D339" s="1154">
        <v>45805</v>
      </c>
      <c r="E339" s="1184">
        <f t="shared" si="128"/>
        <v>45814</v>
      </c>
      <c r="F339" s="1184">
        <f t="shared" si="129"/>
        <v>45818</v>
      </c>
      <c r="G339" s="1184">
        <f t="shared" si="130"/>
        <v>45826</v>
      </c>
      <c r="H339" s="1184">
        <f t="shared" ref="H339:H340" si="131">G339+2</f>
        <v>45828</v>
      </c>
      <c r="I339" s="1351"/>
      <c r="K339" s="1151">
        <f t="shared" ref="K339:K342" si="132">K338+7</f>
        <v>45799</v>
      </c>
    </row>
    <row r="340" spans="1:11" s="14" customFormat="1" ht="20.100000000000001" hidden="1" customHeight="1">
      <c r="A340" s="1098"/>
      <c r="B340" s="1154" t="s">
        <v>3321</v>
      </c>
      <c r="C340" s="1154" t="s">
        <v>3586</v>
      </c>
      <c r="D340" s="1154">
        <v>45818</v>
      </c>
      <c r="E340" s="1184">
        <f t="shared" si="128"/>
        <v>45827</v>
      </c>
      <c r="F340" s="1184">
        <f t="shared" si="129"/>
        <v>45831</v>
      </c>
      <c r="G340" s="1184">
        <f t="shared" si="130"/>
        <v>45839</v>
      </c>
      <c r="H340" s="1184">
        <f t="shared" si="131"/>
        <v>45841</v>
      </c>
      <c r="I340" s="1351"/>
      <c r="K340" s="1151">
        <f t="shared" si="132"/>
        <v>45806</v>
      </c>
    </row>
    <row r="341" spans="1:11" s="14" customFormat="1" ht="20.100000000000001" hidden="1" customHeight="1">
      <c r="A341" s="805"/>
      <c r="B341" s="1158" t="s">
        <v>310</v>
      </c>
      <c r="C341" s="1154" t="s">
        <v>3587</v>
      </c>
      <c r="D341" s="1156"/>
      <c r="E341" s="1193"/>
      <c r="F341" s="1193"/>
      <c r="G341" s="1193"/>
      <c r="H341" s="1193"/>
      <c r="I341" s="1351"/>
      <c r="K341" s="1151">
        <f t="shared" si="132"/>
        <v>45813</v>
      </c>
    </row>
    <row r="342" spans="1:11" s="14" customFormat="1" ht="20.100000000000001" hidden="1" customHeight="1">
      <c r="A342" s="805"/>
      <c r="B342" s="1154" t="s">
        <v>3319</v>
      </c>
      <c r="C342" s="1154" t="s">
        <v>3588</v>
      </c>
      <c r="D342" s="1154">
        <v>45823</v>
      </c>
      <c r="E342" s="1184">
        <f t="shared" ref="E342" si="133">D342+9</f>
        <v>45832</v>
      </c>
      <c r="F342" s="1184">
        <f t="shared" ref="F342" si="134">E342+4</f>
        <v>45836</v>
      </c>
      <c r="G342" s="1184">
        <f t="shared" ref="G342" si="135">F342+8</f>
        <v>45844</v>
      </c>
      <c r="H342" s="1184">
        <f t="shared" ref="H342" si="136">G342+2</f>
        <v>45846</v>
      </c>
      <c r="I342" s="1351"/>
      <c r="K342" s="1151">
        <f t="shared" si="132"/>
        <v>45820</v>
      </c>
    </row>
    <row r="343" spans="1:11" s="14" customFormat="1" ht="20.100000000000001" hidden="1" customHeight="1">
      <c r="A343" s="805" t="s">
        <v>730</v>
      </c>
      <c r="B343" s="1154" t="s">
        <v>3330</v>
      </c>
      <c r="C343" s="1154" t="s">
        <v>3589</v>
      </c>
      <c r="D343" s="1154">
        <v>45832</v>
      </c>
      <c r="E343" s="1184">
        <f t="shared" si="128"/>
        <v>45841</v>
      </c>
      <c r="F343" s="1184">
        <f t="shared" si="129"/>
        <v>45845</v>
      </c>
      <c r="G343" s="1184">
        <f t="shared" si="130"/>
        <v>45853</v>
      </c>
      <c r="H343" s="1184">
        <f>G343+2</f>
        <v>45855</v>
      </c>
      <c r="I343" s="1351"/>
      <c r="K343" s="1151">
        <f>K342+7</f>
        <v>45827</v>
      </c>
    </row>
    <row r="344" spans="1:11" s="14" customFormat="1" ht="20.100000000000001" hidden="1" customHeight="1">
      <c r="A344" s="805" t="s">
        <v>2339</v>
      </c>
      <c r="B344" s="1158" t="s">
        <v>310</v>
      </c>
      <c r="C344" s="1154" t="s">
        <v>3590</v>
      </c>
      <c r="D344" s="1156"/>
      <c r="E344" s="1193"/>
      <c r="F344" s="1193"/>
      <c r="G344" s="1193"/>
      <c r="H344" s="1193"/>
      <c r="I344" s="1351"/>
      <c r="K344" s="1151">
        <f>K343+7</f>
        <v>45834</v>
      </c>
    </row>
    <row r="345" spans="1:11" s="14" customFormat="1" ht="20.100000000000001" hidden="1" customHeight="1">
      <c r="A345" s="805"/>
      <c r="B345" s="1158" t="s">
        <v>310</v>
      </c>
      <c r="C345" s="1154" t="s">
        <v>3591</v>
      </c>
      <c r="D345" s="1156"/>
      <c r="E345" s="1193"/>
      <c r="F345" s="1193"/>
      <c r="G345" s="1193"/>
      <c r="H345" s="1193"/>
      <c r="I345" s="1351"/>
      <c r="K345" s="1151">
        <f t="shared" ref="K345:K348" si="137">K344+7</f>
        <v>45841</v>
      </c>
    </row>
    <row r="346" spans="1:11" s="14" customFormat="1" ht="20.100000000000001" hidden="1" customHeight="1">
      <c r="A346" s="1098"/>
      <c r="B346" s="1154" t="s">
        <v>3298</v>
      </c>
      <c r="C346" s="1154" t="s">
        <v>3592</v>
      </c>
      <c r="D346" s="1154">
        <v>45849</v>
      </c>
      <c r="E346" s="1184">
        <f t="shared" ref="E346" si="138">D346+9</f>
        <v>45858</v>
      </c>
      <c r="F346" s="1184">
        <f t="shared" ref="F346" si="139">E346+4</f>
        <v>45862</v>
      </c>
      <c r="G346" s="1184">
        <f t="shared" ref="G346" si="140">F346+8</f>
        <v>45870</v>
      </c>
      <c r="H346" s="1184">
        <f t="shared" ref="H346:H349" si="141">G346+2</f>
        <v>45872</v>
      </c>
      <c r="I346" s="1351"/>
      <c r="K346" s="1151">
        <f t="shared" si="137"/>
        <v>45848</v>
      </c>
    </row>
    <row r="347" spans="1:11" s="14" customFormat="1" ht="20.100000000000001" hidden="1" customHeight="1">
      <c r="A347" s="805" t="s">
        <v>413</v>
      </c>
      <c r="B347" s="1154" t="s">
        <v>3321</v>
      </c>
      <c r="C347" s="1154" t="s">
        <v>3593</v>
      </c>
      <c r="D347" s="1154">
        <v>45861</v>
      </c>
      <c r="E347" s="1184">
        <f t="shared" ref="E347" si="142">D347+9</f>
        <v>45870</v>
      </c>
      <c r="F347" s="1184">
        <f t="shared" ref="F347" si="143">E347+4</f>
        <v>45874</v>
      </c>
      <c r="G347" s="1184">
        <f t="shared" ref="G347" si="144">F347+8</f>
        <v>45882</v>
      </c>
      <c r="H347" s="1184">
        <f t="shared" si="141"/>
        <v>45884</v>
      </c>
      <c r="I347" s="1351"/>
      <c r="K347" s="1151">
        <f t="shared" si="137"/>
        <v>45855</v>
      </c>
    </row>
    <row r="348" spans="1:11" s="14" customFormat="1" ht="20.100000000000001" hidden="1" customHeight="1">
      <c r="A348" s="1098"/>
      <c r="B348" s="1154" t="s">
        <v>3319</v>
      </c>
      <c r="C348" s="1154" t="s">
        <v>3594</v>
      </c>
      <c r="D348" s="1154">
        <v>45870</v>
      </c>
      <c r="E348" s="1177" t="s">
        <v>286</v>
      </c>
      <c r="F348" s="1177" t="s">
        <v>286</v>
      </c>
      <c r="G348" s="1184">
        <v>45881</v>
      </c>
      <c r="H348" s="1184">
        <f t="shared" si="141"/>
        <v>45883</v>
      </c>
      <c r="I348" s="1351"/>
      <c r="K348" s="1151">
        <f t="shared" si="137"/>
        <v>45862</v>
      </c>
    </row>
    <row r="349" spans="1:11" s="14" customFormat="1" ht="20.100000000000001" hidden="1" customHeight="1">
      <c r="A349" s="805" t="s">
        <v>3330</v>
      </c>
      <c r="B349" s="1154" t="s">
        <v>3330</v>
      </c>
      <c r="C349" s="1154" t="s">
        <v>3595</v>
      </c>
      <c r="D349" s="1154">
        <v>45876</v>
      </c>
      <c r="E349" s="1184">
        <f t="shared" ref="E349" si="145">D349+9</f>
        <v>45885</v>
      </c>
      <c r="F349" s="1184">
        <f t="shared" ref="F349" si="146">E349+4</f>
        <v>45889</v>
      </c>
      <c r="G349" s="1184">
        <f t="shared" ref="G349" si="147">F349+8</f>
        <v>45897</v>
      </c>
      <c r="H349" s="1184">
        <f t="shared" si="141"/>
        <v>45899</v>
      </c>
      <c r="I349" s="1351"/>
      <c r="K349" s="1151">
        <f t="shared" ref="K349:K351" si="148">K348+7</f>
        <v>45869</v>
      </c>
    </row>
    <row r="350" spans="1:11" s="14" customFormat="1" ht="20.100000000000001" hidden="1" customHeight="1">
      <c r="A350" s="805" t="s">
        <v>1938</v>
      </c>
      <c r="B350" s="1154" t="s">
        <v>314</v>
      </c>
      <c r="C350" s="1154" t="s">
        <v>3596</v>
      </c>
      <c r="D350" s="1154">
        <v>45886</v>
      </c>
      <c r="E350" s="1177" t="s">
        <v>286</v>
      </c>
      <c r="F350" s="1177" t="s">
        <v>286</v>
      </c>
      <c r="G350" s="1184">
        <v>45895</v>
      </c>
      <c r="H350" s="1184">
        <f>G350+2</f>
        <v>45897</v>
      </c>
      <c r="I350" s="1351"/>
      <c r="K350" s="1151">
        <f t="shared" si="148"/>
        <v>45876</v>
      </c>
    </row>
    <row r="351" spans="1:11" s="14" customFormat="1" ht="20.100000000000001" hidden="1" customHeight="1">
      <c r="A351" s="805" t="s">
        <v>3339</v>
      </c>
      <c r="B351" s="1154" t="s">
        <v>1938</v>
      </c>
      <c r="C351" s="1154" t="s">
        <v>3597</v>
      </c>
      <c r="D351" s="1154">
        <v>45892</v>
      </c>
      <c r="E351" s="1184">
        <f t="shared" ref="E351" si="149">D351+9</f>
        <v>45901</v>
      </c>
      <c r="F351" s="1184">
        <f t="shared" ref="F351" si="150">E351+4</f>
        <v>45905</v>
      </c>
      <c r="G351" s="1184">
        <v>45902</v>
      </c>
      <c r="H351" s="1184">
        <f>G351+2</f>
        <v>45904</v>
      </c>
      <c r="I351" s="1351"/>
      <c r="K351" s="1151">
        <f t="shared" si="148"/>
        <v>45883</v>
      </c>
    </row>
    <row r="352" spans="1:11" s="14" customFormat="1" ht="20.100000000000001" hidden="1" customHeight="1">
      <c r="A352" s="805" t="s">
        <v>3298</v>
      </c>
      <c r="B352" s="1154" t="s">
        <v>3298</v>
      </c>
      <c r="C352" s="1154" t="s">
        <v>3598</v>
      </c>
      <c r="D352" s="1154">
        <v>45892</v>
      </c>
      <c r="E352" s="1177" t="s">
        <v>286</v>
      </c>
      <c r="F352" s="1177" t="s">
        <v>286</v>
      </c>
      <c r="G352" s="1177" t="s">
        <v>286</v>
      </c>
      <c r="H352" s="1177" t="s">
        <v>286</v>
      </c>
      <c r="I352" s="1351"/>
      <c r="K352" s="1151">
        <f t="shared" ref="K352:K354" si="151">K351+7</f>
        <v>45890</v>
      </c>
    </row>
    <row r="353" spans="1:11" s="14" customFormat="1" ht="20.100000000000001" hidden="1" customHeight="1">
      <c r="A353" s="805"/>
      <c r="B353" s="1154" t="s">
        <v>3321</v>
      </c>
      <c r="C353" s="1154" t="s">
        <v>3599</v>
      </c>
      <c r="D353" s="1154">
        <v>45901</v>
      </c>
      <c r="E353" s="1184">
        <f t="shared" ref="E353:E356" si="152">D353+9</f>
        <v>45910</v>
      </c>
      <c r="F353" s="1184">
        <f t="shared" ref="F353:F356" si="153">E353+4</f>
        <v>45914</v>
      </c>
      <c r="G353" s="1184">
        <f t="shared" ref="G353:G356" si="154">F353+8</f>
        <v>45922</v>
      </c>
      <c r="H353" s="1184">
        <f t="shared" ref="H353:H355" si="155">G353+2</f>
        <v>45924</v>
      </c>
      <c r="I353" s="1351"/>
      <c r="K353" s="1151">
        <f t="shared" si="151"/>
        <v>45897</v>
      </c>
    </row>
    <row r="354" spans="1:11" s="14" customFormat="1" ht="20.100000000000001" hidden="1" customHeight="1">
      <c r="A354" s="1098"/>
      <c r="B354" s="1154" t="s">
        <v>3319</v>
      </c>
      <c r="C354" s="1154" t="s">
        <v>3600</v>
      </c>
      <c r="D354" s="1154">
        <v>45911</v>
      </c>
      <c r="E354" s="1184">
        <f t="shared" si="152"/>
        <v>45920</v>
      </c>
      <c r="F354" s="1184">
        <f t="shared" si="153"/>
        <v>45924</v>
      </c>
      <c r="G354" s="1184">
        <f t="shared" si="154"/>
        <v>45932</v>
      </c>
      <c r="H354" s="1184">
        <f t="shared" si="155"/>
        <v>45934</v>
      </c>
      <c r="I354" s="1351"/>
      <c r="K354" s="1151">
        <f t="shared" si="151"/>
        <v>45904</v>
      </c>
    </row>
    <row r="355" spans="1:11" s="14" customFormat="1" ht="20.100000000000001" hidden="1" customHeight="1">
      <c r="A355" s="805"/>
      <c r="B355" s="1154" t="s">
        <v>3330</v>
      </c>
      <c r="C355" s="1154" t="s">
        <v>3601</v>
      </c>
      <c r="D355" s="1154">
        <v>45922</v>
      </c>
      <c r="E355" s="1177" t="s">
        <v>286</v>
      </c>
      <c r="F355" s="1177" t="s">
        <v>286</v>
      </c>
      <c r="G355" s="1184">
        <v>45930</v>
      </c>
      <c r="H355" s="1184">
        <f t="shared" si="155"/>
        <v>45932</v>
      </c>
      <c r="I355" s="1351"/>
      <c r="K355" s="1151">
        <f t="shared" ref="K355:K357" si="156">K354+7</f>
        <v>45911</v>
      </c>
    </row>
    <row r="356" spans="1:11" s="14" customFormat="1" ht="20.100000000000001" hidden="1" customHeight="1">
      <c r="A356" s="805"/>
      <c r="B356" s="1154" t="s">
        <v>314</v>
      </c>
      <c r="C356" s="1154" t="s">
        <v>3602</v>
      </c>
      <c r="D356" s="1154">
        <v>45916</v>
      </c>
      <c r="E356" s="1184">
        <f t="shared" si="152"/>
        <v>45925</v>
      </c>
      <c r="F356" s="1184">
        <f t="shared" si="153"/>
        <v>45929</v>
      </c>
      <c r="G356" s="1184">
        <f t="shared" si="154"/>
        <v>45937</v>
      </c>
      <c r="H356" s="1184">
        <f>G356+2</f>
        <v>45939</v>
      </c>
      <c r="I356" s="1351"/>
      <c r="K356" s="1151">
        <f t="shared" si="156"/>
        <v>45918</v>
      </c>
    </row>
    <row r="357" spans="1:11" s="14" customFormat="1" ht="20.100000000000001" hidden="1" customHeight="1">
      <c r="A357" s="805" t="s">
        <v>1938</v>
      </c>
      <c r="B357" s="1154" t="s">
        <v>3347</v>
      </c>
      <c r="C357" s="1154" t="s">
        <v>3603</v>
      </c>
      <c r="D357" s="1154">
        <v>45929</v>
      </c>
      <c r="E357" s="1184">
        <f t="shared" ref="E357:E362" si="157">D357+9</f>
        <v>45938</v>
      </c>
      <c r="F357" s="1184">
        <f t="shared" ref="F357:F362" si="158">E357+4</f>
        <v>45942</v>
      </c>
      <c r="G357" s="1184">
        <f t="shared" ref="G357:G362" si="159">F357+8</f>
        <v>45950</v>
      </c>
      <c r="H357" s="1184">
        <f>G357+2</f>
        <v>45952</v>
      </c>
      <c r="I357" s="1351"/>
      <c r="K357" s="1151">
        <f t="shared" si="156"/>
        <v>45925</v>
      </c>
    </row>
    <row r="358" spans="1:11" s="14" customFormat="1" ht="7.5" hidden="1" customHeight="1">
      <c r="A358" s="805" t="s">
        <v>3604</v>
      </c>
      <c r="B358" s="1158" t="s">
        <v>462</v>
      </c>
      <c r="C358" s="1154" t="s">
        <v>3605</v>
      </c>
      <c r="D358" s="1154">
        <v>45930</v>
      </c>
      <c r="E358" s="1184">
        <f t="shared" si="157"/>
        <v>45939</v>
      </c>
      <c r="F358" s="1184">
        <f t="shared" si="158"/>
        <v>45943</v>
      </c>
      <c r="G358" s="1184">
        <f t="shared" si="159"/>
        <v>45951</v>
      </c>
      <c r="H358" s="1184">
        <f t="shared" ref="H358:H361" si="160">G358+2</f>
        <v>45953</v>
      </c>
      <c r="I358" s="1351"/>
      <c r="K358" s="1151">
        <f t="shared" ref="K358:K360" si="161">K357+7</f>
        <v>45932</v>
      </c>
    </row>
    <row r="359" spans="1:11" s="14" customFormat="1" ht="20.100000000000001" hidden="1" customHeight="1">
      <c r="A359" s="805" t="s">
        <v>3606</v>
      </c>
      <c r="B359" s="1159" t="s">
        <v>462</v>
      </c>
      <c r="C359" s="1167" t="s">
        <v>3607</v>
      </c>
      <c r="D359" s="1154">
        <v>45942</v>
      </c>
      <c r="E359" s="1184">
        <f t="shared" si="157"/>
        <v>45951</v>
      </c>
      <c r="F359" s="1184">
        <f t="shared" si="158"/>
        <v>45955</v>
      </c>
      <c r="G359" s="1184">
        <f t="shared" si="159"/>
        <v>45963</v>
      </c>
      <c r="H359" s="1184">
        <f t="shared" si="160"/>
        <v>45965</v>
      </c>
      <c r="I359" s="1351"/>
      <c r="K359" s="1151">
        <v>45937</v>
      </c>
    </row>
    <row r="360" spans="1:11" s="14" customFormat="1" ht="20.100000000000001" hidden="1" customHeight="1">
      <c r="A360" s="1098"/>
      <c r="B360" s="1154" t="s">
        <v>3319</v>
      </c>
      <c r="C360" s="1167" t="s">
        <v>3608</v>
      </c>
      <c r="D360" s="1154">
        <v>45957</v>
      </c>
      <c r="E360" s="1184">
        <f t="shared" si="157"/>
        <v>45966</v>
      </c>
      <c r="F360" s="1184">
        <f t="shared" si="158"/>
        <v>45970</v>
      </c>
      <c r="G360" s="1184">
        <f t="shared" si="159"/>
        <v>45978</v>
      </c>
      <c r="H360" s="1177" t="s">
        <v>286</v>
      </c>
      <c r="I360" s="1351"/>
      <c r="K360" s="1151">
        <f t="shared" si="161"/>
        <v>45944</v>
      </c>
    </row>
    <row r="361" spans="1:11" s="14" customFormat="1" ht="20.100000000000001" hidden="1" customHeight="1">
      <c r="A361" s="805" t="s">
        <v>3352</v>
      </c>
      <c r="B361" s="1159" t="s">
        <v>310</v>
      </c>
      <c r="C361" s="1167" t="s">
        <v>3609</v>
      </c>
      <c r="D361" s="1156">
        <v>45951</v>
      </c>
      <c r="E361" s="1193">
        <f t="shared" si="157"/>
        <v>45960</v>
      </c>
      <c r="F361" s="1193">
        <f t="shared" si="158"/>
        <v>45964</v>
      </c>
      <c r="G361" s="1193">
        <f t="shared" si="159"/>
        <v>45972</v>
      </c>
      <c r="H361" s="1193">
        <f t="shared" si="160"/>
        <v>45974</v>
      </c>
      <c r="I361" s="1351"/>
      <c r="K361" s="1151">
        <f t="shared" ref="K361:K363" si="162">K360+7</f>
        <v>45951</v>
      </c>
    </row>
    <row r="362" spans="1:11" s="14" customFormat="1" ht="20.100000000000001" hidden="1" customHeight="1">
      <c r="A362" s="805" t="s">
        <v>314</v>
      </c>
      <c r="B362" s="1154" t="s">
        <v>3330</v>
      </c>
      <c r="C362" s="1154" t="s">
        <v>3610</v>
      </c>
      <c r="D362" s="1154">
        <v>45957</v>
      </c>
      <c r="E362" s="1184">
        <f t="shared" si="157"/>
        <v>45966</v>
      </c>
      <c r="F362" s="1184">
        <f t="shared" si="158"/>
        <v>45970</v>
      </c>
      <c r="G362" s="1184">
        <f t="shared" si="159"/>
        <v>45978</v>
      </c>
      <c r="H362" s="1184">
        <f>G362+2</f>
        <v>45980</v>
      </c>
      <c r="I362" s="1351"/>
      <c r="K362" s="1151">
        <f t="shared" si="162"/>
        <v>45958</v>
      </c>
    </row>
    <row r="363" spans="1:11" s="14" customFormat="1" ht="20.100000000000001" hidden="1" customHeight="1">
      <c r="A363" s="805" t="s">
        <v>3355</v>
      </c>
      <c r="B363" s="1154" t="s">
        <v>314</v>
      </c>
      <c r="C363" s="1154" t="s">
        <v>3611</v>
      </c>
      <c r="D363" s="1154">
        <v>45970</v>
      </c>
      <c r="E363" s="1184">
        <f t="shared" ref="E363" si="163">D363+9</f>
        <v>45979</v>
      </c>
      <c r="F363" s="1184">
        <f t="shared" ref="F363:F366" si="164">E363+4</f>
        <v>45983</v>
      </c>
      <c r="G363" s="1184">
        <f t="shared" ref="G363:G366" si="165">F363+8</f>
        <v>45991</v>
      </c>
      <c r="H363" s="1184">
        <f>G363+2</f>
        <v>45993</v>
      </c>
      <c r="I363" s="1351"/>
      <c r="K363" s="1151">
        <f t="shared" si="162"/>
        <v>45965</v>
      </c>
    </row>
    <row r="364" spans="1:11" s="14" customFormat="1" ht="20.100000000000001" hidden="1" customHeight="1">
      <c r="A364" s="805" t="s">
        <v>3355</v>
      </c>
      <c r="B364" s="1159" t="s">
        <v>462</v>
      </c>
      <c r="C364" s="1154" t="s">
        <v>3612</v>
      </c>
      <c r="D364" s="1154">
        <v>45972</v>
      </c>
      <c r="E364" s="1184">
        <v>45981</v>
      </c>
      <c r="F364" s="1184">
        <f t="shared" si="164"/>
        <v>45985</v>
      </c>
      <c r="G364" s="1184">
        <f t="shared" si="165"/>
        <v>45993</v>
      </c>
      <c r="H364" s="1184">
        <f t="shared" ref="H364:H365" si="166">G364+2</f>
        <v>45995</v>
      </c>
      <c r="I364" s="1351"/>
      <c r="K364" s="1151">
        <f t="shared" ref="K364:K371" si="167">K363+7</f>
        <v>45972</v>
      </c>
    </row>
    <row r="365" spans="1:11" s="14" customFormat="1" ht="20.100000000000001" hidden="1" customHeight="1">
      <c r="A365" s="805" t="s">
        <v>3613</v>
      </c>
      <c r="B365" s="1360" t="s">
        <v>462</v>
      </c>
      <c r="C365" s="1154" t="s">
        <v>3614</v>
      </c>
      <c r="D365" s="1177" t="s">
        <v>286</v>
      </c>
      <c r="E365" s="1193">
        <v>45988</v>
      </c>
      <c r="F365" s="1193">
        <f t="shared" si="164"/>
        <v>45992</v>
      </c>
      <c r="G365" s="1193">
        <f t="shared" si="165"/>
        <v>46000</v>
      </c>
      <c r="H365" s="1193">
        <f t="shared" si="166"/>
        <v>46002</v>
      </c>
      <c r="I365" s="1351"/>
      <c r="K365" s="1151">
        <f t="shared" si="167"/>
        <v>45979</v>
      </c>
    </row>
    <row r="366" spans="1:11" s="14" customFormat="1" ht="20.100000000000001" hidden="1" customHeight="1">
      <c r="A366" s="805" t="s">
        <v>3615</v>
      </c>
      <c r="B366" s="1361" t="s">
        <v>310</v>
      </c>
      <c r="C366" s="1362" t="s">
        <v>3616</v>
      </c>
      <c r="D366" s="1363" t="s">
        <v>286</v>
      </c>
      <c r="E366" s="1187">
        <v>45995</v>
      </c>
      <c r="F366" s="1187">
        <f t="shared" si="164"/>
        <v>45999</v>
      </c>
      <c r="G366" s="1187">
        <f t="shared" si="165"/>
        <v>46007</v>
      </c>
      <c r="H366" s="1187">
        <f>G366+2</f>
        <v>46009</v>
      </c>
      <c r="I366" s="1351"/>
      <c r="K366" s="1151">
        <f t="shared" si="167"/>
        <v>45986</v>
      </c>
    </row>
    <row r="367" spans="1:11" s="14" customFormat="1" ht="20.100000000000001" hidden="1" customHeight="1">
      <c r="A367" s="805" t="s">
        <v>3617</v>
      </c>
      <c r="B367" s="1364" t="s">
        <v>2655</v>
      </c>
      <c r="C367" s="1154" t="s">
        <v>3618</v>
      </c>
      <c r="D367" s="1154">
        <v>45997</v>
      </c>
      <c r="E367" s="1184">
        <v>46002</v>
      </c>
      <c r="F367" s="1184">
        <f t="shared" ref="F367:F368" si="168">E367+4</f>
        <v>46006</v>
      </c>
      <c r="G367" s="1184">
        <f t="shared" ref="G367:G368" si="169">F367+8</f>
        <v>46014</v>
      </c>
      <c r="H367" s="1184">
        <f t="shared" ref="H367:H368" si="170">G367+2</f>
        <v>46016</v>
      </c>
      <c r="I367" s="1351"/>
      <c r="K367" s="1151">
        <f t="shared" si="167"/>
        <v>45993</v>
      </c>
    </row>
    <row r="368" spans="1:11" s="14" customFormat="1" ht="20.100000000000001" hidden="1" customHeight="1">
      <c r="A368" s="805" t="s">
        <v>3619</v>
      </c>
      <c r="B368" s="1167" t="s">
        <v>3620</v>
      </c>
      <c r="C368" s="1154" t="s">
        <v>3621</v>
      </c>
      <c r="D368" s="1154">
        <v>46000</v>
      </c>
      <c r="E368" s="1184">
        <f t="shared" ref="E368" si="171">D368+9</f>
        <v>46009</v>
      </c>
      <c r="F368" s="1184">
        <f t="shared" si="168"/>
        <v>46013</v>
      </c>
      <c r="G368" s="1184">
        <f t="shared" si="169"/>
        <v>46021</v>
      </c>
      <c r="H368" s="1184">
        <f t="shared" si="170"/>
        <v>46023</v>
      </c>
      <c r="I368" s="1351"/>
      <c r="K368" s="1151">
        <f t="shared" si="167"/>
        <v>46000</v>
      </c>
    </row>
    <row r="369" spans="1:11" s="14" customFormat="1" ht="20.100000000000001" hidden="1" customHeight="1">
      <c r="A369" s="805" t="s">
        <v>3622</v>
      </c>
      <c r="B369" s="1167" t="s">
        <v>3379</v>
      </c>
      <c r="C369" s="1154" t="s">
        <v>3623</v>
      </c>
      <c r="D369" s="1154">
        <v>46014</v>
      </c>
      <c r="E369" s="1184">
        <f>D369+9</f>
        <v>46023</v>
      </c>
      <c r="F369" s="1184">
        <f>E369+4</f>
        <v>46027</v>
      </c>
      <c r="G369" s="1184">
        <f>F369+8</f>
        <v>46035</v>
      </c>
      <c r="H369" s="1184">
        <f>G369+2</f>
        <v>46037</v>
      </c>
      <c r="I369" s="1351"/>
      <c r="K369" s="1151">
        <f t="shared" si="167"/>
        <v>46007</v>
      </c>
    </row>
    <row r="370" spans="1:11" s="14" customFormat="1" ht="20.100000000000001" hidden="1" customHeight="1">
      <c r="A370" s="805" t="s">
        <v>3624</v>
      </c>
      <c r="B370" s="1159" t="s">
        <v>310</v>
      </c>
      <c r="C370" s="1154" t="s">
        <v>3625</v>
      </c>
      <c r="D370" s="1160">
        <v>46016</v>
      </c>
      <c r="E370" s="1187">
        <f t="shared" ref="E370" si="172">D370+9</f>
        <v>46025</v>
      </c>
      <c r="F370" s="1187">
        <f t="shared" ref="F370:F371" si="173">E370+4</f>
        <v>46029</v>
      </c>
      <c r="G370" s="1187">
        <f t="shared" ref="G370" si="174">F370+8</f>
        <v>46037</v>
      </c>
      <c r="H370" s="1187">
        <f t="shared" ref="H370" si="175">G370+2</f>
        <v>46039</v>
      </c>
      <c r="I370" s="1351"/>
      <c r="K370" s="1151">
        <f t="shared" si="167"/>
        <v>46014</v>
      </c>
    </row>
    <row r="371" spans="1:11" s="14" customFormat="1" ht="20.100000000000001" hidden="1" customHeight="1">
      <c r="A371" s="805" t="s">
        <v>3626</v>
      </c>
      <c r="B371" s="1167" t="s">
        <v>3627</v>
      </c>
      <c r="C371" s="1154" t="s">
        <v>3628</v>
      </c>
      <c r="D371" s="1154">
        <v>46028</v>
      </c>
      <c r="E371" s="1184">
        <f>D371+9</f>
        <v>46037</v>
      </c>
      <c r="F371" s="1184">
        <f t="shared" si="173"/>
        <v>46041</v>
      </c>
      <c r="G371" s="1177" t="s">
        <v>286</v>
      </c>
      <c r="H371" s="1177" t="s">
        <v>286</v>
      </c>
      <c r="I371" s="1351"/>
      <c r="K371" s="1151">
        <f t="shared" si="167"/>
        <v>46021</v>
      </c>
    </row>
    <row r="372" spans="1:11" s="14" customFormat="1" ht="20.100000000000001" hidden="1" customHeight="1">
      <c r="A372" s="805" t="s">
        <v>3629</v>
      </c>
      <c r="B372" s="1167" t="s">
        <v>2655</v>
      </c>
      <c r="C372" s="1154" t="s">
        <v>3630</v>
      </c>
      <c r="D372" s="1177" t="s">
        <v>286</v>
      </c>
      <c r="E372" s="1184">
        <v>46044</v>
      </c>
      <c r="F372" s="1184">
        <f t="shared" ref="F372:F373" si="176">E372+4</f>
        <v>46048</v>
      </c>
      <c r="G372" s="1184">
        <f t="shared" ref="G372:G373" si="177">F372+8</f>
        <v>46056</v>
      </c>
      <c r="H372" s="1184">
        <f t="shared" ref="H372:H373" si="178">G372+2</f>
        <v>46058</v>
      </c>
      <c r="I372" s="1351"/>
      <c r="K372" s="1151">
        <v>46028</v>
      </c>
    </row>
    <row r="373" spans="1:11" s="14" customFormat="1" ht="20.100000000000001" hidden="1" customHeight="1">
      <c r="A373" s="805" t="s">
        <v>3631</v>
      </c>
      <c r="B373" s="1167" t="s">
        <v>730</v>
      </c>
      <c r="C373" s="1154" t="s">
        <v>3632</v>
      </c>
      <c r="D373" s="1154">
        <v>46039</v>
      </c>
      <c r="E373" s="1184">
        <f t="shared" ref="E373" si="179">D373+9</f>
        <v>46048</v>
      </c>
      <c r="F373" s="1184">
        <f t="shared" si="176"/>
        <v>46052</v>
      </c>
      <c r="G373" s="1184">
        <f t="shared" si="177"/>
        <v>46060</v>
      </c>
      <c r="H373" s="1184">
        <f t="shared" si="178"/>
        <v>46062</v>
      </c>
      <c r="I373" s="1351"/>
      <c r="K373" s="1151">
        <f t="shared" ref="K373:K382" si="180">K372+7</f>
        <v>46035</v>
      </c>
    </row>
    <row r="374" spans="1:11" s="14" customFormat="1" ht="20.100000000000001" hidden="1" customHeight="1">
      <c r="A374" s="805" t="s">
        <v>3376</v>
      </c>
      <c r="B374" s="1167" t="s">
        <v>3330</v>
      </c>
      <c r="C374" s="1154" t="s">
        <v>3633</v>
      </c>
      <c r="D374" s="1154">
        <v>46049</v>
      </c>
      <c r="E374" s="1184">
        <f t="shared" ref="E374:E375" si="181">D374+9</f>
        <v>46058</v>
      </c>
      <c r="F374" s="1184">
        <f t="shared" ref="F374:F375" si="182">E374+4</f>
        <v>46062</v>
      </c>
      <c r="G374" s="1184">
        <f t="shared" ref="G374:G375" si="183">F374+8</f>
        <v>46070</v>
      </c>
      <c r="H374" s="1184">
        <f t="shared" ref="H374:H375" si="184">G374+2</f>
        <v>46072</v>
      </c>
      <c r="I374" s="1351"/>
      <c r="K374" s="1151">
        <f t="shared" si="180"/>
        <v>46042</v>
      </c>
    </row>
    <row r="375" spans="1:11" s="14" customFormat="1" ht="20.100000000000001" hidden="1" customHeight="1">
      <c r="A375" s="805" t="s">
        <v>3378</v>
      </c>
      <c r="B375" s="1167" t="s">
        <v>3379</v>
      </c>
      <c r="C375" s="1154" t="s">
        <v>3634</v>
      </c>
      <c r="D375" s="1154">
        <v>46054</v>
      </c>
      <c r="E375" s="1184">
        <f t="shared" si="181"/>
        <v>46063</v>
      </c>
      <c r="F375" s="1184">
        <f t="shared" si="182"/>
        <v>46067</v>
      </c>
      <c r="G375" s="1184">
        <f t="shared" si="183"/>
        <v>46075</v>
      </c>
      <c r="H375" s="1184">
        <f t="shared" si="184"/>
        <v>46077</v>
      </c>
      <c r="I375" s="1351"/>
      <c r="K375" s="1151">
        <f t="shared" si="180"/>
        <v>46049</v>
      </c>
    </row>
    <row r="376" spans="1:11" s="14" customFormat="1" ht="20.100000000000001" hidden="1" customHeight="1">
      <c r="A376" s="805" t="s">
        <v>3635</v>
      </c>
      <c r="B376" s="1159" t="s">
        <v>462</v>
      </c>
      <c r="C376" s="1154" t="s">
        <v>3636</v>
      </c>
      <c r="D376" s="1154">
        <v>46064</v>
      </c>
      <c r="E376" s="1177" t="s">
        <v>286</v>
      </c>
      <c r="F376" s="1177" t="s">
        <v>286</v>
      </c>
      <c r="G376" s="1177" t="s">
        <v>286</v>
      </c>
      <c r="H376" s="1177" t="s">
        <v>286</v>
      </c>
      <c r="I376" s="1351"/>
      <c r="K376" s="1151">
        <f t="shared" si="180"/>
        <v>46056</v>
      </c>
    </row>
    <row r="377" spans="1:11" s="14" customFormat="1" ht="20.100000000000001" hidden="1" customHeight="1">
      <c r="A377" s="805" t="s">
        <v>3637</v>
      </c>
      <c r="B377" s="1167" t="s">
        <v>3383</v>
      </c>
      <c r="C377" s="1154" t="s">
        <v>3638</v>
      </c>
      <c r="D377" s="1177" t="s">
        <v>286</v>
      </c>
      <c r="E377" s="1184">
        <v>46078</v>
      </c>
      <c r="F377" s="1184">
        <f t="shared" ref="F377:F378" si="185">E377+4</f>
        <v>46082</v>
      </c>
      <c r="G377" s="1184">
        <f t="shared" ref="G377:G378" si="186">F377+8</f>
        <v>46090</v>
      </c>
      <c r="H377" s="1184">
        <f t="shared" ref="H377:H379" si="187">G377+2</f>
        <v>46092</v>
      </c>
      <c r="I377" s="1351"/>
      <c r="K377" s="1151">
        <f t="shared" si="180"/>
        <v>46063</v>
      </c>
    </row>
    <row r="378" spans="1:11" s="14" customFormat="1" ht="20.100000000000001" hidden="1" customHeight="1">
      <c r="A378" s="805" t="s">
        <v>3385</v>
      </c>
      <c r="B378" s="1167" t="s">
        <v>2667</v>
      </c>
      <c r="C378" s="1154" t="s">
        <v>3639</v>
      </c>
      <c r="D378" s="1177" t="s">
        <v>286</v>
      </c>
      <c r="E378" s="1184">
        <v>46080</v>
      </c>
      <c r="F378" s="1184">
        <f t="shared" si="185"/>
        <v>46084</v>
      </c>
      <c r="G378" s="1184">
        <f t="shared" si="186"/>
        <v>46092</v>
      </c>
      <c r="H378" s="1184">
        <f t="shared" si="187"/>
        <v>46094</v>
      </c>
      <c r="I378" s="1351"/>
      <c r="K378" s="1151">
        <f t="shared" si="180"/>
        <v>46070</v>
      </c>
    </row>
    <row r="379" spans="1:11" s="14" customFormat="1" ht="20.100000000000001" hidden="1" customHeight="1">
      <c r="A379" s="805" t="s">
        <v>3640</v>
      </c>
      <c r="B379" s="1167" t="s">
        <v>730</v>
      </c>
      <c r="C379" s="1154" t="s">
        <v>3641</v>
      </c>
      <c r="D379" s="1154">
        <v>46083</v>
      </c>
      <c r="E379" s="1184">
        <f t="shared" ref="E379" si="188">D379+9</f>
        <v>46092</v>
      </c>
      <c r="F379" s="1184">
        <f t="shared" ref="F379" si="189">E379+4</f>
        <v>46096</v>
      </c>
      <c r="G379" s="1184">
        <f t="shared" ref="G379" si="190">F379+8</f>
        <v>46104</v>
      </c>
      <c r="H379" s="1184">
        <f t="shared" si="187"/>
        <v>46106</v>
      </c>
      <c r="I379" s="1351"/>
      <c r="K379" s="1151">
        <f t="shared" si="180"/>
        <v>46077</v>
      </c>
    </row>
    <row r="380" spans="1:11" s="14" customFormat="1" ht="20.100000000000001" hidden="1" customHeight="1">
      <c r="A380" s="805" t="s">
        <v>3642</v>
      </c>
      <c r="B380" s="1406" t="s">
        <v>2921</v>
      </c>
      <c r="C380" s="1154" t="s">
        <v>3643</v>
      </c>
      <c r="D380" s="1154">
        <v>46084</v>
      </c>
      <c r="E380" s="1177" t="s">
        <v>286</v>
      </c>
      <c r="F380" s="1177" t="s">
        <v>286</v>
      </c>
      <c r="G380" s="1184">
        <f>D380+21</f>
        <v>46105</v>
      </c>
      <c r="H380" s="1184">
        <f t="shared" ref="H380" si="191">G380+2</f>
        <v>46107</v>
      </c>
      <c r="I380" s="1351"/>
      <c r="K380" s="1151">
        <f t="shared" si="180"/>
        <v>46084</v>
      </c>
    </row>
    <row r="381" spans="1:11" s="14" customFormat="1" ht="20.100000000000001" hidden="1" customHeight="1">
      <c r="A381" s="805" t="s">
        <v>3389</v>
      </c>
      <c r="B381" s="1440" t="s">
        <v>2162</v>
      </c>
      <c r="C381" s="1441" t="s">
        <v>3644</v>
      </c>
      <c r="D381" s="1374">
        <v>46091</v>
      </c>
      <c r="E381" s="1257">
        <f t="shared" ref="E381" si="192">D381+9</f>
        <v>46100</v>
      </c>
      <c r="F381" s="1257">
        <f t="shared" ref="F381" si="193">E381+4</f>
        <v>46104</v>
      </c>
      <c r="G381" s="1257">
        <f t="shared" ref="G381" si="194">F381+8</f>
        <v>46112</v>
      </c>
      <c r="H381" s="1257">
        <f t="shared" ref="H381" si="195">G381+2</f>
        <v>46114</v>
      </c>
      <c r="I381" s="1351"/>
      <c r="K381" s="1325">
        <f t="shared" si="180"/>
        <v>46091</v>
      </c>
    </row>
    <row r="382" spans="1:11" s="14" customFormat="1" ht="20.100000000000001" hidden="1" customHeight="1">
      <c r="A382" s="805" t="s">
        <v>2119</v>
      </c>
      <c r="B382" s="1442" t="s">
        <v>310</v>
      </c>
      <c r="C382" s="1408" t="s">
        <v>3645</v>
      </c>
      <c r="D382" s="1347">
        <v>46098</v>
      </c>
      <c r="E382" s="1430">
        <f t="shared" ref="E382" si="196">D382+9</f>
        <v>46107</v>
      </c>
      <c r="F382" s="1430">
        <f t="shared" ref="F382" si="197">E382+4</f>
        <v>46111</v>
      </c>
      <c r="G382" s="1430">
        <f t="shared" ref="G382" si="198">F382+8</f>
        <v>46119</v>
      </c>
      <c r="H382" s="1431">
        <f t="shared" ref="H382" si="199">G382+2</f>
        <v>46121</v>
      </c>
      <c r="I382" s="1351"/>
      <c r="K382" s="1342">
        <f t="shared" si="180"/>
        <v>46098</v>
      </c>
    </row>
    <row r="383" spans="1:11" s="14" customFormat="1" ht="20.100000000000001" hidden="1" customHeight="1">
      <c r="A383" s="805"/>
      <c r="B383" s="1407"/>
      <c r="C383" s="1202"/>
      <c r="D383" s="1202"/>
      <c r="E383" s="1238"/>
      <c r="F383" s="1238"/>
      <c r="G383" s="1238"/>
      <c r="H383" s="1238"/>
      <c r="I383" s="1351"/>
      <c r="J383" s="1202"/>
      <c r="K383" s="1202"/>
    </row>
    <row r="384" spans="1:11" s="14" customFormat="1" ht="31.5" customHeight="1">
      <c r="A384" s="805"/>
      <c r="B384" s="1530" t="s">
        <v>3244</v>
      </c>
      <c r="C384" s="1559"/>
      <c r="D384" s="1614" t="s">
        <v>250</v>
      </c>
      <c r="E384" s="1416" t="s">
        <v>227</v>
      </c>
      <c r="F384" s="1416" t="s">
        <v>336</v>
      </c>
      <c r="G384" s="1409" t="s">
        <v>3574</v>
      </c>
      <c r="H384" s="1409" t="s">
        <v>104</v>
      </c>
      <c r="I384" s="1410" t="s">
        <v>115</v>
      </c>
      <c r="J384" s="1202"/>
      <c r="K384" s="1202"/>
    </row>
    <row r="385" spans="1:11" s="14" customFormat="1" ht="20.100000000000001" customHeight="1">
      <c r="A385" s="805"/>
      <c r="B385" s="1148" t="s">
        <v>252</v>
      </c>
      <c r="C385" s="1259" t="s">
        <v>253</v>
      </c>
      <c r="D385" s="1615"/>
      <c r="E385" s="1417" t="s">
        <v>33</v>
      </c>
      <c r="F385" s="1417" t="s">
        <v>65</v>
      </c>
      <c r="G385" s="1411" t="s">
        <v>54</v>
      </c>
      <c r="H385" s="1411" t="s">
        <v>160</v>
      </c>
      <c r="I385" s="1412" t="s">
        <v>142</v>
      </c>
      <c r="K385" s="1414" t="s">
        <v>255</v>
      </c>
    </row>
    <row r="386" spans="1:11" s="14" customFormat="1" ht="20.100000000000001" hidden="1" customHeight="1">
      <c r="A386" s="805" t="s">
        <v>3646</v>
      </c>
      <c r="B386" s="1167" t="s">
        <v>3647</v>
      </c>
      <c r="C386" s="1154" t="s">
        <v>3392</v>
      </c>
      <c r="D386" s="1377">
        <v>46096</v>
      </c>
      <c r="E386" s="1244">
        <f>D386+5</f>
        <v>46101</v>
      </c>
      <c r="F386" s="1244">
        <f>E386+2</f>
        <v>46103</v>
      </c>
      <c r="G386" s="1244">
        <f>F386+4</f>
        <v>46107</v>
      </c>
      <c r="H386" s="1244">
        <f>G386+8</f>
        <v>46115</v>
      </c>
      <c r="I386" s="1244">
        <f>H386+2</f>
        <v>46117</v>
      </c>
      <c r="K386" s="1255">
        <v>12</v>
      </c>
    </row>
    <row r="387" spans="1:11" s="14" customFormat="1" ht="20.100000000000001" hidden="1" customHeight="1">
      <c r="A387" s="805" t="s">
        <v>2667</v>
      </c>
      <c r="B387" s="1167" t="s">
        <v>2110</v>
      </c>
      <c r="C387" s="1154" t="s">
        <v>3648</v>
      </c>
      <c r="D387" s="1154">
        <v>46108</v>
      </c>
      <c r="E387" s="1244">
        <f>D387+5</f>
        <v>46113</v>
      </c>
      <c r="F387" s="1244">
        <f>E387+2</f>
        <v>46115</v>
      </c>
      <c r="G387" s="1244">
        <f>F387+4</f>
        <v>46119</v>
      </c>
      <c r="H387" s="1244">
        <f>G387+8</f>
        <v>46127</v>
      </c>
      <c r="I387" s="1244">
        <f>H387+2</f>
        <v>46129</v>
      </c>
      <c r="K387" s="1151">
        <v>13</v>
      </c>
    </row>
    <row r="388" spans="1:11" s="14" customFormat="1" ht="20.100000000000001" hidden="1" customHeight="1">
      <c r="A388" s="805" t="s">
        <v>3649</v>
      </c>
      <c r="B388" s="1167" t="s">
        <v>2921</v>
      </c>
      <c r="C388" s="1154" t="s">
        <v>3650</v>
      </c>
      <c r="D388" s="1154">
        <v>46125</v>
      </c>
      <c r="E388" s="1178" t="s">
        <v>286</v>
      </c>
      <c r="F388" s="1178" t="s">
        <v>286</v>
      </c>
      <c r="G388" s="1178" t="s">
        <v>286</v>
      </c>
      <c r="H388" s="1178" t="s">
        <v>286</v>
      </c>
      <c r="I388" s="1178" t="s">
        <v>286</v>
      </c>
      <c r="K388" s="1151">
        <v>14</v>
      </c>
    </row>
    <row r="389" spans="1:11" s="14" customFormat="1" ht="20.100000000000001" hidden="1" customHeight="1">
      <c r="A389" s="805" t="s">
        <v>3651</v>
      </c>
      <c r="B389" s="1167" t="s">
        <v>3652</v>
      </c>
      <c r="C389" s="1154" t="s">
        <v>3653</v>
      </c>
      <c r="D389" s="1154">
        <v>46128</v>
      </c>
      <c r="E389" s="1178" t="s">
        <v>286</v>
      </c>
      <c r="F389" s="1244">
        <f>D389+7</f>
        <v>46135</v>
      </c>
      <c r="G389" s="1178" t="s">
        <v>286</v>
      </c>
      <c r="H389" s="1244">
        <f>D389+19</f>
        <v>46147</v>
      </c>
      <c r="I389" s="1244">
        <f t="shared" ref="I389:I391" si="200">H389+2</f>
        <v>46149</v>
      </c>
      <c r="K389" s="1151">
        <v>15</v>
      </c>
    </row>
    <row r="390" spans="1:11" s="14" customFormat="1" ht="20.100000000000001" hidden="1" customHeight="1">
      <c r="A390" s="805" t="s">
        <v>3654</v>
      </c>
      <c r="B390" s="1406" t="s">
        <v>3655</v>
      </c>
      <c r="C390" s="1154" t="s">
        <v>3656</v>
      </c>
      <c r="D390" s="1154">
        <v>46130</v>
      </c>
      <c r="E390" s="1244">
        <f t="shared" ref="E390:E391" si="201">D390+5</f>
        <v>46135</v>
      </c>
      <c r="F390" s="1244">
        <f t="shared" ref="F390:F391" si="202">E390+2</f>
        <v>46137</v>
      </c>
      <c r="G390" s="1244">
        <f t="shared" ref="G390:G391" si="203">F390+4</f>
        <v>46141</v>
      </c>
      <c r="H390" s="1244">
        <f t="shared" ref="H390:H391" si="204">G390+8</f>
        <v>46149</v>
      </c>
      <c r="I390" s="1244">
        <f t="shared" si="200"/>
        <v>46151</v>
      </c>
      <c r="K390" s="1151">
        <v>16</v>
      </c>
    </row>
    <row r="391" spans="1:11" s="14" customFormat="1" ht="20.100000000000001" hidden="1" customHeight="1">
      <c r="A391" s="805" t="s">
        <v>3657</v>
      </c>
      <c r="B391" s="1167" t="s">
        <v>3647</v>
      </c>
      <c r="C391" s="1154" t="s">
        <v>3658</v>
      </c>
      <c r="D391" s="1154">
        <v>46140</v>
      </c>
      <c r="E391" s="1244">
        <f t="shared" si="201"/>
        <v>46145</v>
      </c>
      <c r="F391" s="1244">
        <f t="shared" si="202"/>
        <v>46147</v>
      </c>
      <c r="G391" s="1244">
        <f t="shared" si="203"/>
        <v>46151</v>
      </c>
      <c r="H391" s="1244">
        <f t="shared" si="204"/>
        <v>46159</v>
      </c>
      <c r="I391" s="1244">
        <f t="shared" si="200"/>
        <v>46161</v>
      </c>
      <c r="K391" s="1151">
        <v>17</v>
      </c>
    </row>
    <row r="392" spans="1:11" s="14" customFormat="1" ht="20.100000000000001" hidden="1" customHeight="1">
      <c r="A392" s="805" t="s">
        <v>3659</v>
      </c>
      <c r="B392" s="1440" t="s">
        <v>730</v>
      </c>
      <c r="C392" s="1154" t="s">
        <v>3660</v>
      </c>
      <c r="D392" s="1154">
        <v>46147</v>
      </c>
      <c r="E392" s="1244">
        <f t="shared" ref="E392:E394" si="205">D392+5</f>
        <v>46152</v>
      </c>
      <c r="F392" s="1244">
        <f t="shared" ref="F392:F394" si="206">E392+2</f>
        <v>46154</v>
      </c>
      <c r="G392" s="1244">
        <f t="shared" ref="G392:G394" si="207">F392+4</f>
        <v>46158</v>
      </c>
      <c r="H392" s="1244">
        <f t="shared" ref="H392:H394" si="208">G392+8</f>
        <v>46166</v>
      </c>
      <c r="I392" s="1244">
        <f t="shared" ref="I392:I394" si="209">H392+2</f>
        <v>46168</v>
      </c>
      <c r="K392" s="1151">
        <v>18</v>
      </c>
    </row>
    <row r="393" spans="1:11" s="14" customFormat="1" ht="20.100000000000001" hidden="1" customHeight="1">
      <c r="A393" s="805" t="s">
        <v>3661</v>
      </c>
      <c r="B393" s="1167" t="s">
        <v>2057</v>
      </c>
      <c r="C393" s="1154" t="s">
        <v>3662</v>
      </c>
      <c r="D393" s="1154">
        <v>46153</v>
      </c>
      <c r="E393" s="1244">
        <f t="shared" si="205"/>
        <v>46158</v>
      </c>
      <c r="F393" s="1244">
        <f t="shared" si="206"/>
        <v>46160</v>
      </c>
      <c r="G393" s="1244">
        <f t="shared" si="207"/>
        <v>46164</v>
      </c>
      <c r="H393" s="1244">
        <f t="shared" si="208"/>
        <v>46172</v>
      </c>
      <c r="I393" s="1244">
        <f t="shared" si="209"/>
        <v>46174</v>
      </c>
      <c r="K393" s="1263">
        <v>19</v>
      </c>
    </row>
    <row r="394" spans="1:11" s="14" customFormat="1" ht="20.100000000000001" hidden="1" customHeight="1">
      <c r="A394" s="805" t="s">
        <v>3663</v>
      </c>
      <c r="B394" s="1360" t="s">
        <v>310</v>
      </c>
      <c r="C394" s="1154" t="s">
        <v>3664</v>
      </c>
      <c r="D394" s="1160">
        <v>46156</v>
      </c>
      <c r="E394" s="1246">
        <f t="shared" si="205"/>
        <v>46161</v>
      </c>
      <c r="F394" s="1246">
        <f t="shared" si="206"/>
        <v>46163</v>
      </c>
      <c r="G394" s="1246">
        <f t="shared" si="207"/>
        <v>46167</v>
      </c>
      <c r="H394" s="1246">
        <f t="shared" si="208"/>
        <v>46175</v>
      </c>
      <c r="I394" s="1246">
        <f t="shared" si="209"/>
        <v>46177</v>
      </c>
      <c r="K394" s="1263">
        <v>20</v>
      </c>
    </row>
    <row r="395" spans="1:11" s="14" customFormat="1" ht="20.100000000000001" hidden="1" customHeight="1">
      <c r="A395" s="805" t="s">
        <v>3665</v>
      </c>
      <c r="B395" s="1361" t="s">
        <v>462</v>
      </c>
      <c r="C395" s="1362" t="s">
        <v>3666</v>
      </c>
      <c r="D395" s="1154">
        <v>46163</v>
      </c>
      <c r="E395" s="1244">
        <f t="shared" ref="E395" si="210">D395+5</f>
        <v>46168</v>
      </c>
      <c r="F395" s="1244">
        <f t="shared" ref="F395" si="211">E395+2</f>
        <v>46170</v>
      </c>
      <c r="G395" s="1244">
        <f t="shared" ref="G395" si="212">F395+4</f>
        <v>46174</v>
      </c>
      <c r="H395" s="1244">
        <f t="shared" ref="H395" si="213">G395+8</f>
        <v>46182</v>
      </c>
      <c r="I395" s="1244">
        <f t="shared" ref="I395" si="214">H395+2</f>
        <v>46184</v>
      </c>
      <c r="K395" s="1263">
        <v>21</v>
      </c>
    </row>
    <row r="396" spans="1:11" s="14" customFormat="1" ht="20.100000000000001" hidden="1" customHeight="1">
      <c r="A396" s="805"/>
      <c r="B396" s="1440" t="s">
        <v>2123</v>
      </c>
      <c r="C396" s="1362" t="s">
        <v>3667</v>
      </c>
      <c r="D396" s="1154">
        <v>46180</v>
      </c>
      <c r="E396" s="1244">
        <f t="shared" ref="E396" si="215">D396+5</f>
        <v>46185</v>
      </c>
      <c r="F396" s="1244">
        <f t="shared" ref="F396" si="216">E396+2</f>
        <v>46187</v>
      </c>
      <c r="G396" s="1244">
        <f t="shared" ref="G396" si="217">F396+4</f>
        <v>46191</v>
      </c>
      <c r="H396" s="1244">
        <f t="shared" ref="H396" si="218">G396+8</f>
        <v>46199</v>
      </c>
      <c r="I396" s="1244">
        <f t="shared" ref="I396" si="219">H396+2</f>
        <v>46201</v>
      </c>
      <c r="K396" s="1263">
        <v>22</v>
      </c>
    </row>
    <row r="397" spans="1:11" s="14" customFormat="1" ht="20.100000000000001" customHeight="1">
      <c r="A397" s="805" t="s">
        <v>3668</v>
      </c>
      <c r="B397" s="1440" t="s">
        <v>730</v>
      </c>
      <c r="C397" s="1362" t="s">
        <v>3669</v>
      </c>
      <c r="D397" s="1154">
        <v>46190</v>
      </c>
      <c r="E397" s="1244">
        <f t="shared" ref="E397" si="220">D397+5</f>
        <v>46195</v>
      </c>
      <c r="F397" s="1244">
        <f t="shared" ref="F397" si="221">E397+2</f>
        <v>46197</v>
      </c>
      <c r="G397" s="1244">
        <f t="shared" ref="G397" si="222">F397+4</f>
        <v>46201</v>
      </c>
      <c r="H397" s="1244">
        <f t="shared" ref="H397" si="223">G397+8</f>
        <v>46209</v>
      </c>
      <c r="I397" s="1244">
        <f t="shared" ref="I397" si="224">H397+2</f>
        <v>46211</v>
      </c>
      <c r="K397" s="1263">
        <v>23</v>
      </c>
    </row>
    <row r="398" spans="1:11" s="14" customFormat="1" ht="20.100000000000001" customHeight="1">
      <c r="A398" s="805" t="s">
        <v>3670</v>
      </c>
      <c r="B398" s="1440" t="s">
        <v>2339</v>
      </c>
      <c r="C398" s="1362" t="s">
        <v>3671</v>
      </c>
      <c r="D398" s="1154">
        <v>46193</v>
      </c>
      <c r="E398" s="1178" t="s">
        <v>286</v>
      </c>
      <c r="F398" s="1178" t="s">
        <v>286</v>
      </c>
      <c r="G398" s="1178" t="s">
        <v>286</v>
      </c>
      <c r="H398" s="1244">
        <f>D398+19</f>
        <v>46212</v>
      </c>
      <c r="I398" s="1244">
        <f t="shared" ref="I398" si="225">H398+2</f>
        <v>46214</v>
      </c>
      <c r="K398" s="1263">
        <v>24</v>
      </c>
    </row>
    <row r="399" spans="1:11" s="14" customFormat="1" ht="20.100000000000001" customHeight="1">
      <c r="A399" s="805" t="s">
        <v>3672</v>
      </c>
      <c r="B399" s="1440" t="s">
        <v>3330</v>
      </c>
      <c r="C399" s="1362" t="s">
        <v>3673</v>
      </c>
      <c r="D399" s="1154">
        <v>46200</v>
      </c>
      <c r="E399" s="1244">
        <f t="shared" ref="E399" si="226">D399+5</f>
        <v>46205</v>
      </c>
      <c r="F399" s="1244">
        <f t="shared" ref="F399" si="227">E399+2</f>
        <v>46207</v>
      </c>
      <c r="G399" s="1244">
        <f t="shared" ref="G399" si="228">F399+4</f>
        <v>46211</v>
      </c>
      <c r="H399" s="1244">
        <f t="shared" ref="H399" si="229">G399+8</f>
        <v>46219</v>
      </c>
      <c r="I399" s="1244">
        <f t="shared" ref="I399" si="230">H399+2</f>
        <v>46221</v>
      </c>
      <c r="K399" s="1263">
        <v>25</v>
      </c>
    </row>
    <row r="400" spans="1:11" s="14" customFormat="1" ht="20.100000000000001" customHeight="1">
      <c r="A400" s="805" t="s">
        <v>3674</v>
      </c>
      <c r="B400" s="1440" t="s">
        <v>2057</v>
      </c>
      <c r="C400" s="1362" t="s">
        <v>3675</v>
      </c>
      <c r="D400" s="1154">
        <v>46199</v>
      </c>
      <c r="E400" s="1244">
        <f t="shared" ref="E400" si="231">D400+5</f>
        <v>46204</v>
      </c>
      <c r="F400" s="1244">
        <f t="shared" ref="F400" si="232">E400+2</f>
        <v>46206</v>
      </c>
      <c r="G400" s="1244">
        <f t="shared" ref="G400" si="233">F400+4</f>
        <v>46210</v>
      </c>
      <c r="H400" s="1244">
        <f t="shared" ref="H400" si="234">G400+8</f>
        <v>46218</v>
      </c>
      <c r="I400" s="1244">
        <f t="shared" ref="I400" si="235">H400+2</f>
        <v>46220</v>
      </c>
      <c r="K400" s="1263">
        <v>26</v>
      </c>
    </row>
    <row r="401" spans="1:16" s="14" customFormat="1" ht="20.100000000000001" customHeight="1">
      <c r="A401" s="805" t="s">
        <v>3676</v>
      </c>
      <c r="B401" s="1440" t="s">
        <v>3677</v>
      </c>
      <c r="C401" s="1362" t="s">
        <v>3678</v>
      </c>
      <c r="D401" s="1154">
        <v>46205</v>
      </c>
      <c r="E401" s="1244">
        <f t="shared" ref="E401" si="236">D401+5</f>
        <v>46210</v>
      </c>
      <c r="F401" s="1244">
        <f t="shared" ref="F401" si="237">E401+2</f>
        <v>46212</v>
      </c>
      <c r="G401" s="1244">
        <f t="shared" ref="G401" si="238">F401+4</f>
        <v>46216</v>
      </c>
      <c r="H401" s="1244">
        <f t="shared" ref="H401" si="239">G401+8</f>
        <v>46224</v>
      </c>
      <c r="I401" s="1244">
        <f t="shared" ref="I401" si="240">H401+2</f>
        <v>46226</v>
      </c>
      <c r="K401" s="1263">
        <v>27</v>
      </c>
    </row>
    <row r="402" spans="1:16" s="14" customFormat="1" ht="20.100000000000001" customHeight="1">
      <c r="A402" s="805" t="s">
        <v>3679</v>
      </c>
      <c r="B402" s="1440" t="s">
        <v>3647</v>
      </c>
      <c r="C402" s="1362" t="s">
        <v>3680</v>
      </c>
      <c r="D402" s="1154">
        <v>46212</v>
      </c>
      <c r="E402" s="1244">
        <f t="shared" ref="E402" si="241">D402+5</f>
        <v>46217</v>
      </c>
      <c r="F402" s="1244">
        <f t="shared" ref="F402" si="242">E402+2</f>
        <v>46219</v>
      </c>
      <c r="G402" s="1244">
        <f t="shared" ref="G402" si="243">F402+4</f>
        <v>46223</v>
      </c>
      <c r="H402" s="1244">
        <f t="shared" ref="H402" si="244">G402+8</f>
        <v>46231</v>
      </c>
      <c r="I402" s="1244">
        <f t="shared" ref="I402" si="245">H402+2</f>
        <v>46233</v>
      </c>
      <c r="K402" s="1263">
        <v>28</v>
      </c>
    </row>
    <row r="403" spans="1:16" s="14" customFormat="1" ht="20.100000000000001" customHeight="1">
      <c r="A403" s="805" t="s">
        <v>2057</v>
      </c>
      <c r="B403" s="1440" t="s">
        <v>3215</v>
      </c>
      <c r="C403" s="1362" t="s">
        <v>3681</v>
      </c>
      <c r="D403" s="1154">
        <v>46219</v>
      </c>
      <c r="E403" s="1244">
        <f t="shared" ref="E403" si="246">D403+5</f>
        <v>46224</v>
      </c>
      <c r="F403" s="1244">
        <f t="shared" ref="F403" si="247">E403+2</f>
        <v>46226</v>
      </c>
      <c r="G403" s="1244">
        <f t="shared" ref="G403" si="248">F403+4</f>
        <v>46230</v>
      </c>
      <c r="H403" s="1244">
        <f t="shared" ref="H403" si="249">G403+8</f>
        <v>46238</v>
      </c>
      <c r="I403" s="1244">
        <f t="shared" ref="I403" si="250">H403+2</f>
        <v>46240</v>
      </c>
      <c r="K403" s="1263">
        <v>29</v>
      </c>
    </row>
    <row r="404" spans="1:16" s="14" customFormat="1" ht="20.100000000000001" customHeight="1">
      <c r="A404" s="805" t="s">
        <v>3352</v>
      </c>
      <c r="B404" s="1440" t="s">
        <v>3682</v>
      </c>
      <c r="C404" s="1362" t="s">
        <v>3683</v>
      </c>
      <c r="D404" s="1154">
        <v>46226</v>
      </c>
      <c r="E404" s="1244">
        <f t="shared" ref="E404" si="251">D404+5</f>
        <v>46231</v>
      </c>
      <c r="F404" s="1244">
        <f t="shared" ref="F404" si="252">E404+2</f>
        <v>46233</v>
      </c>
      <c r="G404" s="1244">
        <f t="shared" ref="G404" si="253">F404+4</f>
        <v>46237</v>
      </c>
      <c r="H404" s="1244">
        <f t="shared" ref="H404" si="254">G404+8</f>
        <v>46245</v>
      </c>
      <c r="I404" s="1244">
        <f t="shared" ref="I404" si="255">H404+2</f>
        <v>46247</v>
      </c>
      <c r="K404" s="1263">
        <v>30</v>
      </c>
    </row>
    <row r="405" spans="1:16" s="14" customFormat="1" ht="20.100000000000001" customHeight="1">
      <c r="A405" s="805" t="s">
        <v>3684</v>
      </c>
      <c r="B405" s="1440" t="s">
        <v>2057</v>
      </c>
      <c r="C405" s="1362" t="s">
        <v>3685</v>
      </c>
      <c r="D405" s="1154">
        <v>46233</v>
      </c>
      <c r="E405" s="1244">
        <f t="shared" ref="E405:E406" si="256">D405+5</f>
        <v>46238</v>
      </c>
      <c r="F405" s="1244">
        <f t="shared" ref="F405:F406" si="257">E405+2</f>
        <v>46240</v>
      </c>
      <c r="G405" s="1244">
        <f t="shared" ref="G405:G406" si="258">F405+4</f>
        <v>46244</v>
      </c>
      <c r="H405" s="1244">
        <f t="shared" ref="H405:H406" si="259">G405+8</f>
        <v>46252</v>
      </c>
      <c r="I405" s="1244">
        <f t="shared" ref="I405:I406" si="260">H405+2</f>
        <v>46254</v>
      </c>
      <c r="K405" s="1263">
        <v>31</v>
      </c>
    </row>
    <row r="406" spans="1:16" s="14" customFormat="1" ht="20.100000000000001" customHeight="1">
      <c r="A406" s="805" t="s">
        <v>3676</v>
      </c>
      <c r="B406" s="1440" t="s">
        <v>3677</v>
      </c>
      <c r="C406" s="1362" t="s">
        <v>3686</v>
      </c>
      <c r="D406" s="1154">
        <v>46240</v>
      </c>
      <c r="E406" s="1244">
        <f t="shared" si="256"/>
        <v>46245</v>
      </c>
      <c r="F406" s="1244">
        <f t="shared" si="257"/>
        <v>46247</v>
      </c>
      <c r="G406" s="1244">
        <f t="shared" si="258"/>
        <v>46251</v>
      </c>
      <c r="H406" s="1244">
        <f t="shared" si="259"/>
        <v>46259</v>
      </c>
      <c r="I406" s="1244">
        <f t="shared" si="260"/>
        <v>46261</v>
      </c>
      <c r="K406" s="1263">
        <v>32</v>
      </c>
    </row>
    <row r="407" spans="1:16" s="14" customFormat="1" ht="20.100000000000001" customHeight="1">
      <c r="A407" s="805"/>
      <c r="B407" s="1440" t="s">
        <v>2123</v>
      </c>
      <c r="C407" s="1362" t="s">
        <v>3687</v>
      </c>
      <c r="D407" s="1154">
        <v>46247</v>
      </c>
      <c r="E407" s="1244">
        <f t="shared" ref="E407:E408" si="261">D407+5</f>
        <v>46252</v>
      </c>
      <c r="F407" s="1244">
        <f t="shared" ref="F407:F408" si="262">E407+2</f>
        <v>46254</v>
      </c>
      <c r="G407" s="1244">
        <f t="shared" ref="G407:G408" si="263">F407+4</f>
        <v>46258</v>
      </c>
      <c r="H407" s="1244">
        <f t="shared" ref="H407:H408" si="264">G407+8</f>
        <v>46266</v>
      </c>
      <c r="I407" s="1244">
        <f t="shared" ref="I407:I408" si="265">H407+2</f>
        <v>46268</v>
      </c>
      <c r="K407" s="1263">
        <v>33</v>
      </c>
    </row>
    <row r="408" spans="1:16" s="14" customFormat="1" ht="20.100000000000001" customHeight="1">
      <c r="A408" s="805"/>
      <c r="B408" s="1440" t="s">
        <v>3215</v>
      </c>
      <c r="C408" s="1362" t="s">
        <v>3688</v>
      </c>
      <c r="D408" s="1154">
        <v>46254</v>
      </c>
      <c r="E408" s="1244">
        <f t="shared" si="261"/>
        <v>46259</v>
      </c>
      <c r="F408" s="1244">
        <f t="shared" si="262"/>
        <v>46261</v>
      </c>
      <c r="G408" s="1244">
        <f t="shared" si="263"/>
        <v>46265</v>
      </c>
      <c r="H408" s="1244">
        <f t="shared" si="264"/>
        <v>46273</v>
      </c>
      <c r="I408" s="1244">
        <f t="shared" si="265"/>
        <v>46275</v>
      </c>
      <c r="K408" s="1263">
        <v>34</v>
      </c>
    </row>
    <row r="409" spans="1:16" s="14" customFormat="1" ht="20.100000000000001" customHeight="1">
      <c r="A409" s="805"/>
      <c r="B409" s="1440" t="s">
        <v>3689</v>
      </c>
      <c r="C409" s="1362" t="s">
        <v>3690</v>
      </c>
      <c r="D409" s="1154">
        <v>46261</v>
      </c>
      <c r="E409" s="1244">
        <f t="shared" ref="E409" si="266">D409+5</f>
        <v>46266</v>
      </c>
      <c r="F409" s="1244">
        <f t="shared" ref="F409" si="267">E409+2</f>
        <v>46268</v>
      </c>
      <c r="G409" s="1244">
        <f t="shared" ref="G409" si="268">F409+4</f>
        <v>46272</v>
      </c>
      <c r="H409" s="1244">
        <f t="shared" ref="H409" si="269">G409+8</f>
        <v>46280</v>
      </c>
      <c r="I409" s="1244">
        <f t="shared" ref="I409" si="270">H409+2</f>
        <v>46282</v>
      </c>
      <c r="K409" s="1263">
        <v>35</v>
      </c>
    </row>
    <row r="410" spans="1:16" s="149" customFormat="1" ht="20.100000000000001" customHeight="1">
      <c r="A410" s="1020"/>
      <c r="B410" s="147" t="s">
        <v>467</v>
      </c>
      <c r="C410" s="74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599"/>
      <c r="O410" s="146"/>
      <c r="P410" s="146"/>
    </row>
    <row r="414" spans="1:16" ht="14.45" thickBot="1"/>
    <row r="415" spans="1:16" s="147" customFormat="1" ht="18.75" customHeight="1">
      <c r="B415" s="887"/>
      <c r="C415" s="888"/>
      <c r="D415" s="889"/>
      <c r="E415" s="890"/>
      <c r="F415" s="891"/>
      <c r="G415" s="892"/>
      <c r="H415" s="893"/>
    </row>
    <row r="416" spans="1:16" s="147" customFormat="1" ht="18.75" customHeight="1">
      <c r="B416" s="777" t="s">
        <v>468</v>
      </c>
      <c r="C416" s="145"/>
      <c r="D416" s="147" t="s">
        <v>469</v>
      </c>
      <c r="G416" s="147" t="s">
        <v>470</v>
      </c>
      <c r="H416" s="778"/>
    </row>
    <row r="417" spans="1:13" s="147" customFormat="1" ht="18.75" customHeight="1">
      <c r="B417" s="779" t="s">
        <v>471</v>
      </c>
      <c r="C417" s="1080" t="s">
        <v>472</v>
      </c>
      <c r="D417" s="133" t="s">
        <v>473</v>
      </c>
      <c r="F417" s="1080" t="s">
        <v>474</v>
      </c>
      <c r="G417" s="145" t="s">
        <v>475</v>
      </c>
      <c r="H417" s="1081" t="s">
        <v>476</v>
      </c>
    </row>
    <row r="418" spans="1:13" s="147" customFormat="1" ht="18.75" customHeight="1">
      <c r="B418" s="779" t="s">
        <v>477</v>
      </c>
      <c r="C418" s="1080" t="s">
        <v>478</v>
      </c>
      <c r="D418" s="133" t="s">
        <v>479</v>
      </c>
      <c r="E418" s="148" t="s">
        <v>480</v>
      </c>
      <c r="F418" s="1082" t="s">
        <v>481</v>
      </c>
      <c r="G418" s="145" t="s">
        <v>482</v>
      </c>
      <c r="H418" s="1081" t="s">
        <v>483</v>
      </c>
    </row>
    <row r="419" spans="1:13" s="147" customFormat="1" ht="18.75" customHeight="1">
      <c r="B419" s="782" t="s">
        <v>484</v>
      </c>
      <c r="C419" s="1083" t="s">
        <v>485</v>
      </c>
      <c r="D419" s="133" t="s">
        <v>486</v>
      </c>
      <c r="E419" s="148" t="s">
        <v>487</v>
      </c>
      <c r="F419" s="1082" t="s">
        <v>488</v>
      </c>
      <c r="G419" s="587" t="s">
        <v>489</v>
      </c>
      <c r="H419" s="1084" t="s">
        <v>490</v>
      </c>
    </row>
    <row r="420" spans="1:13" s="147" customFormat="1" ht="18.75" customHeight="1">
      <c r="B420" s="782" t="s">
        <v>491</v>
      </c>
      <c r="C420" s="1083" t="s">
        <v>492</v>
      </c>
      <c r="D420" s="133" t="s">
        <v>493</v>
      </c>
      <c r="E420" s="148" t="s">
        <v>494</v>
      </c>
      <c r="F420" s="1082" t="s">
        <v>495</v>
      </c>
      <c r="G420" s="587" t="s">
        <v>496</v>
      </c>
      <c r="H420" s="1084" t="s">
        <v>497</v>
      </c>
      <c r="L420" s="149"/>
      <c r="M420" s="149"/>
    </row>
    <row r="421" spans="1:13" s="147" customFormat="1" ht="18.75" customHeight="1">
      <c r="B421" s="782" t="s">
        <v>909</v>
      </c>
      <c r="C421" s="1083" t="s">
        <v>499</v>
      </c>
      <c r="D421" s="133" t="s">
        <v>500</v>
      </c>
      <c r="E421" s="148" t="s">
        <v>501</v>
      </c>
      <c r="F421" s="1082" t="s">
        <v>502</v>
      </c>
      <c r="G421" s="587" t="s">
        <v>503</v>
      </c>
      <c r="H421" s="1084" t="s">
        <v>504</v>
      </c>
      <c r="L421" s="149"/>
      <c r="M421" s="149"/>
    </row>
    <row r="422" spans="1:13" s="147" customFormat="1" ht="18.75" customHeight="1">
      <c r="B422" s="782" t="s">
        <v>505</v>
      </c>
      <c r="C422" s="1083" t="s">
        <v>506</v>
      </c>
      <c r="D422" s="133" t="s">
        <v>507</v>
      </c>
      <c r="E422" s="148" t="s">
        <v>508</v>
      </c>
      <c r="F422" s="1082" t="s">
        <v>509</v>
      </c>
      <c r="G422" s="587" t="s">
        <v>510</v>
      </c>
      <c r="H422" s="1084" t="s">
        <v>511</v>
      </c>
      <c r="L422" s="149"/>
      <c r="M422" s="149"/>
    </row>
    <row r="423" spans="1:13" s="147" customFormat="1" ht="18.75" customHeight="1">
      <c r="B423" s="782" t="s">
        <v>512</v>
      </c>
      <c r="C423" s="1083" t="s">
        <v>513</v>
      </c>
      <c r="D423" s="133" t="s">
        <v>514</v>
      </c>
      <c r="E423" s="148" t="s">
        <v>515</v>
      </c>
      <c r="F423" s="1080" t="s">
        <v>516</v>
      </c>
      <c r="G423" s="587" t="s">
        <v>517</v>
      </c>
      <c r="H423" s="786" t="s">
        <v>518</v>
      </c>
      <c r="L423" s="149"/>
      <c r="M423" s="149"/>
    </row>
    <row r="424" spans="1:13" s="149" customFormat="1" ht="18.75" customHeight="1">
      <c r="A424" s="1018"/>
      <c r="B424" s="782" t="s">
        <v>519</v>
      </c>
      <c r="C424" s="1083" t="s">
        <v>520</v>
      </c>
      <c r="D424" s="133" t="s">
        <v>521</v>
      </c>
      <c r="E424" s="148" t="s">
        <v>522</v>
      </c>
      <c r="F424" s="738" t="s">
        <v>523</v>
      </c>
      <c r="G424" s="147"/>
      <c r="H424" s="787"/>
      <c r="I424" s="145"/>
      <c r="J424" s="145"/>
      <c r="K424" s="145"/>
    </row>
    <row r="425" spans="1:13" s="149" customFormat="1" ht="18.75" customHeight="1" thickBot="1">
      <c r="A425" s="1018"/>
      <c r="B425" s="1085"/>
      <c r="C425" s="790"/>
      <c r="D425" s="790"/>
      <c r="E425" s="790"/>
      <c r="F425" s="790"/>
      <c r="G425" s="790"/>
      <c r="H425" s="1086"/>
      <c r="I425" s="145"/>
      <c r="J425" s="145"/>
      <c r="K425" s="145"/>
    </row>
  </sheetData>
  <customSheetViews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6"/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9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10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11"/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12"/>
    </customSheetView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3"/>
      <headerFooter>
        <oddFooter>&amp;L&amp;1#&amp;"Calibri"&amp;10 Sensitivity: Public</oddFooter>
      </headerFooter>
    </customSheetView>
  </customSheetViews>
  <mergeCells count="18">
    <mergeCell ref="B2:F2"/>
    <mergeCell ref="B4:F4"/>
    <mergeCell ref="E129:F129"/>
    <mergeCell ref="D121:D122"/>
    <mergeCell ref="B121:C121"/>
    <mergeCell ref="B9:C9"/>
    <mergeCell ref="D9:D10"/>
    <mergeCell ref="B7:E7"/>
    <mergeCell ref="B168:C168"/>
    <mergeCell ref="D168:D169"/>
    <mergeCell ref="B230:G230"/>
    <mergeCell ref="E185:F185"/>
    <mergeCell ref="B384:C384"/>
    <mergeCell ref="D384:D385"/>
    <mergeCell ref="B327:C327"/>
    <mergeCell ref="D327:D328"/>
    <mergeCell ref="B232:C232"/>
    <mergeCell ref="D232:D233"/>
  </mergeCells>
  <phoneticPr fontId="81" type="noConversion"/>
  <hyperlinks>
    <hyperlink ref="H2" location="HOME!Print_Area" display="HOME" xr:uid="{232B94FA-4545-4586-BDE5-308C4F4E46BC}"/>
    <hyperlink ref="H417" r:id="rId14" xr:uid="{D3CD8FAD-DC56-416A-94D5-05FC6349D55F}"/>
    <hyperlink ref="C417" r:id="rId15" xr:uid="{4190CC0D-30D7-472B-818D-FB0BE07D4583}"/>
    <hyperlink ref="H422" r:id="rId16" xr:uid="{11D5213D-DE6B-4C81-AE25-22DDB882BC82}"/>
    <hyperlink ref="H421" r:id="rId17" xr:uid="{6B5B5E3D-1701-4DF9-8D0A-DC0CE61FC0CF}"/>
    <hyperlink ref="C420" r:id="rId18" xr:uid="{A016CE15-3504-46C9-839B-313BB871F2FE}"/>
    <hyperlink ref="C418" r:id="rId19" xr:uid="{A1492DD6-3287-4268-BECA-637088FA1911}"/>
    <hyperlink ref="C424" r:id="rId20" xr:uid="{944D4502-3A8F-48EF-93A6-13826111C406}"/>
    <hyperlink ref="H420" r:id="rId21" xr:uid="{A0E0BFC0-E67A-419E-A1E8-71CD93D716DA}"/>
    <hyperlink ref="H423" r:id="rId22" xr:uid="{DB09E8E2-A391-45FD-B130-3FED8F687CF3}"/>
    <hyperlink ref="F417" r:id="rId23" xr:uid="{A730A6A2-8CC2-4E47-BEEE-BD306277D7AE}"/>
    <hyperlink ref="F422" r:id="rId24" xr:uid="{7EEE61EB-174A-44DD-BA0B-1E04AA8FF79A}"/>
    <hyperlink ref="F418" r:id="rId25" xr:uid="{AD6CEDED-78C4-4E5F-AC68-CF1B6950C784}"/>
    <hyperlink ref="F419" r:id="rId26" xr:uid="{8A5BC5AA-4440-4478-81E0-93E2123BE5E7}"/>
    <hyperlink ref="F420" r:id="rId27" xr:uid="{DBD1EE0A-709C-4C88-A693-2A8BD8E001ED}"/>
    <hyperlink ref="F421" r:id="rId28" xr:uid="{FF89E283-A17E-44B8-9FE7-F6F5B2A42B4D}"/>
    <hyperlink ref="H418" r:id="rId29" xr:uid="{E74316A4-7436-4C9F-B810-BD5DA498B499}"/>
    <hyperlink ref="H419" r:id="rId30" xr:uid="{2A9F6233-3CD6-4C52-BF64-18428DBB1FDE}"/>
    <hyperlink ref="F423" r:id="rId31" xr:uid="{D9874E04-626C-4CC5-AF92-39FDA2EDD98A}"/>
    <hyperlink ref="C419" r:id="rId32" xr:uid="{E45C6217-FC66-4CA9-95A0-9D66B3EB723F}"/>
    <hyperlink ref="C421" r:id="rId33" xr:uid="{D5362A28-AB56-42E1-A607-3E88FEC43D64}"/>
    <hyperlink ref="C422" r:id="rId34" xr:uid="{E0399037-7E64-43AA-AC20-D2BB3BE5BA9E}"/>
    <hyperlink ref="C423" r:id="rId35" xr:uid="{C68F1AAB-D792-4ACB-A327-8BC97BCD587C}"/>
    <hyperlink ref="F424" r:id="rId36" xr:uid="{75E07A06-A9F7-4C37-B9EF-D138DFB6E60D}"/>
  </hyperlinks>
  <pageMargins left="0.7" right="0.7" top="0.75" bottom="0.75" header="0.3" footer="0.3"/>
  <pageSetup paperSize="9" scale="57" orientation="landscape" r:id="rId37"/>
  <headerFooter>
    <oddFooter>&amp;L_x000D_&amp;1#&amp;"Calibri"&amp;10&amp;K000000 Sensitivity: Public</oddFooter>
  </headerFooter>
  <ignoredErrors>
    <ignoredError sqref="E311:F311" evalError="1"/>
    <ignoredError sqref="E159:E160" formula="1"/>
  </ignoredErrors>
  <legacyDrawing r:id="rId38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1682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3" t="s">
        <v>244</v>
      </c>
    </row>
    <row r="4" spans="1:13" s="146" customFormat="1" ht="18" customHeight="1">
      <c r="A4" s="346"/>
      <c r="B4" s="463" t="s">
        <v>3691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2313</v>
      </c>
      <c r="C6" s="151" t="s">
        <v>3692</v>
      </c>
      <c r="D6" s="332" t="s">
        <v>1909</v>
      </c>
      <c r="E6" s="163" t="s">
        <v>3398</v>
      </c>
      <c r="F6" s="332" t="s">
        <v>157</v>
      </c>
      <c r="G6" s="438" t="s">
        <v>3693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252</v>
      </c>
      <c r="C7" s="152" t="s">
        <v>253</v>
      </c>
      <c r="D7" s="332"/>
      <c r="E7" s="332" t="s">
        <v>110</v>
      </c>
      <c r="F7" s="332" t="s">
        <v>48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3694</v>
      </c>
      <c r="C8" s="353" t="s">
        <v>3695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3694</v>
      </c>
      <c r="C9" s="353" t="s">
        <v>3696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3697</v>
      </c>
      <c r="C10" s="353" t="s">
        <v>3698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3694</v>
      </c>
      <c r="C11" s="353" t="s">
        <v>3699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3700</v>
      </c>
      <c r="C12" s="353" t="s">
        <v>3701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310</v>
      </c>
      <c r="C13" s="429" t="s">
        <v>3702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3700</v>
      </c>
      <c r="C14" s="353" t="s">
        <v>3703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3700</v>
      </c>
      <c r="C15" s="353" t="s">
        <v>3704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3700</v>
      </c>
      <c r="C16" s="353" t="s">
        <v>3705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310</v>
      </c>
      <c r="C17" s="353" t="s">
        <v>3706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1694</v>
      </c>
      <c r="B18" s="356" t="s">
        <v>3707</v>
      </c>
      <c r="C18" s="353" t="s">
        <v>3708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1694</v>
      </c>
      <c r="B19" s="356" t="s">
        <v>3707</v>
      </c>
      <c r="C19" s="353" t="s">
        <v>3709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1694</v>
      </c>
      <c r="B20" s="356" t="s">
        <v>3707</v>
      </c>
      <c r="C20" s="353" t="s">
        <v>3710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1694</v>
      </c>
      <c r="B21" s="356" t="s">
        <v>3707</v>
      </c>
      <c r="C21" s="353" t="s">
        <v>3711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3707</v>
      </c>
      <c r="C22" s="353" t="s">
        <v>3712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3707</v>
      </c>
      <c r="C23" s="353" t="s">
        <v>3713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3707</v>
      </c>
      <c r="C24" s="353" t="s">
        <v>3714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3707</v>
      </c>
      <c r="C25" s="353" t="s">
        <v>3715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3707</v>
      </c>
      <c r="C26" s="353" t="s">
        <v>3716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3707</v>
      </c>
      <c r="C27" s="353" t="s">
        <v>3717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3707</v>
      </c>
      <c r="C28" s="353" t="s">
        <v>3718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3707</v>
      </c>
      <c r="C29" s="353" t="s">
        <v>3719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3720</v>
      </c>
      <c r="C30" s="353" t="s">
        <v>3721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3720</v>
      </c>
      <c r="C31" s="353" t="s">
        <v>3722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3720</v>
      </c>
      <c r="C32" s="353" t="s">
        <v>3723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3720</v>
      </c>
      <c r="C33" s="353" t="s">
        <v>3724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3720</v>
      </c>
      <c r="C34" s="353" t="s">
        <v>3725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3720</v>
      </c>
      <c r="C35" s="353" t="s">
        <v>3726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3720</v>
      </c>
      <c r="C36" s="353" t="s">
        <v>3727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3728</v>
      </c>
      <c r="B37" s="356" t="s">
        <v>973</v>
      </c>
      <c r="C37" s="353" t="s">
        <v>3729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973</v>
      </c>
      <c r="C38" s="353" t="s">
        <v>3730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973</v>
      </c>
      <c r="C39" s="353" t="s">
        <v>3731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973</v>
      </c>
      <c r="C40" s="353" t="s">
        <v>3732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973</v>
      </c>
      <c r="C41" s="353" t="s">
        <v>3733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973</v>
      </c>
      <c r="C42" s="353" t="s">
        <v>3734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973</v>
      </c>
      <c r="C43" s="353" t="s">
        <v>3735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973</v>
      </c>
      <c r="C44" s="353" t="s">
        <v>3736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973</v>
      </c>
      <c r="C45" s="353" t="s">
        <v>3737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973</v>
      </c>
      <c r="C46" s="353" t="s">
        <v>3738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973</v>
      </c>
      <c r="C47" s="353" t="s">
        <v>3739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973</v>
      </c>
      <c r="C48" s="353" t="s">
        <v>3740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3741</v>
      </c>
      <c r="B49" s="356" t="s">
        <v>726</v>
      </c>
      <c r="C49" s="353" t="s">
        <v>3742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3743</v>
      </c>
      <c r="B50" s="153" t="s">
        <v>726</v>
      </c>
      <c r="C50" s="320" t="s">
        <v>3744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3745</v>
      </c>
      <c r="B51" s="576" t="s">
        <v>3746</v>
      </c>
      <c r="C51" s="320" t="s">
        <v>3747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3745</v>
      </c>
      <c r="B52" s="153" t="s">
        <v>641</v>
      </c>
      <c r="C52" s="320" t="s">
        <v>3748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3749</v>
      </c>
      <c r="B53" s="153" t="s">
        <v>260</v>
      </c>
      <c r="C53" s="320" t="s">
        <v>3750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3749</v>
      </c>
      <c r="B54" s="153" t="s">
        <v>260</v>
      </c>
      <c r="C54" s="320" t="s">
        <v>3751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3749</v>
      </c>
      <c r="B55" s="153" t="s">
        <v>260</v>
      </c>
      <c r="C55" s="320" t="s">
        <v>3752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3749</v>
      </c>
      <c r="B56" s="153" t="s">
        <v>260</v>
      </c>
      <c r="C56" s="320" t="s">
        <v>3753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3749</v>
      </c>
      <c r="B57" s="153" t="s">
        <v>260</v>
      </c>
      <c r="C57" s="320" t="s">
        <v>3754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3749</v>
      </c>
      <c r="B58" s="153" t="s">
        <v>260</v>
      </c>
      <c r="C58" s="320" t="s">
        <v>3755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3749</v>
      </c>
      <c r="B59" s="153" t="s">
        <v>260</v>
      </c>
      <c r="C59" s="320" t="s">
        <v>3756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3749</v>
      </c>
      <c r="B60" s="153" t="s">
        <v>260</v>
      </c>
      <c r="C60" s="320" t="s">
        <v>3757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260</v>
      </c>
      <c r="C61" s="320" t="s">
        <v>3758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260</v>
      </c>
      <c r="C62" s="320" t="s">
        <v>3759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260</v>
      </c>
      <c r="C63" s="320" t="s">
        <v>3760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260</v>
      </c>
      <c r="C64" s="320" t="s">
        <v>3761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260</v>
      </c>
      <c r="C65" s="320" t="s">
        <v>3762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260</v>
      </c>
      <c r="C66" s="320" t="s">
        <v>3763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3764</v>
      </c>
      <c r="B67" s="427" t="s">
        <v>1975</v>
      </c>
      <c r="C67" s="353" t="s">
        <v>3765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3764</v>
      </c>
      <c r="B68" s="153" t="s">
        <v>723</v>
      </c>
      <c r="C68" s="320" t="s">
        <v>3766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3764</v>
      </c>
      <c r="B69" s="153" t="s">
        <v>723</v>
      </c>
      <c r="C69" s="320" t="s">
        <v>3767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3764</v>
      </c>
      <c r="B70" s="153" t="s">
        <v>723</v>
      </c>
      <c r="C70" s="320" t="s">
        <v>3768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3764</v>
      </c>
      <c r="B71" s="153" t="s">
        <v>723</v>
      </c>
      <c r="C71" s="320" t="s">
        <v>3769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3764</v>
      </c>
      <c r="B72" s="153" t="s">
        <v>723</v>
      </c>
      <c r="C72" s="320" t="s">
        <v>3770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3771</v>
      </c>
      <c r="B73" s="153" t="s">
        <v>3772</v>
      </c>
      <c r="C73" s="320" t="s">
        <v>3773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3771</v>
      </c>
      <c r="B74" s="153" t="s">
        <v>3772</v>
      </c>
      <c r="C74" s="320" t="s">
        <v>3774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3771</v>
      </c>
      <c r="B75" s="153" t="s">
        <v>3772</v>
      </c>
      <c r="C75" s="320" t="s">
        <v>3775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3764</v>
      </c>
      <c r="B76" s="153" t="s">
        <v>723</v>
      </c>
      <c r="C76" s="320" t="s">
        <v>3776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3764</v>
      </c>
      <c r="B77" s="153" t="s">
        <v>723</v>
      </c>
      <c r="C77" s="320" t="s">
        <v>3777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723</v>
      </c>
      <c r="C78" s="320" t="s">
        <v>3778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1"/>
      <c r="B80" s="622" t="s">
        <v>3779</v>
      </c>
      <c r="C80" s="623"/>
      <c r="D80" s="624"/>
      <c r="E80" s="624"/>
      <c r="F80" s="624"/>
      <c r="G80" s="625"/>
      <c r="H80" s="145"/>
      <c r="I80" s="621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2306</v>
      </c>
      <c r="C82" s="151" t="s">
        <v>1800</v>
      </c>
      <c r="D82" s="332" t="s">
        <v>1909</v>
      </c>
      <c r="E82" s="163" t="s">
        <v>3398</v>
      </c>
      <c r="F82" s="332" t="s">
        <v>3780</v>
      </c>
      <c r="G82" s="332" t="s">
        <v>145</v>
      </c>
      <c r="H82" s="460" t="s">
        <v>525</v>
      </c>
      <c r="I82" s="460" t="s">
        <v>526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252</v>
      </c>
      <c r="C83" s="152" t="s">
        <v>253</v>
      </c>
      <c r="D83" s="332" t="s">
        <v>1690</v>
      </c>
      <c r="E83" s="332" t="s">
        <v>3781</v>
      </c>
      <c r="F83" s="332" t="s">
        <v>203</v>
      </c>
      <c r="G83" s="332" t="s">
        <v>48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3782</v>
      </c>
      <c r="B84" s="442" t="s">
        <v>3783</v>
      </c>
      <c r="C84" s="322" t="s">
        <v>3784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1936</v>
      </c>
      <c r="C85" s="322" t="s">
        <v>3785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3786</v>
      </c>
      <c r="C86" s="322" t="s">
        <v>3787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1692</v>
      </c>
      <c r="C87" s="322" t="s">
        <v>3787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1936</v>
      </c>
      <c r="C88" s="322" t="s">
        <v>3788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3789</v>
      </c>
      <c r="C89" s="322" t="s">
        <v>3790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1936</v>
      </c>
      <c r="C90" s="322" t="s">
        <v>3791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3789</v>
      </c>
      <c r="C91" s="322" t="s">
        <v>3792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3793</v>
      </c>
      <c r="C92" s="322" t="s">
        <v>3794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3789</v>
      </c>
      <c r="C93" s="322" t="s">
        <v>3795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3793</v>
      </c>
      <c r="C94" s="322" t="s">
        <v>3796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3789</v>
      </c>
      <c r="C95" s="322" t="s">
        <v>3797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3793</v>
      </c>
      <c r="C96" s="322" t="s">
        <v>3798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3789</v>
      </c>
      <c r="C97" s="322" t="s">
        <v>3799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3793</v>
      </c>
      <c r="C98" s="322" t="s">
        <v>3800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3782</v>
      </c>
      <c r="B99" s="442" t="s">
        <v>1725</v>
      </c>
      <c r="C99" s="322" t="s">
        <v>3801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3789</v>
      </c>
      <c r="C100" s="322" t="s">
        <v>3801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3793</v>
      </c>
      <c r="C101" s="322" t="s">
        <v>3802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3782</v>
      </c>
      <c r="B102" s="442" t="s">
        <v>1692</v>
      </c>
      <c r="C102" s="322" t="s">
        <v>3803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3793</v>
      </c>
      <c r="C103" s="322" t="s">
        <v>3804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3782</v>
      </c>
      <c r="B104" s="442" t="s">
        <v>1692</v>
      </c>
      <c r="C104" s="322" t="s">
        <v>3805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3793</v>
      </c>
      <c r="C105" s="322" t="s">
        <v>3806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1692</v>
      </c>
      <c r="C106" s="322" t="s">
        <v>3807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3789</v>
      </c>
      <c r="C107" s="322" t="s">
        <v>3807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3793</v>
      </c>
      <c r="C108" s="322" t="s">
        <v>3808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3789</v>
      </c>
      <c r="C109" s="322" t="s">
        <v>3808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3707</v>
      </c>
      <c r="C111" s="322" t="s">
        <v>3809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3793</v>
      </c>
      <c r="C112" s="322" t="s">
        <v>3810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3811</v>
      </c>
      <c r="B113" s="442" t="s">
        <v>1725</v>
      </c>
      <c r="C113" s="322" t="s">
        <v>3812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3793</v>
      </c>
      <c r="C114" s="322" t="s">
        <v>3812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3793</v>
      </c>
      <c r="C115" s="322" t="s">
        <v>3813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3814</v>
      </c>
      <c r="B116" s="442" t="s">
        <v>3793</v>
      </c>
      <c r="C116" s="322" t="s">
        <v>3815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3793</v>
      </c>
      <c r="C117" s="322" t="s">
        <v>3816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3793</v>
      </c>
      <c r="C118" s="322" t="s">
        <v>3817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3523</v>
      </c>
      <c r="C119" s="322" t="s">
        <v>3817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3793</v>
      </c>
      <c r="C120" s="322" t="s">
        <v>3818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3793</v>
      </c>
      <c r="C121" s="322" t="s">
        <v>3819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3793</v>
      </c>
      <c r="C122" s="322" t="s">
        <v>3820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3793</v>
      </c>
      <c r="C123" s="322" t="s">
        <v>3821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3822</v>
      </c>
      <c r="B124" s="442" t="s">
        <v>3446</v>
      </c>
      <c r="C124" s="322" t="s">
        <v>3823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3793</v>
      </c>
      <c r="C125" s="322" t="s">
        <v>3824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3825</v>
      </c>
      <c r="B126" s="153" t="s">
        <v>3793</v>
      </c>
      <c r="C126" s="320" t="s">
        <v>3826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3793</v>
      </c>
      <c r="C127" s="320" t="s">
        <v>3827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3828</v>
      </c>
      <c r="C128" s="328" t="s">
        <v>3827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3829</v>
      </c>
      <c r="C129" s="328" t="s">
        <v>3827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3830</v>
      </c>
      <c r="C130" s="320" t="s">
        <v>3831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3832</v>
      </c>
      <c r="B131" s="588" t="s">
        <v>1972</v>
      </c>
      <c r="C131" s="320" t="s">
        <v>3833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7" t="s">
        <v>3793</v>
      </c>
      <c r="C132" s="320" t="s">
        <v>3834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3832</v>
      </c>
      <c r="B133" s="216" t="s">
        <v>655</v>
      </c>
      <c r="C133" s="320" t="s">
        <v>3835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3793</v>
      </c>
      <c r="C134" s="320" t="s">
        <v>3836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3793</v>
      </c>
      <c r="C135" s="320" t="s">
        <v>3837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3832</v>
      </c>
      <c r="B136" s="153" t="s">
        <v>323</v>
      </c>
      <c r="C136" s="320" t="s">
        <v>3838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310</v>
      </c>
      <c r="C137" s="320" t="s">
        <v>3839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3840</v>
      </c>
      <c r="C138" s="155"/>
      <c r="D138" s="155"/>
      <c r="E138" s="439"/>
      <c r="F138" s="439"/>
      <c r="G138" s="594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4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3841</v>
      </c>
      <c r="C140" s="169" t="s">
        <v>3842</v>
      </c>
      <c r="D140" s="332" t="s">
        <v>1909</v>
      </c>
      <c r="E140" s="163" t="s">
        <v>3398</v>
      </c>
      <c r="F140" s="163" t="s">
        <v>82</v>
      </c>
      <c r="G140" s="595" t="s">
        <v>3843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252</v>
      </c>
      <c r="C141" s="152" t="s">
        <v>253</v>
      </c>
      <c r="D141" s="332" t="s">
        <v>1690</v>
      </c>
      <c r="E141" s="332" t="s">
        <v>3781</v>
      </c>
      <c r="F141" s="332" t="s">
        <v>203</v>
      </c>
      <c r="G141" s="596" t="s">
        <v>33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1936</v>
      </c>
      <c r="C142" s="320" t="s">
        <v>3784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3789</v>
      </c>
      <c r="C143" s="320" t="s">
        <v>3785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1936</v>
      </c>
      <c r="C144" s="320" t="s">
        <v>3787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3786</v>
      </c>
      <c r="C145" s="320" t="s">
        <v>3788</v>
      </c>
      <c r="D145" s="585">
        <v>44521</v>
      </c>
      <c r="E145" s="474">
        <f t="shared" si="239"/>
        <v>44522</v>
      </c>
      <c r="F145" s="474">
        <f t="shared" si="240"/>
        <v>44524</v>
      </c>
      <c r="G145" s="597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1936</v>
      </c>
      <c r="C146" s="320" t="s">
        <v>3790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3789</v>
      </c>
      <c r="C147" s="320" t="s">
        <v>3791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1936</v>
      </c>
      <c r="C148" s="320" t="s">
        <v>3792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3789</v>
      </c>
      <c r="C149" s="320" t="s">
        <v>3794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3832</v>
      </c>
      <c r="B150" s="153" t="s">
        <v>3844</v>
      </c>
      <c r="C150" s="320" t="s">
        <v>3795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3789</v>
      </c>
      <c r="C151" s="320" t="s">
        <v>3796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1936</v>
      </c>
      <c r="C152" s="320" t="s">
        <v>3797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3845</v>
      </c>
      <c r="C153" s="320" t="s">
        <v>3797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3782</v>
      </c>
      <c r="B154" s="153" t="s">
        <v>3845</v>
      </c>
      <c r="C154" s="320" t="s">
        <v>3798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3845</v>
      </c>
      <c r="C155" s="320" t="s">
        <v>3799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3846</v>
      </c>
      <c r="B156" s="153" t="s">
        <v>3844</v>
      </c>
      <c r="C156" s="320" t="s">
        <v>3799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3847</v>
      </c>
      <c r="B157" s="153" t="s">
        <v>3844</v>
      </c>
      <c r="C157" s="320" t="s">
        <v>3800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3789</v>
      </c>
      <c r="C158" s="320" t="s">
        <v>3800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1936</v>
      </c>
      <c r="C159" s="320" t="s">
        <v>3801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3789</v>
      </c>
      <c r="C160" s="320" t="s">
        <v>3802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1936</v>
      </c>
      <c r="C161" s="320" t="s">
        <v>3803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3782</v>
      </c>
      <c r="B162" s="153" t="s">
        <v>1692</v>
      </c>
      <c r="C162" s="320" t="s">
        <v>3804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1936</v>
      </c>
      <c r="C163" s="320" t="s">
        <v>3805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1692</v>
      </c>
      <c r="C164" s="320" t="s">
        <v>3806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1936</v>
      </c>
      <c r="C165" s="320" t="s">
        <v>3807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1701</v>
      </c>
      <c r="B166" s="547" t="s">
        <v>310</v>
      </c>
      <c r="C166" s="320" t="s">
        <v>3808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1936</v>
      </c>
      <c r="C167" s="320" t="s">
        <v>3809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1701</v>
      </c>
      <c r="B168" s="153" t="s">
        <v>3848</v>
      </c>
      <c r="C168" s="320" t="s">
        <v>3810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3832</v>
      </c>
      <c r="B169" s="153" t="s">
        <v>3720</v>
      </c>
      <c r="C169" s="320" t="s">
        <v>3849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3793</v>
      </c>
      <c r="C170" s="320" t="s">
        <v>3850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3793</v>
      </c>
      <c r="C171" s="320" t="s">
        <v>3851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3793</v>
      </c>
      <c r="C172" s="320" t="s">
        <v>3852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3793</v>
      </c>
      <c r="C173" s="320" t="s">
        <v>3853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3793</v>
      </c>
      <c r="C174" s="320" t="s">
        <v>3854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3793</v>
      </c>
      <c r="C175" s="320" t="s">
        <v>3855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3832</v>
      </c>
      <c r="B176" s="550" t="s">
        <v>641</v>
      </c>
      <c r="C176" s="320" t="s">
        <v>3856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3832</v>
      </c>
      <c r="B177" s="550" t="s">
        <v>641</v>
      </c>
      <c r="C177" s="320" t="s">
        <v>3857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467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3858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3859</v>
      </c>
      <c r="C184" s="151" t="s">
        <v>1684</v>
      </c>
      <c r="D184" s="332" t="s">
        <v>1909</v>
      </c>
      <c r="E184" s="163" t="s">
        <v>3398</v>
      </c>
      <c r="F184" s="332" t="s">
        <v>169</v>
      </c>
      <c r="G184" s="438" t="s">
        <v>526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252</v>
      </c>
      <c r="C185" s="152" t="s">
        <v>253</v>
      </c>
      <c r="D185" s="332"/>
      <c r="E185" s="332" t="s">
        <v>3781</v>
      </c>
      <c r="F185" s="332" t="s">
        <v>48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2032</v>
      </c>
      <c r="C186" s="320" t="s">
        <v>3860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2032</v>
      </c>
      <c r="C187" s="320" t="s">
        <v>3861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2032</v>
      </c>
      <c r="C188" s="320" t="s">
        <v>3862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2032</v>
      </c>
      <c r="C189" s="320" t="s">
        <v>3863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310</v>
      </c>
      <c r="C190" s="320" t="s">
        <v>3864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3865</v>
      </c>
      <c r="C191" s="320" t="s">
        <v>3866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2032</v>
      </c>
      <c r="C192" s="320" t="s">
        <v>3867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310</v>
      </c>
      <c r="C193" s="479" t="s">
        <v>3868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2032</v>
      </c>
      <c r="C194" s="320" t="s">
        <v>3869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2032</v>
      </c>
      <c r="C195" s="320" t="s">
        <v>3870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2032</v>
      </c>
      <c r="C196" s="320" t="s">
        <v>3871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2032</v>
      </c>
      <c r="C197" s="320" t="s">
        <v>3872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2032</v>
      </c>
      <c r="C198" s="320" t="s">
        <v>3873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3519</v>
      </c>
      <c r="B199" s="532" t="s">
        <v>3874</v>
      </c>
      <c r="C199" s="320" t="s">
        <v>3875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2032</v>
      </c>
      <c r="C200" s="320" t="s">
        <v>3876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2032</v>
      </c>
      <c r="C201" s="320" t="s">
        <v>3877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2032</v>
      </c>
      <c r="C202" s="320" t="s">
        <v>3878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2032</v>
      </c>
      <c r="C203" s="320" t="s">
        <v>3879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2032</v>
      </c>
      <c r="C204" s="320" t="s">
        <v>3880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2032</v>
      </c>
      <c r="C205" s="320" t="s">
        <v>3881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2032</v>
      </c>
      <c r="C206" s="320" t="s">
        <v>3882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2032</v>
      </c>
      <c r="C207" s="320" t="s">
        <v>3883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1725</v>
      </c>
      <c r="C208" s="320" t="s">
        <v>3884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2032</v>
      </c>
      <c r="C209" s="320" t="s">
        <v>3885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2032</v>
      </c>
      <c r="C210" s="320" t="s">
        <v>3886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3478</v>
      </c>
      <c r="C211" s="320" t="s">
        <v>3887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2032</v>
      </c>
      <c r="C212" s="320" t="s">
        <v>3888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2032</v>
      </c>
      <c r="C213" s="320" t="s">
        <v>3889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2032</v>
      </c>
      <c r="C214" s="320" t="s">
        <v>3890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3519</v>
      </c>
      <c r="B215" s="320" t="s">
        <v>323</v>
      </c>
      <c r="C215" s="320" t="s">
        <v>3891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323</v>
      </c>
      <c r="C216" s="320" t="s">
        <v>3892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323</v>
      </c>
      <c r="C217" s="320" t="s">
        <v>3893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323</v>
      </c>
      <c r="C218" s="320" t="s">
        <v>3894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323</v>
      </c>
      <c r="C219" s="320" t="s">
        <v>3895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323</v>
      </c>
      <c r="C220" s="320" t="s">
        <v>3896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323</v>
      </c>
      <c r="C221" s="320" t="s">
        <v>3897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323</v>
      </c>
      <c r="C222" s="320" t="s">
        <v>3898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323</v>
      </c>
      <c r="C223" s="320" t="s">
        <v>3899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323</v>
      </c>
      <c r="C224" s="320" t="s">
        <v>3900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2484</v>
      </c>
      <c r="B225" s="320" t="s">
        <v>641</v>
      </c>
      <c r="C225" s="320" t="s">
        <v>3901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2484</v>
      </c>
      <c r="B226" s="320" t="s">
        <v>641</v>
      </c>
      <c r="C226" s="320" t="s">
        <v>3902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2484</v>
      </c>
      <c r="B227" s="320" t="s">
        <v>641</v>
      </c>
      <c r="C227" s="320" t="s">
        <v>3903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3904</v>
      </c>
      <c r="B228" s="320" t="s">
        <v>641</v>
      </c>
      <c r="C228" s="320" t="s">
        <v>3905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3904</v>
      </c>
      <c r="B229" s="320" t="s">
        <v>641</v>
      </c>
      <c r="C229" s="320" t="s">
        <v>3906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3904</v>
      </c>
      <c r="B230" s="320" t="s">
        <v>641</v>
      </c>
      <c r="C230" s="320" t="s">
        <v>3907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3904</v>
      </c>
      <c r="B231" s="320" t="s">
        <v>641</v>
      </c>
      <c r="C231" s="320" t="s">
        <v>3908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3904</v>
      </c>
      <c r="B232" s="320" t="s">
        <v>258</v>
      </c>
      <c r="C232" s="320" t="s">
        <v>3909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3904</v>
      </c>
      <c r="B233" s="320" t="s">
        <v>258</v>
      </c>
      <c r="C233" s="320" t="s">
        <v>3910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3904</v>
      </c>
      <c r="B234" s="320" t="s">
        <v>258</v>
      </c>
      <c r="C234" s="320" t="s">
        <v>3911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258</v>
      </c>
      <c r="C235" s="320" t="s">
        <v>3912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258</v>
      </c>
      <c r="C236" s="320" t="s">
        <v>3913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258</v>
      </c>
      <c r="C237" s="320" t="s">
        <v>3914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258</v>
      </c>
      <c r="C238" s="320" t="s">
        <v>3915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3916</v>
      </c>
      <c r="B239" s="320" t="s">
        <v>2032</v>
      </c>
      <c r="C239" s="320" t="s">
        <v>3917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3916</v>
      </c>
      <c r="B240" s="320" t="s">
        <v>2032</v>
      </c>
      <c r="C240" s="320" t="s">
        <v>3918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3916</v>
      </c>
      <c r="B241" s="320" t="s">
        <v>2032</v>
      </c>
      <c r="C241" s="320" t="s">
        <v>3919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3916</v>
      </c>
      <c r="B242" s="320" t="s">
        <v>2032</v>
      </c>
      <c r="C242" s="320" t="s">
        <v>3920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3916</v>
      </c>
      <c r="B243" s="320" t="s">
        <v>2032</v>
      </c>
      <c r="C243" s="320" t="s">
        <v>3921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3916</v>
      </c>
      <c r="B244" s="320" t="s">
        <v>2032</v>
      </c>
      <c r="C244" s="320" t="s">
        <v>3922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3916</v>
      </c>
      <c r="B245" s="320" t="s">
        <v>2032</v>
      </c>
      <c r="C245" s="320" t="s">
        <v>3923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3924</v>
      </c>
      <c r="B246" s="482" t="s">
        <v>310</v>
      </c>
      <c r="C246" s="320" t="s">
        <v>3925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3916</v>
      </c>
      <c r="B247" s="320" t="s">
        <v>2032</v>
      </c>
      <c r="C247" s="320" t="s">
        <v>3926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2032</v>
      </c>
      <c r="C248" s="320" t="s">
        <v>3927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2032</v>
      </c>
      <c r="C249" s="320" t="s">
        <v>3928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2032</v>
      </c>
      <c r="C250" s="320" t="s">
        <v>3929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2032</v>
      </c>
      <c r="C251" s="320" t="s">
        <v>3930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3519</v>
      </c>
      <c r="B252" s="708" t="s">
        <v>310</v>
      </c>
      <c r="C252" s="320" t="s">
        <v>3931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2032</v>
      </c>
      <c r="C253" s="320" t="s">
        <v>3932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2032</v>
      </c>
      <c r="C254" s="320" t="s">
        <v>3933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2032</v>
      </c>
      <c r="C255" s="320" t="s">
        <v>3934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1909</v>
      </c>
      <c r="E258" s="163" t="s">
        <v>104</v>
      </c>
      <c r="F258" s="332" t="s">
        <v>115</v>
      </c>
      <c r="G258" s="332" t="s">
        <v>210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252</v>
      </c>
      <c r="C259" s="152" t="s">
        <v>253</v>
      </c>
      <c r="D259" s="332" t="s">
        <v>1690</v>
      </c>
      <c r="E259" s="332" t="s">
        <v>65</v>
      </c>
      <c r="F259" s="332" t="s">
        <v>205</v>
      </c>
      <c r="G259" s="332" t="s">
        <v>2480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2032</v>
      </c>
      <c r="C260" s="320" t="s">
        <v>3935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467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468</v>
      </c>
      <c r="C269" s="193"/>
      <c r="D269" s="193"/>
      <c r="E269" s="194"/>
      <c r="F269" s="195" t="s">
        <v>1818</v>
      </c>
      <c r="G269" s="195"/>
      <c r="H269" s="193"/>
      <c r="I269" s="195" t="s">
        <v>470</v>
      </c>
      <c r="J269" s="195"/>
      <c r="K269" s="195"/>
      <c r="L269" s="193"/>
    </row>
    <row r="270" spans="1:13" s="196" customFormat="1" ht="18" customHeight="1">
      <c r="A270" s="346"/>
      <c r="B270" s="197" t="s">
        <v>471</v>
      </c>
      <c r="C270" s="193"/>
      <c r="D270" s="198" t="s">
        <v>472</v>
      </c>
      <c r="E270" s="199"/>
      <c r="F270" s="197" t="s">
        <v>473</v>
      </c>
      <c r="G270" s="193"/>
      <c r="H270" s="198" t="s">
        <v>474</v>
      </c>
      <c r="I270" s="197" t="s">
        <v>475</v>
      </c>
      <c r="J270" s="193"/>
      <c r="K270" s="198" t="s">
        <v>476</v>
      </c>
      <c r="L270" s="193"/>
    </row>
    <row r="271" spans="1:13" s="196" customFormat="1" ht="18" customHeight="1">
      <c r="A271" s="347"/>
      <c r="B271" s="414" t="s">
        <v>477</v>
      </c>
      <c r="C271" s="202"/>
      <c r="D271" s="569" t="s">
        <v>478</v>
      </c>
      <c r="E271" s="197"/>
      <c r="F271" s="706" t="s">
        <v>479</v>
      </c>
      <c r="G271" s="706" t="s">
        <v>480</v>
      </c>
      <c r="H271" s="252" t="s">
        <v>481</v>
      </c>
      <c r="I271" s="201" t="s">
        <v>482</v>
      </c>
      <c r="J271" s="202" t="s">
        <v>1819</v>
      </c>
      <c r="K271" s="203" t="s">
        <v>483</v>
      </c>
      <c r="L271" s="193"/>
    </row>
    <row r="272" spans="1:13" s="196" customFormat="1" ht="18" customHeight="1">
      <c r="A272" s="346"/>
      <c r="B272" s="414" t="s">
        <v>491</v>
      </c>
      <c r="C272" s="202"/>
      <c r="D272" s="569" t="s">
        <v>492</v>
      </c>
      <c r="E272" s="197"/>
      <c r="F272" s="706" t="s">
        <v>486</v>
      </c>
      <c r="G272" s="706" t="s">
        <v>487</v>
      </c>
      <c r="H272" s="252" t="s">
        <v>488</v>
      </c>
      <c r="I272" s="201" t="s">
        <v>489</v>
      </c>
      <c r="J272" s="202" t="s">
        <v>1820</v>
      </c>
      <c r="K272" s="203" t="s">
        <v>490</v>
      </c>
      <c r="L272" s="193"/>
    </row>
    <row r="273" spans="1:13" s="196" customFormat="1" ht="18" customHeight="1">
      <c r="A273" s="346"/>
      <c r="B273" s="201" t="s">
        <v>3936</v>
      </c>
      <c r="C273" s="202"/>
      <c r="D273" s="203" t="s">
        <v>1982</v>
      </c>
      <c r="E273" s="197"/>
      <c r="F273" s="706" t="s">
        <v>493</v>
      </c>
      <c r="G273" s="706" t="s">
        <v>494</v>
      </c>
      <c r="H273" s="252" t="s">
        <v>495</v>
      </c>
      <c r="I273" s="201" t="s">
        <v>1823</v>
      </c>
      <c r="J273" s="202" t="s">
        <v>1824</v>
      </c>
      <c r="K273" s="203" t="s">
        <v>1825</v>
      </c>
      <c r="L273" s="193"/>
    </row>
    <row r="274" spans="1:13" s="196" customFormat="1" ht="18" customHeight="1">
      <c r="A274" s="346"/>
      <c r="B274" s="201" t="s">
        <v>484</v>
      </c>
      <c r="C274" s="202"/>
      <c r="D274" s="203" t="s">
        <v>485</v>
      </c>
      <c r="E274" s="197"/>
      <c r="F274" s="706" t="s">
        <v>500</v>
      </c>
      <c r="G274" s="706" t="s">
        <v>501</v>
      </c>
      <c r="H274" s="252" t="s">
        <v>502</v>
      </c>
      <c r="I274" s="201" t="s">
        <v>503</v>
      </c>
      <c r="J274" s="202" t="s">
        <v>1826</v>
      </c>
      <c r="K274" s="203" t="s">
        <v>504</v>
      </c>
      <c r="L274" s="193"/>
    </row>
    <row r="275" spans="1:13" s="196" customFormat="1" ht="18" customHeight="1">
      <c r="A275" s="346"/>
      <c r="B275" s="414" t="s">
        <v>909</v>
      </c>
      <c r="C275" s="202"/>
      <c r="D275" s="569" t="s">
        <v>499</v>
      </c>
      <c r="E275" s="197"/>
      <c r="F275" s="706" t="s">
        <v>3937</v>
      </c>
      <c r="G275" s="706" t="s">
        <v>508</v>
      </c>
      <c r="H275" s="252" t="s">
        <v>3938</v>
      </c>
      <c r="I275" s="201" t="s">
        <v>510</v>
      </c>
      <c r="J275" s="202" t="s">
        <v>1827</v>
      </c>
      <c r="K275" s="203" t="s">
        <v>511</v>
      </c>
      <c r="L275" s="193"/>
    </row>
    <row r="276" spans="1:13" s="196" customFormat="1" ht="18" customHeight="1">
      <c r="A276" s="346"/>
      <c r="B276" s="414" t="s">
        <v>1828</v>
      </c>
      <c r="C276" s="202"/>
      <c r="D276" s="569" t="s">
        <v>1829</v>
      </c>
      <c r="E276" s="197"/>
      <c r="F276" s="706" t="s">
        <v>3939</v>
      </c>
      <c r="G276" s="706" t="s">
        <v>515</v>
      </c>
      <c r="H276" s="252" t="s">
        <v>3940</v>
      </c>
      <c r="I276" s="201" t="s">
        <v>1830</v>
      </c>
      <c r="J276" s="202" t="s">
        <v>1831</v>
      </c>
      <c r="K276" s="203" t="s">
        <v>1832</v>
      </c>
      <c r="L276" s="193"/>
    </row>
    <row r="277" spans="1:13" s="196" customFormat="1" ht="18" customHeight="1">
      <c r="A277" s="346"/>
      <c r="B277" s="414" t="s">
        <v>1833</v>
      </c>
      <c r="C277" s="202"/>
      <c r="D277" s="569" t="s">
        <v>1834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505</v>
      </c>
      <c r="C278" s="202"/>
      <c r="D278" s="569" t="s">
        <v>506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1835</v>
      </c>
      <c r="C280" s="193" t="s">
        <v>1836</v>
      </c>
      <c r="D280" s="205"/>
      <c r="E280" s="193"/>
      <c r="F280" s="193" t="s">
        <v>1837</v>
      </c>
      <c r="G280" s="206" t="s">
        <v>1838</v>
      </c>
      <c r="H280" s="196"/>
      <c r="I280" s="193" t="s">
        <v>1837</v>
      </c>
      <c r="J280" s="193" t="s">
        <v>1839</v>
      </c>
      <c r="K280" s="196"/>
      <c r="L280" s="196"/>
      <c r="M280" s="196"/>
    </row>
  </sheetData>
  <customSheetViews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6"/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9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10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11"/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12"/>
    </customSheetView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62"/>
  <sheetViews>
    <sheetView showGridLines="0" zoomScaleNormal="100" zoomScaleSheetLayoutView="75" workbookViewId="0">
      <selection activeCell="H2" sqref="H2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23"/>
      <c r="B2" s="1534" t="s">
        <v>0</v>
      </c>
      <c r="C2" s="1534"/>
      <c r="D2" s="1534"/>
      <c r="E2" s="1534"/>
      <c r="F2" s="1534"/>
      <c r="G2" s="121"/>
      <c r="H2" s="943" t="s">
        <v>244</v>
      </c>
    </row>
    <row r="3" spans="1:10" ht="18.75" customHeight="1">
      <c r="A3" s="1023"/>
      <c r="B3" s="123"/>
      <c r="C3" s="122"/>
      <c r="D3" s="122"/>
      <c r="E3" s="122"/>
      <c r="F3" s="122"/>
      <c r="H3" s="1443"/>
    </row>
    <row r="4" spans="1:10" s="149" customFormat="1" ht="30" customHeight="1">
      <c r="A4" s="325"/>
      <c r="B4" s="1535" t="s">
        <v>20</v>
      </c>
      <c r="C4" s="1536"/>
      <c r="D4" s="1536"/>
      <c r="E4" s="1536"/>
      <c r="F4" s="1537"/>
      <c r="G4" s="147"/>
      <c r="H4" s="1444"/>
    </row>
    <row r="5" spans="1:10" s="149" customFormat="1" ht="30" customHeight="1">
      <c r="A5" s="325"/>
      <c r="B5" s="1079"/>
      <c r="C5" s="1079"/>
      <c r="D5" s="1079"/>
      <c r="E5" s="1079"/>
      <c r="F5" s="1079"/>
      <c r="G5" s="147"/>
      <c r="H5" s="379"/>
    </row>
    <row r="6" spans="1:10" s="149" customFormat="1" ht="20.100000000000001" customHeight="1">
      <c r="A6" s="1018"/>
      <c r="B6" s="1529" t="s">
        <v>248</v>
      </c>
      <c r="C6" s="1529"/>
      <c r="D6" s="1529"/>
      <c r="E6" s="1529"/>
      <c r="F6" s="1022"/>
      <c r="G6" s="145"/>
    </row>
    <row r="7" spans="1:10" ht="17.45">
      <c r="A7" s="327"/>
      <c r="B7" s="747"/>
      <c r="C7" s="533"/>
      <c r="D7" s="9"/>
      <c r="E7" s="9"/>
      <c r="F7" s="9"/>
      <c r="G7" s="9"/>
      <c r="H7" s="9"/>
    </row>
    <row r="8" spans="1:10" ht="34.5" hidden="1" customHeight="1">
      <c r="A8" s="804"/>
      <c r="B8" s="1530" t="s">
        <v>20</v>
      </c>
      <c r="C8" s="1531"/>
      <c r="D8" s="1532" t="s">
        <v>250</v>
      </c>
      <c r="E8" s="1147" t="s">
        <v>169</v>
      </c>
      <c r="F8" s="1147" t="s">
        <v>108</v>
      </c>
      <c r="G8" s="1238"/>
      <c r="H8" s="1365"/>
      <c r="I8" s="1366"/>
      <c r="J8" s="1367"/>
    </row>
    <row r="9" spans="1:10" ht="26.25" hidden="1" customHeight="1">
      <c r="A9" s="804"/>
      <c r="B9" s="1148" t="s">
        <v>252</v>
      </c>
      <c r="C9" s="1259" t="s">
        <v>253</v>
      </c>
      <c r="D9" s="1533"/>
      <c r="E9" s="1149" t="s">
        <v>48</v>
      </c>
      <c r="F9" s="1149" t="s">
        <v>99</v>
      </c>
      <c r="G9" s="1238"/>
      <c r="H9" s="1273" t="s">
        <v>391</v>
      </c>
      <c r="I9" s="1273" t="s">
        <v>254</v>
      </c>
      <c r="J9" s="1353" t="s">
        <v>255</v>
      </c>
    </row>
    <row r="10" spans="1:10" s="14" customFormat="1" ht="19.5" hidden="1" customHeight="1">
      <c r="A10" s="804"/>
      <c r="B10" s="1368" t="s">
        <v>1972</v>
      </c>
      <c r="C10" s="1368" t="s">
        <v>1973</v>
      </c>
      <c r="D10" s="1154">
        <v>45388</v>
      </c>
      <c r="E10" s="1184">
        <f t="shared" ref="E10:E11" si="0">D10+3</f>
        <v>45391</v>
      </c>
      <c r="F10" s="1155" t="s">
        <v>286</v>
      </c>
      <c r="G10" s="1238"/>
      <c r="H10" s="1151" t="e">
        <f>#REF!+7</f>
        <v>#REF!</v>
      </c>
      <c r="I10" s="1151" t="e">
        <f>#REF!+7</f>
        <v>#REF!</v>
      </c>
      <c r="J10" s="1351"/>
    </row>
    <row r="11" spans="1:10" s="14" customFormat="1" ht="19.5" hidden="1" customHeight="1">
      <c r="A11" s="804" t="s">
        <v>1772</v>
      </c>
      <c r="B11" s="1155" t="s">
        <v>286</v>
      </c>
      <c r="C11" s="1368" t="s">
        <v>1974</v>
      </c>
      <c r="D11" s="1156">
        <v>45391</v>
      </c>
      <c r="E11" s="1156">
        <f t="shared" si="0"/>
        <v>45394</v>
      </c>
      <c r="F11" s="1156">
        <f t="shared" ref="F11" si="1">D11+7</f>
        <v>45398</v>
      </c>
      <c r="G11" s="1238"/>
      <c r="H11" s="1151" t="e">
        <f t="shared" ref="H11:I58" si="2">H10+7</f>
        <v>#REF!</v>
      </c>
      <c r="I11" s="1151" t="e">
        <f t="shared" si="2"/>
        <v>#REF!</v>
      </c>
      <c r="J11" s="1351"/>
    </row>
    <row r="12" spans="1:10" s="14" customFormat="1" ht="19.5" hidden="1" customHeight="1">
      <c r="A12" s="804"/>
      <c r="B12" s="1368" t="s">
        <v>1975</v>
      </c>
      <c r="C12" s="1368" t="s">
        <v>1976</v>
      </c>
      <c r="D12" s="1154">
        <v>45402</v>
      </c>
      <c r="E12" s="1184">
        <f t="shared" ref="E12" si="3">D12+3</f>
        <v>45405</v>
      </c>
      <c r="F12" s="1155" t="s">
        <v>286</v>
      </c>
      <c r="G12" s="1238"/>
      <c r="H12" s="1151" t="e">
        <f t="shared" si="2"/>
        <v>#REF!</v>
      </c>
      <c r="I12" s="1151" t="e">
        <f t="shared" si="2"/>
        <v>#REF!</v>
      </c>
      <c r="J12" s="1351"/>
    </row>
    <row r="13" spans="1:10" s="14" customFormat="1" ht="19.5" hidden="1" customHeight="1">
      <c r="A13" s="804" t="s">
        <v>1978</v>
      </c>
      <c r="B13" s="1369" t="s">
        <v>1772</v>
      </c>
      <c r="C13" s="1368" t="s">
        <v>1979</v>
      </c>
      <c r="D13" s="1154">
        <v>45399</v>
      </c>
      <c r="E13" s="1155" t="s">
        <v>286</v>
      </c>
      <c r="F13" s="1184">
        <f t="shared" ref="F13" si="4">D13+7</f>
        <v>45406</v>
      </c>
      <c r="G13" s="1238"/>
      <c r="H13" s="1151" t="e">
        <f t="shared" si="2"/>
        <v>#REF!</v>
      </c>
      <c r="I13" s="1151" t="e">
        <f t="shared" si="2"/>
        <v>#REF!</v>
      </c>
      <c r="J13" s="1351"/>
    </row>
    <row r="14" spans="1:10" s="14" customFormat="1" ht="19.5" hidden="1" customHeight="1">
      <c r="A14" s="804" t="s">
        <v>1772</v>
      </c>
      <c r="B14" s="1369" t="s">
        <v>1978</v>
      </c>
      <c r="C14" s="1368" t="s">
        <v>3941</v>
      </c>
      <c r="D14" s="1154">
        <v>45412</v>
      </c>
      <c r="E14" s="1184">
        <f t="shared" ref="E14:E15" si="5">D14+3</f>
        <v>45415</v>
      </c>
      <c r="F14" s="1184">
        <f t="shared" ref="F14:F16" si="6">D14+7</f>
        <v>45419</v>
      </c>
      <c r="G14" s="1238"/>
      <c r="H14" s="1151" t="e">
        <f t="shared" si="2"/>
        <v>#REF!</v>
      </c>
      <c r="I14" s="1151" t="e">
        <f t="shared" si="2"/>
        <v>#REF!</v>
      </c>
      <c r="J14" s="1351"/>
    </row>
    <row r="15" spans="1:10" s="14" customFormat="1" ht="19.5" hidden="1" customHeight="1">
      <c r="A15" s="804"/>
      <c r="B15" s="1368" t="s">
        <v>323</v>
      </c>
      <c r="C15" s="1368" t="s">
        <v>3942</v>
      </c>
      <c r="D15" s="1154">
        <v>45417</v>
      </c>
      <c r="E15" s="1184">
        <f t="shared" si="5"/>
        <v>45420</v>
      </c>
      <c r="F15" s="1184">
        <f t="shared" si="6"/>
        <v>45424</v>
      </c>
      <c r="G15" s="1238"/>
      <c r="H15" s="1151" t="e">
        <f t="shared" si="2"/>
        <v>#REF!</v>
      </c>
      <c r="I15" s="1151" t="e">
        <f t="shared" si="2"/>
        <v>#REF!</v>
      </c>
      <c r="J15" s="1351"/>
    </row>
    <row r="16" spans="1:10" s="14" customFormat="1" ht="19.5" hidden="1" customHeight="1">
      <c r="A16" s="804"/>
      <c r="B16" s="1368" t="s">
        <v>1972</v>
      </c>
      <c r="C16" s="1368" t="s">
        <v>3943</v>
      </c>
      <c r="D16" s="1154">
        <v>45428</v>
      </c>
      <c r="E16" s="1184">
        <f t="shared" ref="E16" si="7">D16+3</f>
        <v>45431</v>
      </c>
      <c r="F16" s="1184">
        <f t="shared" si="6"/>
        <v>45435</v>
      </c>
      <c r="G16" s="1238"/>
      <c r="H16" s="1151" t="e">
        <f t="shared" si="2"/>
        <v>#REF!</v>
      </c>
      <c r="I16" s="1151" t="e">
        <f t="shared" si="2"/>
        <v>#REF!</v>
      </c>
      <c r="J16" s="1351"/>
    </row>
    <row r="17" spans="1:12" s="14" customFormat="1" ht="19.5" hidden="1" customHeight="1">
      <c r="A17" s="804"/>
      <c r="B17" s="1370" t="s">
        <v>286</v>
      </c>
      <c r="C17" s="1368" t="s">
        <v>3944</v>
      </c>
      <c r="D17" s="1156">
        <v>45432</v>
      </c>
      <c r="E17" s="1193">
        <f t="shared" ref="E17" si="8">D17+3</f>
        <v>45435</v>
      </c>
      <c r="F17" s="1193">
        <f t="shared" ref="F17" si="9">D17+7</f>
        <v>45439</v>
      </c>
      <c r="G17" s="1238"/>
      <c r="H17" s="1151" t="e">
        <f t="shared" si="2"/>
        <v>#REF!</v>
      </c>
      <c r="I17" s="1151" t="e">
        <f t="shared" si="2"/>
        <v>#REF!</v>
      </c>
      <c r="J17" s="1351"/>
    </row>
    <row r="18" spans="1:12" s="14" customFormat="1" ht="19.5" hidden="1" customHeight="1">
      <c r="A18" s="804" t="s">
        <v>1978</v>
      </c>
      <c r="B18" s="1368" t="s">
        <v>1772</v>
      </c>
      <c r="C18" s="1368" t="s">
        <v>3945</v>
      </c>
      <c r="D18" s="1154">
        <v>45441</v>
      </c>
      <c r="E18" s="1184">
        <f t="shared" ref="E18:E22" si="10">D18+3</f>
        <v>45444</v>
      </c>
      <c r="F18" s="1184">
        <f t="shared" ref="F18:F22" si="11">D18+7</f>
        <v>45448</v>
      </c>
      <c r="G18" s="1238"/>
      <c r="H18" s="1151" t="e">
        <f t="shared" si="2"/>
        <v>#REF!</v>
      </c>
      <c r="I18" s="1151" t="e">
        <f t="shared" si="2"/>
        <v>#REF!</v>
      </c>
      <c r="J18" s="1351"/>
    </row>
    <row r="19" spans="1:12" s="14" customFormat="1" ht="19.5" hidden="1" customHeight="1">
      <c r="A19" s="804" t="s">
        <v>3946</v>
      </c>
      <c r="B19" s="1370" t="s">
        <v>286</v>
      </c>
      <c r="C19" s="1368" t="s">
        <v>3947</v>
      </c>
      <c r="D19" s="1156">
        <v>45432</v>
      </c>
      <c r="E19" s="1193">
        <f t="shared" si="10"/>
        <v>45435</v>
      </c>
      <c r="F19" s="1193">
        <f t="shared" si="11"/>
        <v>45439</v>
      </c>
      <c r="G19" s="1238"/>
      <c r="H19" s="1151" t="e">
        <f t="shared" si="2"/>
        <v>#REF!</v>
      </c>
      <c r="I19" s="1151" t="e">
        <f t="shared" si="2"/>
        <v>#REF!</v>
      </c>
      <c r="J19" s="1351"/>
    </row>
    <row r="20" spans="1:12" s="14" customFormat="1" ht="19.5" hidden="1" customHeight="1">
      <c r="A20" s="804" t="s">
        <v>323</v>
      </c>
      <c r="B20" s="1368" t="s">
        <v>1978</v>
      </c>
      <c r="C20" s="1368" t="s">
        <v>3948</v>
      </c>
      <c r="D20" s="1154">
        <v>45454</v>
      </c>
      <c r="E20" s="1184">
        <f t="shared" si="10"/>
        <v>45457</v>
      </c>
      <c r="F20" s="1184">
        <f t="shared" si="11"/>
        <v>45461</v>
      </c>
      <c r="G20" s="1238"/>
      <c r="H20" s="1151" t="e">
        <f t="shared" si="2"/>
        <v>#REF!</v>
      </c>
      <c r="I20" s="1151" t="e">
        <f t="shared" si="2"/>
        <v>#REF!</v>
      </c>
      <c r="J20" s="1351"/>
    </row>
    <row r="21" spans="1:12" s="14" customFormat="1" ht="19.5" hidden="1" customHeight="1">
      <c r="A21" s="804" t="s">
        <v>3949</v>
      </c>
      <c r="B21" s="1370" t="s">
        <v>286</v>
      </c>
      <c r="C21" s="1368" t="s">
        <v>3950</v>
      </c>
      <c r="D21" s="1156">
        <v>45460</v>
      </c>
      <c r="E21" s="1193">
        <f t="shared" si="10"/>
        <v>45463</v>
      </c>
      <c r="F21" s="1193">
        <f t="shared" si="11"/>
        <v>45467</v>
      </c>
      <c r="G21" s="1238"/>
      <c r="H21" s="1151" t="e">
        <f t="shared" si="2"/>
        <v>#REF!</v>
      </c>
      <c r="I21" s="1151" t="e">
        <f t="shared" si="2"/>
        <v>#REF!</v>
      </c>
      <c r="J21" s="1351"/>
    </row>
    <row r="22" spans="1:12" s="14" customFormat="1" ht="19.5" hidden="1" customHeight="1">
      <c r="A22" s="804"/>
      <c r="B22" s="1368" t="s">
        <v>1975</v>
      </c>
      <c r="C22" s="1368" t="s">
        <v>3951</v>
      </c>
      <c r="D22" s="1154">
        <v>45474</v>
      </c>
      <c r="E22" s="1184">
        <f t="shared" si="10"/>
        <v>45477</v>
      </c>
      <c r="F22" s="1184">
        <f t="shared" si="11"/>
        <v>45481</v>
      </c>
      <c r="G22" s="1238"/>
      <c r="H22" s="1151" t="e">
        <f t="shared" si="2"/>
        <v>#REF!</v>
      </c>
      <c r="I22" s="1151" t="e">
        <f t="shared" si="2"/>
        <v>#REF!</v>
      </c>
      <c r="J22" s="1351"/>
    </row>
    <row r="23" spans="1:12" s="14" customFormat="1" ht="19.5" hidden="1" customHeight="1">
      <c r="A23" s="804"/>
      <c r="B23" s="1368" t="s">
        <v>1772</v>
      </c>
      <c r="C23" s="1368" t="s">
        <v>3952</v>
      </c>
      <c r="D23" s="1154">
        <v>45472</v>
      </c>
      <c r="E23" s="1184">
        <f t="shared" ref="E23:E24" si="12">D23+3</f>
        <v>45475</v>
      </c>
      <c r="F23" s="1184">
        <f t="shared" ref="F23:F24" si="13">D23+7</f>
        <v>45479</v>
      </c>
      <c r="G23" s="1238"/>
      <c r="H23" s="1151" t="e">
        <f t="shared" si="2"/>
        <v>#REF!</v>
      </c>
      <c r="I23" s="1151" t="e">
        <f t="shared" si="2"/>
        <v>#REF!</v>
      </c>
      <c r="J23" s="1351"/>
    </row>
    <row r="24" spans="1:12" s="14" customFormat="1" ht="19.5" hidden="1" customHeight="1">
      <c r="A24" s="804"/>
      <c r="B24" s="1368" t="s">
        <v>323</v>
      </c>
      <c r="C24" s="1368" t="s">
        <v>3953</v>
      </c>
      <c r="D24" s="1154">
        <v>45483</v>
      </c>
      <c r="E24" s="1184">
        <f t="shared" si="12"/>
        <v>45486</v>
      </c>
      <c r="F24" s="1184">
        <f t="shared" si="13"/>
        <v>45490</v>
      </c>
      <c r="G24" s="1238"/>
      <c r="H24" s="1151" t="e">
        <f t="shared" si="2"/>
        <v>#REF!</v>
      </c>
      <c r="I24" s="1151" t="e">
        <f t="shared" si="2"/>
        <v>#REF!</v>
      </c>
      <c r="J24" s="1351"/>
    </row>
    <row r="25" spans="1:12" s="14" customFormat="1" ht="19.5" hidden="1" customHeight="1">
      <c r="A25" s="804" t="s">
        <v>3954</v>
      </c>
      <c r="B25" s="1368" t="s">
        <v>1975</v>
      </c>
      <c r="C25" s="1368" t="s">
        <v>3955</v>
      </c>
      <c r="D25" s="1155" t="s">
        <v>286</v>
      </c>
      <c r="E25" s="1193" t="e">
        <f t="shared" ref="E25" si="14">D25+3</f>
        <v>#VALUE!</v>
      </c>
      <c r="F25" s="1193" t="e">
        <f t="shared" ref="F25" si="15">D25+7</f>
        <v>#VALUE!</v>
      </c>
      <c r="G25" s="1238"/>
      <c r="H25" s="1151" t="e">
        <f t="shared" si="2"/>
        <v>#REF!</v>
      </c>
      <c r="I25" s="1151" t="e">
        <f t="shared" si="2"/>
        <v>#REF!</v>
      </c>
      <c r="J25" s="1351"/>
    </row>
    <row r="26" spans="1:12" s="14" customFormat="1" ht="19.5" hidden="1" customHeight="1">
      <c r="A26" s="804"/>
      <c r="B26" s="1368" t="s">
        <v>1978</v>
      </c>
      <c r="C26" s="1368" t="s">
        <v>3956</v>
      </c>
      <c r="D26" s="1154">
        <v>45494</v>
      </c>
      <c r="E26" s="1184">
        <f t="shared" ref="E26" si="16">D26+3</f>
        <v>45497</v>
      </c>
      <c r="F26" s="1184">
        <f t="shared" ref="F26" si="17">D26+7</f>
        <v>45501</v>
      </c>
      <c r="G26" s="1238"/>
      <c r="H26" s="1151" t="e">
        <f t="shared" si="2"/>
        <v>#REF!</v>
      </c>
      <c r="I26" s="1151" t="e">
        <f t="shared" si="2"/>
        <v>#REF!</v>
      </c>
      <c r="J26" s="1238"/>
      <c r="L26" s="13"/>
    </row>
    <row r="27" spans="1:12" s="14" customFormat="1" ht="19.5" hidden="1" customHeight="1">
      <c r="A27" s="804"/>
      <c r="B27" s="1368" t="s">
        <v>1972</v>
      </c>
      <c r="C27" s="1368" t="s">
        <v>3957</v>
      </c>
      <c r="D27" s="1154">
        <v>45498</v>
      </c>
      <c r="E27" s="1184">
        <f t="shared" ref="E27:E31" si="18">D27+3</f>
        <v>45501</v>
      </c>
      <c r="F27" s="1184">
        <f t="shared" ref="F27:F31" si="19">D27+7</f>
        <v>45505</v>
      </c>
      <c r="G27" s="1238"/>
      <c r="H27" s="1151" t="e">
        <f t="shared" si="2"/>
        <v>#REF!</v>
      </c>
      <c r="I27" s="1151" t="e">
        <f t="shared" si="2"/>
        <v>#REF!</v>
      </c>
      <c r="J27" s="1238"/>
      <c r="L27" s="13"/>
    </row>
    <row r="28" spans="1:12" s="14" customFormat="1" ht="19.5" hidden="1" customHeight="1">
      <c r="A28" s="804"/>
      <c r="B28" s="1368" t="s">
        <v>1772</v>
      </c>
      <c r="C28" s="1368" t="s">
        <v>3958</v>
      </c>
      <c r="D28" s="1154">
        <v>45504</v>
      </c>
      <c r="E28" s="1184">
        <f t="shared" si="18"/>
        <v>45507</v>
      </c>
      <c r="F28" s="1184">
        <f t="shared" si="19"/>
        <v>45511</v>
      </c>
      <c r="G28" s="1238"/>
      <c r="H28" s="1151" t="e">
        <f t="shared" si="2"/>
        <v>#REF!</v>
      </c>
      <c r="I28" s="1151" t="e">
        <f t="shared" si="2"/>
        <v>#REF!</v>
      </c>
      <c r="J28" s="1238"/>
      <c r="L28" s="13"/>
    </row>
    <row r="29" spans="1:12" s="14" customFormat="1" ht="19.5" hidden="1" customHeight="1">
      <c r="A29" s="804" t="s">
        <v>323</v>
      </c>
      <c r="B29" s="1368" t="s">
        <v>1975</v>
      </c>
      <c r="C29" s="1368" t="s">
        <v>3959</v>
      </c>
      <c r="D29" s="1154">
        <v>45513</v>
      </c>
      <c r="E29" s="1184">
        <f t="shared" si="18"/>
        <v>45516</v>
      </c>
      <c r="F29" s="1184">
        <f t="shared" si="19"/>
        <v>45520</v>
      </c>
      <c r="G29" s="1238"/>
      <c r="H29" s="1151" t="e">
        <f t="shared" si="2"/>
        <v>#REF!</v>
      </c>
      <c r="I29" s="1151" t="e">
        <f t="shared" si="2"/>
        <v>#REF!</v>
      </c>
      <c r="J29" s="1238"/>
      <c r="L29" s="13"/>
    </row>
    <row r="30" spans="1:12" s="14" customFormat="1" ht="19.5" hidden="1" customHeight="1">
      <c r="A30" s="804" t="s">
        <v>1975</v>
      </c>
      <c r="B30" s="1368" t="s">
        <v>323</v>
      </c>
      <c r="C30" s="1368" t="s">
        <v>3960</v>
      </c>
      <c r="D30" s="1154">
        <v>45516</v>
      </c>
      <c r="E30" s="1184">
        <f t="shared" si="18"/>
        <v>45519</v>
      </c>
      <c r="F30" s="1184">
        <f t="shared" si="19"/>
        <v>45523</v>
      </c>
      <c r="G30" s="1238"/>
      <c r="H30" s="1151" t="e">
        <f t="shared" si="2"/>
        <v>#REF!</v>
      </c>
      <c r="I30" s="1151" t="e">
        <f t="shared" si="2"/>
        <v>#REF!</v>
      </c>
      <c r="J30" s="1238"/>
      <c r="L30" s="13"/>
    </row>
    <row r="31" spans="1:12" s="14" customFormat="1" ht="19.5" hidden="1" customHeight="1">
      <c r="A31" s="804"/>
      <c r="B31" s="1368" t="s">
        <v>1978</v>
      </c>
      <c r="C31" s="1368" t="s">
        <v>3961</v>
      </c>
      <c r="D31" s="1154">
        <v>45524</v>
      </c>
      <c r="E31" s="1184">
        <f t="shared" si="18"/>
        <v>45527</v>
      </c>
      <c r="F31" s="1184">
        <f t="shared" si="19"/>
        <v>45531</v>
      </c>
      <c r="G31" s="1238"/>
      <c r="H31" s="1151" t="e">
        <f t="shared" si="2"/>
        <v>#REF!</v>
      </c>
      <c r="I31" s="1151" t="e">
        <f t="shared" si="2"/>
        <v>#REF!</v>
      </c>
      <c r="J31" s="1238"/>
      <c r="L31" s="13"/>
    </row>
    <row r="32" spans="1:12" s="14" customFormat="1" ht="19.5" hidden="1" customHeight="1">
      <c r="A32" s="804"/>
      <c r="B32" s="1368" t="s">
        <v>1972</v>
      </c>
      <c r="C32" s="1368" t="s">
        <v>3962</v>
      </c>
      <c r="D32" s="1154">
        <v>45533</v>
      </c>
      <c r="E32" s="1184">
        <f t="shared" ref="E32:E35" si="20">D32+3</f>
        <v>45536</v>
      </c>
      <c r="F32" s="1184">
        <f t="shared" ref="F32:F35" si="21">D32+7</f>
        <v>45540</v>
      </c>
      <c r="G32" s="1238"/>
      <c r="H32" s="1151" t="e">
        <f t="shared" si="2"/>
        <v>#REF!</v>
      </c>
      <c r="I32" s="1151" t="e">
        <f t="shared" si="2"/>
        <v>#REF!</v>
      </c>
      <c r="J32" s="1238"/>
      <c r="L32" s="13"/>
    </row>
    <row r="33" spans="1:12" s="14" customFormat="1" ht="19.5" hidden="1" customHeight="1">
      <c r="A33" s="804"/>
      <c r="B33" s="1368" t="s">
        <v>1772</v>
      </c>
      <c r="C33" s="1368" t="s">
        <v>3963</v>
      </c>
      <c r="D33" s="1154">
        <v>45540</v>
      </c>
      <c r="E33" s="1184">
        <f t="shared" si="20"/>
        <v>45543</v>
      </c>
      <c r="F33" s="1184">
        <f t="shared" si="21"/>
        <v>45547</v>
      </c>
      <c r="G33" s="1238"/>
      <c r="H33" s="1151" t="e">
        <f t="shared" si="2"/>
        <v>#REF!</v>
      </c>
      <c r="I33" s="1151" t="e">
        <f t="shared" si="2"/>
        <v>#REF!</v>
      </c>
      <c r="J33" s="1238"/>
      <c r="L33" s="13"/>
    </row>
    <row r="34" spans="1:12" s="14" customFormat="1" ht="19.5" hidden="1" customHeight="1">
      <c r="A34" s="804"/>
      <c r="B34" s="1368" t="s">
        <v>1975</v>
      </c>
      <c r="C34" s="1368" t="s">
        <v>3964</v>
      </c>
      <c r="D34" s="1154">
        <v>45545</v>
      </c>
      <c r="E34" s="1184">
        <f t="shared" si="20"/>
        <v>45548</v>
      </c>
      <c r="F34" s="1184">
        <f t="shared" si="21"/>
        <v>45552</v>
      </c>
      <c r="G34" s="1238"/>
      <c r="H34" s="1151" t="e">
        <f t="shared" si="2"/>
        <v>#REF!</v>
      </c>
      <c r="I34" s="1151" t="e">
        <f t="shared" si="2"/>
        <v>#REF!</v>
      </c>
      <c r="J34" s="1238"/>
      <c r="L34" s="13"/>
    </row>
    <row r="35" spans="1:12" s="14" customFormat="1" ht="19.5" hidden="1" customHeight="1">
      <c r="A35" s="804"/>
      <c r="B35" s="1368" t="s">
        <v>323</v>
      </c>
      <c r="C35" s="1368" t="s">
        <v>3965</v>
      </c>
      <c r="D35" s="1154">
        <v>45558</v>
      </c>
      <c r="E35" s="1184">
        <f t="shared" si="20"/>
        <v>45561</v>
      </c>
      <c r="F35" s="1184">
        <f t="shared" si="21"/>
        <v>45565</v>
      </c>
      <c r="G35" s="1238"/>
      <c r="H35" s="1151" t="e">
        <f t="shared" si="2"/>
        <v>#REF!</v>
      </c>
      <c r="I35" s="1151" t="e">
        <f t="shared" si="2"/>
        <v>#REF!</v>
      </c>
      <c r="J35" s="1238"/>
      <c r="L35" s="13"/>
    </row>
    <row r="36" spans="1:12" s="14" customFormat="1" ht="19.5" hidden="1" customHeight="1">
      <c r="A36" s="804"/>
      <c r="B36" s="1368" t="s">
        <v>1978</v>
      </c>
      <c r="C36" s="1368" t="s">
        <v>3966</v>
      </c>
      <c r="D36" s="1155" t="s">
        <v>286</v>
      </c>
      <c r="E36" s="1319"/>
      <c r="F36" s="1319"/>
      <c r="G36" s="1238"/>
      <c r="H36" s="1151" t="e">
        <f t="shared" si="2"/>
        <v>#REF!</v>
      </c>
      <c r="I36" s="1151" t="e">
        <f t="shared" si="2"/>
        <v>#REF!</v>
      </c>
      <c r="J36" s="1238"/>
      <c r="L36" s="13"/>
    </row>
    <row r="37" spans="1:12" s="14" customFormat="1" ht="19.5" hidden="1" customHeight="1">
      <c r="A37" s="804" t="s">
        <v>3967</v>
      </c>
      <c r="B37" s="1368" t="s">
        <v>2396</v>
      </c>
      <c r="C37" s="1368" t="s">
        <v>3968</v>
      </c>
      <c r="D37" s="1154">
        <v>45568</v>
      </c>
      <c r="E37" s="1184">
        <f t="shared" ref="E37:E40" si="22">D37+3</f>
        <v>45571</v>
      </c>
      <c r="F37" s="1184">
        <f t="shared" ref="F37:F40" si="23">D37+7</f>
        <v>45575</v>
      </c>
      <c r="G37" s="1238"/>
      <c r="H37" s="1151" t="e">
        <f t="shared" si="2"/>
        <v>#REF!</v>
      </c>
      <c r="I37" s="1151" t="e">
        <f t="shared" si="2"/>
        <v>#REF!</v>
      </c>
      <c r="J37" s="1238"/>
      <c r="L37" s="13"/>
    </row>
    <row r="38" spans="1:12" s="14" customFormat="1" ht="19.5" hidden="1" customHeight="1">
      <c r="A38" s="804" t="s">
        <v>1772</v>
      </c>
      <c r="B38" s="1368" t="s">
        <v>3435</v>
      </c>
      <c r="C38" s="1368" t="s">
        <v>3969</v>
      </c>
      <c r="D38" s="1154">
        <v>45574</v>
      </c>
      <c r="E38" s="1184">
        <f t="shared" ref="E38" si="24">D38+3</f>
        <v>45577</v>
      </c>
      <c r="F38" s="1184">
        <f t="shared" ref="F38" si="25">D38+7</f>
        <v>45581</v>
      </c>
      <c r="G38" s="1238"/>
      <c r="H38" s="1151" t="e">
        <f t="shared" si="2"/>
        <v>#REF!</v>
      </c>
      <c r="I38" s="1151" t="e">
        <f t="shared" si="2"/>
        <v>#REF!</v>
      </c>
      <c r="J38" s="1238"/>
      <c r="L38" s="13"/>
    </row>
    <row r="39" spans="1:12" s="14" customFormat="1" ht="19.5" hidden="1" customHeight="1">
      <c r="A39" s="804" t="s">
        <v>1975</v>
      </c>
      <c r="B39" s="1368" t="s">
        <v>323</v>
      </c>
      <c r="C39" s="1368" t="s">
        <v>3970</v>
      </c>
      <c r="D39" s="1154">
        <v>45583</v>
      </c>
      <c r="E39" s="1184">
        <f t="shared" si="22"/>
        <v>45586</v>
      </c>
      <c r="F39" s="1184">
        <f t="shared" si="23"/>
        <v>45590</v>
      </c>
      <c r="G39" s="1238"/>
      <c r="H39" s="1151" t="e">
        <f t="shared" si="2"/>
        <v>#REF!</v>
      </c>
      <c r="I39" s="1151" t="e">
        <f t="shared" si="2"/>
        <v>#REF!</v>
      </c>
      <c r="J39" s="1238"/>
      <c r="L39" s="13"/>
    </row>
    <row r="40" spans="1:12" s="14" customFormat="1" ht="19.5" hidden="1" customHeight="1">
      <c r="A40" s="804" t="s">
        <v>323</v>
      </c>
      <c r="B40" s="1368" t="s">
        <v>1975</v>
      </c>
      <c r="C40" s="1368" t="s">
        <v>3971</v>
      </c>
      <c r="D40" s="1154">
        <v>45589</v>
      </c>
      <c r="E40" s="1184">
        <f t="shared" si="22"/>
        <v>45592</v>
      </c>
      <c r="F40" s="1184">
        <f t="shared" si="23"/>
        <v>45596</v>
      </c>
      <c r="G40" s="1238"/>
      <c r="H40" s="1151" t="e">
        <f t="shared" si="2"/>
        <v>#REF!</v>
      </c>
      <c r="I40" s="1151" t="e">
        <f t="shared" si="2"/>
        <v>#REF!</v>
      </c>
      <c r="J40" s="1238"/>
      <c r="L40" s="13"/>
    </row>
    <row r="41" spans="1:12" s="14" customFormat="1" ht="19.5" hidden="1" customHeight="1">
      <c r="A41" s="804"/>
      <c r="B41" s="1368" t="s">
        <v>1978</v>
      </c>
      <c r="C41" s="1368" t="s">
        <v>3972</v>
      </c>
      <c r="D41" s="1155" t="s">
        <v>286</v>
      </c>
      <c r="E41" s="1157"/>
      <c r="F41" s="1157"/>
      <c r="G41" s="1238"/>
      <c r="H41" s="1151" t="e">
        <f t="shared" si="2"/>
        <v>#REF!</v>
      </c>
      <c r="I41" s="1151" t="e">
        <f t="shared" si="2"/>
        <v>#REF!</v>
      </c>
      <c r="J41" s="1238"/>
      <c r="L41" s="13"/>
    </row>
    <row r="42" spans="1:12" s="14" customFormat="1" ht="19.5" hidden="1" customHeight="1">
      <c r="A42" s="804" t="s">
        <v>2396</v>
      </c>
      <c r="B42" s="1368" t="s">
        <v>270</v>
      </c>
      <c r="C42" s="1368" t="s">
        <v>3973</v>
      </c>
      <c r="D42" s="1154">
        <v>45606</v>
      </c>
      <c r="E42" s="1184">
        <f t="shared" ref="E42" si="26">D42+3</f>
        <v>45609</v>
      </c>
      <c r="F42" s="1184">
        <f t="shared" ref="F42" si="27">D42+7</f>
        <v>45613</v>
      </c>
      <c r="G42" s="1238"/>
      <c r="H42" s="1151" t="e">
        <f t="shared" si="2"/>
        <v>#REF!</v>
      </c>
      <c r="I42" s="1151" t="e">
        <f t="shared" si="2"/>
        <v>#REF!</v>
      </c>
      <c r="J42" s="1238"/>
      <c r="L42" s="13"/>
    </row>
    <row r="43" spans="1:12" s="14" customFormat="1" ht="19.5" hidden="1" customHeight="1">
      <c r="A43" s="804" t="s">
        <v>3435</v>
      </c>
      <c r="B43" s="1368" t="s">
        <v>3974</v>
      </c>
      <c r="C43" s="1368" t="s">
        <v>3975</v>
      </c>
      <c r="D43" s="1154">
        <v>45617</v>
      </c>
      <c r="E43" s="1155" t="s">
        <v>286</v>
      </c>
      <c r="F43" s="1184">
        <f t="shared" ref="F43:F45" si="28">D43+7</f>
        <v>45624</v>
      </c>
      <c r="G43" s="1238"/>
      <c r="H43" s="1151" t="e">
        <f t="shared" si="2"/>
        <v>#REF!</v>
      </c>
      <c r="I43" s="1151" t="e">
        <f t="shared" si="2"/>
        <v>#REF!</v>
      </c>
      <c r="J43" s="1238"/>
      <c r="L43" s="13"/>
    </row>
    <row r="44" spans="1:12" s="14" customFormat="1" ht="19.5" hidden="1" customHeight="1">
      <c r="A44" s="804" t="s">
        <v>3976</v>
      </c>
      <c r="B44" s="1368" t="s">
        <v>2396</v>
      </c>
      <c r="C44" s="1368" t="s">
        <v>3977</v>
      </c>
      <c r="D44" s="1154">
        <v>45624</v>
      </c>
      <c r="E44" s="1184">
        <f t="shared" ref="E44:E45" si="29">D44+3</f>
        <v>45627</v>
      </c>
      <c r="F44" s="1184">
        <f t="shared" si="28"/>
        <v>45631</v>
      </c>
      <c r="G44" s="1238"/>
      <c r="H44" s="1151" t="e">
        <f t="shared" si="2"/>
        <v>#REF!</v>
      </c>
      <c r="I44" s="1151" t="e">
        <f t="shared" si="2"/>
        <v>#REF!</v>
      </c>
      <c r="J44" s="1238"/>
      <c r="L44" s="13"/>
    </row>
    <row r="45" spans="1:12" s="14" customFormat="1" ht="19.5" hidden="1" customHeight="1">
      <c r="A45" s="804" t="s">
        <v>3978</v>
      </c>
      <c r="B45" s="1368" t="s">
        <v>2057</v>
      </c>
      <c r="C45" s="1368" t="s">
        <v>3979</v>
      </c>
      <c r="D45" s="1154">
        <v>45632</v>
      </c>
      <c r="E45" s="1184">
        <f t="shared" si="29"/>
        <v>45635</v>
      </c>
      <c r="F45" s="1184">
        <f t="shared" si="28"/>
        <v>45639</v>
      </c>
      <c r="G45" s="1238"/>
      <c r="H45" s="1151" t="e">
        <f t="shared" si="2"/>
        <v>#REF!</v>
      </c>
      <c r="I45" s="1151" t="e">
        <f t="shared" si="2"/>
        <v>#REF!</v>
      </c>
      <c r="J45" s="1238"/>
      <c r="L45" s="13"/>
    </row>
    <row r="46" spans="1:12" s="14" customFormat="1" ht="19.5" hidden="1" customHeight="1">
      <c r="A46" s="804" t="s">
        <v>1978</v>
      </c>
      <c r="B46" s="1368" t="s">
        <v>3980</v>
      </c>
      <c r="C46" s="1368" t="s">
        <v>3981</v>
      </c>
      <c r="D46" s="1154">
        <v>45636</v>
      </c>
      <c r="E46" s="1184">
        <f t="shared" ref="E46" si="30">D46+3</f>
        <v>45639</v>
      </c>
      <c r="F46" s="1184">
        <f t="shared" ref="F46" si="31">D46+7</f>
        <v>45643</v>
      </c>
      <c r="G46" s="1238"/>
      <c r="H46" s="1151" t="e">
        <f t="shared" si="2"/>
        <v>#REF!</v>
      </c>
      <c r="I46" s="1151" t="e">
        <f t="shared" si="2"/>
        <v>#REF!</v>
      </c>
      <c r="J46" s="1238"/>
      <c r="L46" s="13"/>
    </row>
    <row r="47" spans="1:12" s="14" customFormat="1" ht="19.5" hidden="1" customHeight="1">
      <c r="A47" s="804"/>
      <c r="B47" s="1368" t="s">
        <v>270</v>
      </c>
      <c r="C47" s="1368" t="s">
        <v>3982</v>
      </c>
      <c r="D47" s="1154">
        <v>45645</v>
      </c>
      <c r="E47" s="1155" t="s">
        <v>286</v>
      </c>
      <c r="F47" s="1155" t="s">
        <v>286</v>
      </c>
      <c r="G47" s="1238"/>
      <c r="H47" s="1151" t="e">
        <f t="shared" si="2"/>
        <v>#REF!</v>
      </c>
      <c r="I47" s="1151" t="e">
        <f t="shared" si="2"/>
        <v>#REF!</v>
      </c>
      <c r="J47" s="1238"/>
      <c r="L47" s="13"/>
    </row>
    <row r="48" spans="1:12" s="14" customFormat="1" ht="19.5" hidden="1" customHeight="1">
      <c r="A48" s="804" t="s">
        <v>3974</v>
      </c>
      <c r="B48" s="1368" t="s">
        <v>723</v>
      </c>
      <c r="C48" s="1368" t="s">
        <v>3983</v>
      </c>
      <c r="D48" s="1155" t="s">
        <v>286</v>
      </c>
      <c r="E48" s="1193"/>
      <c r="F48" s="1193"/>
      <c r="G48" s="1238"/>
      <c r="H48" s="1151" t="e">
        <f t="shared" si="2"/>
        <v>#REF!</v>
      </c>
      <c r="I48" s="1151" t="e">
        <f t="shared" si="2"/>
        <v>#REF!</v>
      </c>
      <c r="J48" s="1238"/>
      <c r="L48" s="13"/>
    </row>
    <row r="49" spans="1:12" s="14" customFormat="1" ht="19.5" hidden="1" customHeight="1">
      <c r="A49" s="804" t="s">
        <v>2396</v>
      </c>
      <c r="B49" s="1369" t="s">
        <v>310</v>
      </c>
      <c r="C49" s="1368" t="s">
        <v>3984</v>
      </c>
      <c r="D49" s="1154">
        <v>45656</v>
      </c>
      <c r="E49" s="1193"/>
      <c r="F49" s="1193"/>
      <c r="G49" s="1238"/>
      <c r="H49" s="1151" t="e">
        <f t="shared" si="2"/>
        <v>#REF!</v>
      </c>
      <c r="I49" s="1151" t="e">
        <f t="shared" si="2"/>
        <v>#REF!</v>
      </c>
      <c r="J49" s="1238"/>
      <c r="L49" s="13"/>
    </row>
    <row r="50" spans="1:12" s="14" customFormat="1" ht="19.5" hidden="1" customHeight="1">
      <c r="A50" s="804"/>
      <c r="B50" s="1368" t="s">
        <v>2396</v>
      </c>
      <c r="C50" s="1368" t="s">
        <v>3985</v>
      </c>
      <c r="D50" s="1154">
        <v>45668</v>
      </c>
      <c r="E50" s="1155" t="s">
        <v>286</v>
      </c>
      <c r="F50" s="1155" t="s">
        <v>286</v>
      </c>
      <c r="G50" s="1238"/>
      <c r="H50" s="1151" t="e">
        <f t="shared" si="2"/>
        <v>#REF!</v>
      </c>
      <c r="I50" s="1151" t="e">
        <f t="shared" si="2"/>
        <v>#REF!</v>
      </c>
      <c r="J50" s="1238"/>
      <c r="L50" s="13"/>
    </row>
    <row r="51" spans="1:12" s="14" customFormat="1" ht="19.5" hidden="1" customHeight="1">
      <c r="A51" s="804"/>
      <c r="B51" s="1368" t="s">
        <v>2057</v>
      </c>
      <c r="C51" s="1368" t="s">
        <v>3986</v>
      </c>
      <c r="D51" s="1154">
        <v>45675</v>
      </c>
      <c r="E51" s="1184">
        <f t="shared" ref="E51" si="32">D51+3</f>
        <v>45678</v>
      </c>
      <c r="F51" s="1155" t="s">
        <v>286</v>
      </c>
      <c r="G51" s="1238"/>
      <c r="H51" s="1151" t="e">
        <f t="shared" si="2"/>
        <v>#REF!</v>
      </c>
      <c r="I51" s="1151" t="e">
        <f t="shared" si="2"/>
        <v>#REF!</v>
      </c>
      <c r="J51" s="1238"/>
      <c r="L51" s="13"/>
    </row>
    <row r="52" spans="1:12" s="14" customFormat="1" ht="19.5" hidden="1" customHeight="1">
      <c r="A52" s="804"/>
      <c r="B52" s="1368" t="s">
        <v>3435</v>
      </c>
      <c r="C52" s="1368" t="s">
        <v>3987</v>
      </c>
      <c r="D52" s="1154">
        <v>45309</v>
      </c>
      <c r="E52" s="1184">
        <f t="shared" ref="E52:E53" si="33">D52+3</f>
        <v>45312</v>
      </c>
      <c r="F52" s="1184">
        <f t="shared" ref="F52:F53" si="34">D52+7</f>
        <v>45316</v>
      </c>
      <c r="G52" s="1238"/>
      <c r="H52" s="1151" t="e">
        <f t="shared" si="2"/>
        <v>#REF!</v>
      </c>
      <c r="I52" s="1151" t="e">
        <f t="shared" si="2"/>
        <v>#REF!</v>
      </c>
      <c r="J52" s="1238"/>
      <c r="L52" s="13"/>
    </row>
    <row r="53" spans="1:12" s="14" customFormat="1" ht="19.5" hidden="1" customHeight="1">
      <c r="A53" s="804" t="s">
        <v>3988</v>
      </c>
      <c r="B53" s="1368" t="s">
        <v>270</v>
      </c>
      <c r="C53" s="1368" t="s">
        <v>3989</v>
      </c>
      <c r="D53" s="1154">
        <v>45685</v>
      </c>
      <c r="E53" s="1184">
        <f t="shared" si="33"/>
        <v>45688</v>
      </c>
      <c r="F53" s="1184">
        <f t="shared" si="34"/>
        <v>45692</v>
      </c>
      <c r="G53" s="1238"/>
      <c r="H53" s="1151" t="e">
        <f t="shared" si="2"/>
        <v>#REF!</v>
      </c>
      <c r="I53" s="1151" t="e">
        <f t="shared" si="2"/>
        <v>#REF!</v>
      </c>
      <c r="J53" s="1238"/>
      <c r="L53" s="13"/>
    </row>
    <row r="54" spans="1:12" s="14" customFormat="1" ht="19.5" hidden="1" customHeight="1">
      <c r="A54" s="804" t="s">
        <v>270</v>
      </c>
      <c r="B54" s="1368" t="s">
        <v>3330</v>
      </c>
      <c r="C54" s="1368" t="s">
        <v>3990</v>
      </c>
      <c r="D54" s="1154">
        <v>45696</v>
      </c>
      <c r="E54" s="1184">
        <f t="shared" ref="E54" si="35">D54+3</f>
        <v>45699</v>
      </c>
      <c r="F54" s="1184">
        <f t="shared" ref="F54" si="36">D54+7</f>
        <v>45703</v>
      </c>
      <c r="G54" s="1238"/>
      <c r="H54" s="1151" t="e">
        <f t="shared" si="2"/>
        <v>#REF!</v>
      </c>
      <c r="I54" s="1151" t="e">
        <f t="shared" si="2"/>
        <v>#REF!</v>
      </c>
      <c r="J54" s="1238"/>
      <c r="L54" s="13"/>
    </row>
    <row r="55" spans="1:12" s="14" customFormat="1" ht="19.5" hidden="1" customHeight="1">
      <c r="A55" s="804" t="s">
        <v>2396</v>
      </c>
      <c r="B55" s="1369" t="s">
        <v>310</v>
      </c>
      <c r="C55" s="1368" t="s">
        <v>3991</v>
      </c>
      <c r="D55" s="1156">
        <v>45327</v>
      </c>
      <c r="E55" s="1157"/>
      <c r="F55" s="1157"/>
      <c r="G55" s="1238"/>
      <c r="H55" s="1151" t="e">
        <f t="shared" si="2"/>
        <v>#REF!</v>
      </c>
      <c r="I55" s="1151" t="e">
        <f t="shared" si="2"/>
        <v>#REF!</v>
      </c>
      <c r="J55" s="1238"/>
      <c r="L55" s="13"/>
    </row>
    <row r="56" spans="1:12" s="14" customFormat="1" ht="19.5" hidden="1" customHeight="1">
      <c r="A56" s="804"/>
      <c r="B56" s="1368" t="s">
        <v>3435</v>
      </c>
      <c r="C56" s="1368" t="s">
        <v>3992</v>
      </c>
      <c r="D56" s="1177" t="s">
        <v>286</v>
      </c>
      <c r="E56" s="1193"/>
      <c r="F56" s="1193"/>
      <c r="G56" s="1238"/>
      <c r="H56" s="1151" t="e">
        <f t="shared" si="2"/>
        <v>#REF!</v>
      </c>
      <c r="I56" s="1151" t="e">
        <f t="shared" si="2"/>
        <v>#REF!</v>
      </c>
      <c r="J56" s="1238"/>
      <c r="L56" s="13"/>
    </row>
    <row r="57" spans="1:12" s="14" customFormat="1" ht="19.5" hidden="1" customHeight="1">
      <c r="A57" s="804"/>
      <c r="B57" s="1368" t="s">
        <v>2057</v>
      </c>
      <c r="C57" s="1368" t="s">
        <v>3993</v>
      </c>
      <c r="D57" s="1154">
        <v>45711</v>
      </c>
      <c r="E57" s="1184">
        <f t="shared" ref="E57:E58" si="37">D57+3</f>
        <v>45714</v>
      </c>
      <c r="F57" s="1184">
        <f t="shared" ref="F57:F58" si="38">D57+7</f>
        <v>45718</v>
      </c>
      <c r="G57" s="1238"/>
      <c r="H57" s="1151" t="e">
        <f t="shared" si="2"/>
        <v>#REF!</v>
      </c>
      <c r="I57" s="1151" t="e">
        <f t="shared" si="2"/>
        <v>#REF!</v>
      </c>
      <c r="J57" s="1238"/>
      <c r="L57" s="13"/>
    </row>
    <row r="58" spans="1:12" s="14" customFormat="1" ht="19.5" hidden="1" customHeight="1">
      <c r="A58" s="804" t="s">
        <v>270</v>
      </c>
      <c r="B58" s="1368" t="s">
        <v>270</v>
      </c>
      <c r="C58" s="1368" t="s">
        <v>3994</v>
      </c>
      <c r="D58" s="1154">
        <v>45717</v>
      </c>
      <c r="E58" s="1184">
        <f t="shared" si="37"/>
        <v>45720</v>
      </c>
      <c r="F58" s="1184">
        <f t="shared" si="38"/>
        <v>45724</v>
      </c>
      <c r="G58" s="1238"/>
      <c r="H58" s="1151" t="e">
        <f t="shared" si="2"/>
        <v>#REF!</v>
      </c>
      <c r="I58" s="1151" t="e">
        <f t="shared" si="2"/>
        <v>#REF!</v>
      </c>
      <c r="J58" s="1238"/>
      <c r="L58" s="13"/>
    </row>
    <row r="59" spans="1:12" s="14" customFormat="1" ht="19.5" hidden="1" customHeight="1">
      <c r="A59" s="804" t="s">
        <v>3995</v>
      </c>
      <c r="B59" s="1368" t="s">
        <v>3330</v>
      </c>
      <c r="C59" s="1368" t="s">
        <v>3996</v>
      </c>
      <c r="D59" s="1154">
        <v>45728</v>
      </c>
      <c r="E59" s="1151">
        <f>D59+4</f>
        <v>45732</v>
      </c>
      <c r="F59" s="1151">
        <f>E59+3</f>
        <v>45735</v>
      </c>
      <c r="G59" s="1202"/>
      <c r="H59" s="1151">
        <v>45726</v>
      </c>
      <c r="I59" s="1151">
        <v>45726</v>
      </c>
      <c r="J59" s="1202"/>
      <c r="L59" s="1066"/>
    </row>
    <row r="60" spans="1:12" s="14" customFormat="1" ht="19.5" hidden="1" customHeight="1">
      <c r="A60" s="804"/>
      <c r="B60" s="1369" t="s">
        <v>310</v>
      </c>
      <c r="C60" s="1368" t="s">
        <v>3997</v>
      </c>
      <c r="D60" s="1156"/>
      <c r="E60" s="1156"/>
      <c r="F60" s="1156"/>
      <c r="G60" s="1202"/>
      <c r="H60" s="1151">
        <f>H59+7</f>
        <v>45733</v>
      </c>
      <c r="I60" s="1151">
        <f>I59+7</f>
        <v>45733</v>
      </c>
      <c r="J60" s="1202"/>
      <c r="L60" s="1066"/>
    </row>
    <row r="61" spans="1:12" s="14" customFormat="1" ht="19.5" hidden="1" customHeight="1">
      <c r="A61" s="804"/>
      <c r="B61" s="1368" t="s">
        <v>3435</v>
      </c>
      <c r="C61" s="1368" t="s">
        <v>3998</v>
      </c>
      <c r="D61" s="1154">
        <v>45741</v>
      </c>
      <c r="E61" s="1177" t="s">
        <v>286</v>
      </c>
      <c r="F61" s="1177" t="s">
        <v>286</v>
      </c>
      <c r="G61" s="1202"/>
      <c r="H61" s="1151">
        <v>45736</v>
      </c>
      <c r="I61" s="1151">
        <v>45736</v>
      </c>
      <c r="J61" s="1202"/>
      <c r="L61" s="1066"/>
    </row>
    <row r="62" spans="1:12" s="14" customFormat="1" ht="19.5" hidden="1" customHeight="1">
      <c r="A62" s="804"/>
      <c r="B62" s="1368" t="s">
        <v>2057</v>
      </c>
      <c r="C62" s="1368" t="s">
        <v>3999</v>
      </c>
      <c r="D62" s="1154">
        <v>45756</v>
      </c>
      <c r="E62" s="1151">
        <f t="shared" ref="E62:E66" si="39">D62+4</f>
        <v>45760</v>
      </c>
      <c r="F62" s="1177" t="s">
        <v>286</v>
      </c>
      <c r="G62" s="1238"/>
      <c r="H62" s="1151">
        <f>H61+7</f>
        <v>45743</v>
      </c>
      <c r="I62" s="1151">
        <f>I61+7</f>
        <v>45743</v>
      </c>
      <c r="J62" s="1238"/>
      <c r="L62" s="13"/>
    </row>
    <row r="63" spans="1:12" s="14" customFormat="1" ht="19.5" hidden="1" customHeight="1">
      <c r="A63" s="804" t="s">
        <v>4000</v>
      </c>
      <c r="B63" s="1368" t="s">
        <v>270</v>
      </c>
      <c r="C63" s="1368" t="s">
        <v>4001</v>
      </c>
      <c r="D63" s="1154">
        <v>45769</v>
      </c>
      <c r="E63" s="1151">
        <f t="shared" si="39"/>
        <v>45773</v>
      </c>
      <c r="F63" s="1151">
        <f t="shared" ref="F63:F66" si="40">E63+3</f>
        <v>45776</v>
      </c>
      <c r="G63" s="1202"/>
      <c r="H63" s="1151">
        <f t="shared" ref="H63:I88" si="41">H62+7</f>
        <v>45750</v>
      </c>
      <c r="I63" s="1151">
        <f t="shared" si="41"/>
        <v>45750</v>
      </c>
      <c r="J63" s="1202"/>
      <c r="L63" s="1066"/>
    </row>
    <row r="64" spans="1:12" s="14" customFormat="1" ht="19.5" hidden="1" customHeight="1">
      <c r="A64" s="804"/>
      <c r="B64" s="1369" t="s">
        <v>310</v>
      </c>
      <c r="C64" s="1368" t="s">
        <v>4002</v>
      </c>
      <c r="D64" s="1156"/>
      <c r="E64" s="1156"/>
      <c r="F64" s="1156"/>
      <c r="G64" s="1202"/>
      <c r="H64" s="1151">
        <f t="shared" si="41"/>
        <v>45757</v>
      </c>
      <c r="I64" s="1151">
        <f t="shared" si="41"/>
        <v>45757</v>
      </c>
      <c r="J64" s="1202"/>
      <c r="L64" s="1066"/>
    </row>
    <row r="65" spans="1:12" s="14" customFormat="1" ht="19.5" hidden="1" customHeight="1">
      <c r="A65" s="804" t="s">
        <v>4003</v>
      </c>
      <c r="B65" s="1368" t="s">
        <v>3330</v>
      </c>
      <c r="C65" s="1368" t="s">
        <v>4004</v>
      </c>
      <c r="D65" s="1154">
        <v>45780</v>
      </c>
      <c r="E65" s="1177" t="s">
        <v>286</v>
      </c>
      <c r="F65" s="1151">
        <v>45782</v>
      </c>
      <c r="G65" s="1202"/>
      <c r="H65" s="1151">
        <f t="shared" si="41"/>
        <v>45764</v>
      </c>
      <c r="I65" s="1151">
        <f t="shared" si="41"/>
        <v>45764</v>
      </c>
      <c r="J65" s="1202"/>
      <c r="L65" s="1066"/>
    </row>
    <row r="66" spans="1:12" s="14" customFormat="1" ht="19.5" hidden="1" customHeight="1">
      <c r="A66" s="804"/>
      <c r="B66" s="1368" t="s">
        <v>723</v>
      </c>
      <c r="C66" s="1368" t="s">
        <v>4005</v>
      </c>
      <c r="D66" s="1154">
        <v>45774</v>
      </c>
      <c r="E66" s="1151">
        <f t="shared" si="39"/>
        <v>45778</v>
      </c>
      <c r="F66" s="1151">
        <f t="shared" si="40"/>
        <v>45781</v>
      </c>
      <c r="G66" s="1238"/>
      <c r="H66" s="1151">
        <v>45770</v>
      </c>
      <c r="I66" s="1151">
        <v>45770</v>
      </c>
      <c r="J66" s="1238"/>
      <c r="L66" s="13"/>
    </row>
    <row r="67" spans="1:12" s="14" customFormat="1" ht="19.5" hidden="1" customHeight="1">
      <c r="A67" s="804"/>
      <c r="B67" s="1368" t="s">
        <v>3435</v>
      </c>
      <c r="C67" s="1368" t="s">
        <v>4006</v>
      </c>
      <c r="D67" s="1154">
        <v>45782</v>
      </c>
      <c r="E67" s="1151">
        <f t="shared" ref="E67" si="42">D67+4</f>
        <v>45786</v>
      </c>
      <c r="F67" s="1177" t="s">
        <v>286</v>
      </c>
      <c r="G67" s="1202"/>
      <c r="H67" s="1151">
        <f t="shared" si="41"/>
        <v>45777</v>
      </c>
      <c r="I67" s="1151">
        <f t="shared" si="41"/>
        <v>45777</v>
      </c>
      <c r="J67" s="1202"/>
      <c r="L67" s="1066"/>
    </row>
    <row r="68" spans="1:12" s="14" customFormat="1" ht="19.5" hidden="1" customHeight="1">
      <c r="A68" s="804"/>
      <c r="B68" s="1368" t="s">
        <v>2057</v>
      </c>
      <c r="C68" s="1368" t="s">
        <v>4007</v>
      </c>
      <c r="D68" s="1154">
        <v>45795</v>
      </c>
      <c r="E68" s="1151">
        <f t="shared" ref="E68:E74" si="43">D68+4</f>
        <v>45799</v>
      </c>
      <c r="F68" s="1151">
        <f t="shared" ref="F68:F74" si="44">E68+3</f>
        <v>45802</v>
      </c>
      <c r="G68" s="1238"/>
      <c r="H68" s="1151">
        <f>H67+7</f>
        <v>45784</v>
      </c>
      <c r="I68" s="1151">
        <f>I67+7</f>
        <v>45784</v>
      </c>
      <c r="J68" s="1238"/>
      <c r="L68" s="13"/>
    </row>
    <row r="69" spans="1:12" s="14" customFormat="1" ht="19.5" hidden="1" customHeight="1">
      <c r="A69" s="804" t="s">
        <v>270</v>
      </c>
      <c r="B69" s="1369" t="s">
        <v>310</v>
      </c>
      <c r="C69" s="1368" t="s">
        <v>4008</v>
      </c>
      <c r="D69" s="1156"/>
      <c r="E69" s="1156"/>
      <c r="F69" s="1156"/>
      <c r="G69" s="1202"/>
      <c r="H69" s="1151">
        <f t="shared" si="41"/>
        <v>45791</v>
      </c>
      <c r="I69" s="1151">
        <f t="shared" si="41"/>
        <v>45791</v>
      </c>
      <c r="J69" s="1202"/>
      <c r="L69" s="1066"/>
    </row>
    <row r="70" spans="1:12" s="14" customFormat="1" ht="19.5" hidden="1" customHeight="1">
      <c r="A70" s="804" t="s">
        <v>3321</v>
      </c>
      <c r="B70" s="1368" t="s">
        <v>270</v>
      </c>
      <c r="C70" s="1368" t="s">
        <v>4009</v>
      </c>
      <c r="D70" s="1154">
        <v>45805</v>
      </c>
      <c r="E70" s="1151">
        <f t="shared" si="43"/>
        <v>45809</v>
      </c>
      <c r="F70" s="1151">
        <f t="shared" si="44"/>
        <v>45812</v>
      </c>
      <c r="G70" s="1202"/>
      <c r="H70" s="1151">
        <f t="shared" si="41"/>
        <v>45798</v>
      </c>
      <c r="I70" s="1151">
        <f t="shared" si="41"/>
        <v>45798</v>
      </c>
      <c r="J70" s="1202"/>
      <c r="L70" s="1066"/>
    </row>
    <row r="71" spans="1:12" s="14" customFormat="1" ht="19.5" hidden="1" customHeight="1">
      <c r="A71" s="804"/>
      <c r="B71" s="1368" t="s">
        <v>723</v>
      </c>
      <c r="C71" s="1368" t="s">
        <v>4010</v>
      </c>
      <c r="D71" s="1154">
        <v>45811</v>
      </c>
      <c r="E71" s="1151">
        <f t="shared" si="43"/>
        <v>45815</v>
      </c>
      <c r="F71" s="1151">
        <f t="shared" si="44"/>
        <v>45818</v>
      </c>
      <c r="G71" s="1238"/>
      <c r="H71" s="1151">
        <f t="shared" si="41"/>
        <v>45805</v>
      </c>
      <c r="I71" s="1151">
        <f t="shared" si="41"/>
        <v>45805</v>
      </c>
      <c r="J71" s="1238"/>
      <c r="L71" s="13"/>
    </row>
    <row r="72" spans="1:12" s="14" customFormat="1" ht="19.5" hidden="1" customHeight="1">
      <c r="A72" s="804"/>
      <c r="B72" s="1369" t="s">
        <v>310</v>
      </c>
      <c r="C72" s="1368" t="s">
        <v>4011</v>
      </c>
      <c r="D72" s="1156"/>
      <c r="E72" s="1156"/>
      <c r="F72" s="1156"/>
      <c r="G72" s="1202"/>
      <c r="H72" s="1151">
        <f t="shared" si="41"/>
        <v>45812</v>
      </c>
      <c r="I72" s="1151">
        <f t="shared" si="41"/>
        <v>45812</v>
      </c>
      <c r="J72" s="1202"/>
      <c r="L72" s="1066"/>
    </row>
    <row r="73" spans="1:12" s="14" customFormat="1" ht="19.5" hidden="1" customHeight="1">
      <c r="A73" s="804" t="s">
        <v>3435</v>
      </c>
      <c r="B73" s="1368" t="s">
        <v>2675</v>
      </c>
      <c r="C73" s="1368" t="s">
        <v>4012</v>
      </c>
      <c r="D73" s="1154">
        <v>45823</v>
      </c>
      <c r="E73" s="1151">
        <f t="shared" si="43"/>
        <v>45827</v>
      </c>
      <c r="F73" s="1151">
        <f t="shared" si="44"/>
        <v>45830</v>
      </c>
      <c r="G73" s="1238"/>
      <c r="H73" s="1151">
        <f t="shared" si="41"/>
        <v>45819</v>
      </c>
      <c r="I73" s="1151">
        <f t="shared" si="41"/>
        <v>45819</v>
      </c>
      <c r="J73" s="1238"/>
      <c r="L73" s="13"/>
    </row>
    <row r="74" spans="1:12" s="14" customFormat="1" ht="19.5" hidden="1" customHeight="1">
      <c r="A74" s="804"/>
      <c r="B74" s="1368" t="s">
        <v>3435</v>
      </c>
      <c r="C74" s="1368" t="s">
        <v>4013</v>
      </c>
      <c r="D74" s="1154">
        <v>45829</v>
      </c>
      <c r="E74" s="1151">
        <f t="shared" si="43"/>
        <v>45833</v>
      </c>
      <c r="F74" s="1151">
        <f t="shared" si="44"/>
        <v>45836</v>
      </c>
      <c r="G74" s="1202"/>
      <c r="H74" s="1151">
        <f t="shared" si="41"/>
        <v>45826</v>
      </c>
      <c r="I74" s="1151">
        <f t="shared" si="41"/>
        <v>45826</v>
      </c>
      <c r="J74" s="1202"/>
      <c r="L74" s="1066"/>
    </row>
    <row r="75" spans="1:12" s="14" customFormat="1" ht="19.5" hidden="1" customHeight="1">
      <c r="A75" s="804"/>
      <c r="B75" s="1368" t="s">
        <v>2057</v>
      </c>
      <c r="C75" s="1368" t="s">
        <v>4014</v>
      </c>
      <c r="D75" s="1154">
        <v>45835</v>
      </c>
      <c r="E75" s="1151">
        <f t="shared" ref="E75:E79" si="45">D75+4</f>
        <v>45839</v>
      </c>
      <c r="F75" s="1151">
        <f t="shared" ref="F75:F79" si="46">E75+3</f>
        <v>45842</v>
      </c>
      <c r="G75" s="1238"/>
      <c r="H75" s="1151">
        <f t="shared" si="41"/>
        <v>45833</v>
      </c>
      <c r="I75" s="1151">
        <f t="shared" si="41"/>
        <v>45833</v>
      </c>
      <c r="J75" s="1238"/>
      <c r="L75" s="13"/>
    </row>
    <row r="76" spans="1:12" s="14" customFormat="1" ht="19.5" hidden="1" customHeight="1">
      <c r="A76" s="804"/>
      <c r="B76" s="1368" t="s">
        <v>270</v>
      </c>
      <c r="C76" s="1368" t="s">
        <v>4015</v>
      </c>
      <c r="D76" s="1154">
        <v>45847</v>
      </c>
      <c r="E76" s="1151">
        <f t="shared" si="45"/>
        <v>45851</v>
      </c>
      <c r="F76" s="1151">
        <f t="shared" si="46"/>
        <v>45854</v>
      </c>
      <c r="G76" s="1202"/>
      <c r="H76" s="1151">
        <f t="shared" si="41"/>
        <v>45840</v>
      </c>
      <c r="I76" s="1151">
        <f t="shared" si="41"/>
        <v>45840</v>
      </c>
      <c r="J76" s="1202"/>
      <c r="L76" s="1066"/>
    </row>
    <row r="77" spans="1:12" s="14" customFormat="1" ht="19.5" hidden="1" customHeight="1">
      <c r="A77" s="804" t="s">
        <v>723</v>
      </c>
      <c r="B77" s="1369" t="s">
        <v>310</v>
      </c>
      <c r="C77" s="1368" t="s">
        <v>4016</v>
      </c>
      <c r="D77" s="1319"/>
      <c r="E77" s="1319"/>
      <c r="F77" s="1319"/>
      <c r="G77" s="1238"/>
      <c r="H77" s="1151">
        <f t="shared" si="41"/>
        <v>45847</v>
      </c>
      <c r="I77" s="1151">
        <f t="shared" si="41"/>
        <v>45847</v>
      </c>
      <c r="J77" s="1238"/>
      <c r="L77" s="13"/>
    </row>
    <row r="78" spans="1:12" s="14" customFormat="1" ht="19.5" hidden="1" customHeight="1">
      <c r="A78" s="804"/>
      <c r="B78" s="1368" t="s">
        <v>723</v>
      </c>
      <c r="C78" s="1368" t="s">
        <v>4017</v>
      </c>
      <c r="D78" s="1154">
        <v>45859</v>
      </c>
      <c r="E78" s="1151">
        <f t="shared" ref="E78" si="47">D78+4</f>
        <v>45863</v>
      </c>
      <c r="F78" s="1151">
        <f t="shared" ref="F78" si="48">E78+3</f>
        <v>45866</v>
      </c>
      <c r="G78" s="1238"/>
      <c r="H78" s="1151">
        <f t="shared" si="41"/>
        <v>45854</v>
      </c>
      <c r="I78" s="1151">
        <f t="shared" si="41"/>
        <v>45854</v>
      </c>
      <c r="J78" s="1238"/>
      <c r="L78" s="13"/>
    </row>
    <row r="79" spans="1:12" s="14" customFormat="1" ht="19.5" hidden="1" customHeight="1">
      <c r="A79" s="804" t="s">
        <v>3435</v>
      </c>
      <c r="B79" s="1368" t="s">
        <v>2675</v>
      </c>
      <c r="C79" s="1368" t="s">
        <v>4018</v>
      </c>
      <c r="D79" s="1154">
        <v>45867</v>
      </c>
      <c r="E79" s="1151">
        <f t="shared" si="45"/>
        <v>45871</v>
      </c>
      <c r="F79" s="1151">
        <f t="shared" si="46"/>
        <v>45874</v>
      </c>
      <c r="G79" s="1202"/>
      <c r="H79" s="1151">
        <f>H78+7</f>
        <v>45861</v>
      </c>
      <c r="I79" s="1151">
        <f>I78+7</f>
        <v>45861</v>
      </c>
      <c r="J79" s="1202"/>
      <c r="L79" s="1066"/>
    </row>
    <row r="80" spans="1:12" s="14" customFormat="1" ht="19.5" hidden="1" customHeight="1">
      <c r="A80" s="804" t="s">
        <v>2057</v>
      </c>
      <c r="B80" s="1369" t="s">
        <v>310</v>
      </c>
      <c r="C80" s="1368" t="s">
        <v>4019</v>
      </c>
      <c r="D80" s="1154">
        <v>45867</v>
      </c>
      <c r="E80" s="1156"/>
      <c r="F80" s="1156"/>
      <c r="G80" s="1238"/>
      <c r="H80" s="1151">
        <f t="shared" si="41"/>
        <v>45868</v>
      </c>
      <c r="I80" s="1151">
        <f t="shared" si="41"/>
        <v>45868</v>
      </c>
      <c r="J80" s="1238"/>
      <c r="L80" s="13"/>
    </row>
    <row r="81" spans="1:12" s="14" customFormat="1" ht="19.5" hidden="1" customHeight="1">
      <c r="A81" s="804"/>
      <c r="B81" s="1368" t="s">
        <v>2057</v>
      </c>
      <c r="C81" s="1368" t="s">
        <v>4020</v>
      </c>
      <c r="D81" s="1154">
        <v>45878</v>
      </c>
      <c r="E81" s="1151">
        <f t="shared" ref="E81:E84" si="49">D81+4</f>
        <v>45882</v>
      </c>
      <c r="F81" s="1151">
        <f t="shared" ref="F81:F84" si="50">E81+3</f>
        <v>45885</v>
      </c>
      <c r="G81" s="1238"/>
      <c r="H81" s="1151">
        <f t="shared" si="41"/>
        <v>45875</v>
      </c>
      <c r="I81" s="1151">
        <f t="shared" si="41"/>
        <v>45875</v>
      </c>
      <c r="J81" s="1238"/>
      <c r="L81" s="13"/>
    </row>
    <row r="82" spans="1:12" s="14" customFormat="1" ht="19.5" hidden="1" customHeight="1">
      <c r="A82" s="804"/>
      <c r="B82" s="1368" t="s">
        <v>270</v>
      </c>
      <c r="C82" s="1368" t="s">
        <v>4021</v>
      </c>
      <c r="D82" s="1154">
        <v>45888</v>
      </c>
      <c r="E82" s="1151">
        <f t="shared" si="49"/>
        <v>45892</v>
      </c>
      <c r="F82" s="1151">
        <f t="shared" si="50"/>
        <v>45895</v>
      </c>
      <c r="G82" s="1202"/>
      <c r="H82" s="1151">
        <f t="shared" si="41"/>
        <v>45882</v>
      </c>
      <c r="I82" s="1151">
        <f t="shared" si="41"/>
        <v>45882</v>
      </c>
      <c r="J82" s="1202"/>
      <c r="L82" s="1066"/>
    </row>
    <row r="83" spans="1:12" s="14" customFormat="1" ht="19.5" hidden="1" customHeight="1">
      <c r="A83" s="804"/>
      <c r="B83" s="1368" t="s">
        <v>723</v>
      </c>
      <c r="C83" s="1368" t="s">
        <v>4022</v>
      </c>
      <c r="D83" s="1154">
        <v>45896</v>
      </c>
      <c r="E83" s="1151">
        <f t="shared" si="49"/>
        <v>45900</v>
      </c>
      <c r="F83" s="1151">
        <f t="shared" si="50"/>
        <v>45903</v>
      </c>
      <c r="G83" s="1238"/>
      <c r="H83" s="1151">
        <f t="shared" si="41"/>
        <v>45889</v>
      </c>
      <c r="I83" s="1151">
        <f t="shared" si="41"/>
        <v>45889</v>
      </c>
      <c r="J83" s="1238"/>
      <c r="L83" s="13"/>
    </row>
    <row r="84" spans="1:12" s="14" customFormat="1" ht="19.5" hidden="1" customHeight="1">
      <c r="A84" s="804" t="s">
        <v>4023</v>
      </c>
      <c r="B84" s="1368" t="s">
        <v>3793</v>
      </c>
      <c r="C84" s="1368" t="s">
        <v>4024</v>
      </c>
      <c r="D84" s="1154">
        <v>45900</v>
      </c>
      <c r="E84" s="1151">
        <f t="shared" si="49"/>
        <v>45904</v>
      </c>
      <c r="F84" s="1151">
        <f t="shared" si="50"/>
        <v>45907</v>
      </c>
      <c r="G84" s="1202"/>
      <c r="H84" s="1151">
        <f>H83+7</f>
        <v>45896</v>
      </c>
      <c r="I84" s="1151">
        <f>I83+7</f>
        <v>45896</v>
      </c>
      <c r="J84" s="1202"/>
      <c r="L84" s="1066"/>
    </row>
    <row r="85" spans="1:12" s="14" customFormat="1" ht="19.5" hidden="1" customHeight="1">
      <c r="A85" s="804" t="s">
        <v>4025</v>
      </c>
      <c r="B85" s="1368" t="s">
        <v>2100</v>
      </c>
      <c r="C85" s="1368" t="s">
        <v>4026</v>
      </c>
      <c r="D85" s="1154">
        <v>45909</v>
      </c>
      <c r="E85" s="1151">
        <f t="shared" ref="E85:E89" si="51">D85+4</f>
        <v>45913</v>
      </c>
      <c r="F85" s="1151">
        <f t="shared" ref="F85:F91" si="52">E85+3</f>
        <v>45916</v>
      </c>
      <c r="G85" s="1238"/>
      <c r="H85" s="1151">
        <f t="shared" si="41"/>
        <v>45903</v>
      </c>
      <c r="I85" s="1151">
        <f t="shared" si="41"/>
        <v>45903</v>
      </c>
      <c r="J85" s="1238"/>
      <c r="L85" s="13"/>
    </row>
    <row r="86" spans="1:12" s="14" customFormat="1" ht="19.5" hidden="1" customHeight="1">
      <c r="A86" s="804"/>
      <c r="B86" s="1368" t="s">
        <v>2057</v>
      </c>
      <c r="C86" s="1368" t="s">
        <v>4027</v>
      </c>
      <c r="D86" s="1154">
        <v>45914</v>
      </c>
      <c r="E86" s="1151">
        <f t="shared" si="51"/>
        <v>45918</v>
      </c>
      <c r="F86" s="1151">
        <f t="shared" si="52"/>
        <v>45921</v>
      </c>
      <c r="G86" s="1238"/>
      <c r="H86" s="1151">
        <f t="shared" si="41"/>
        <v>45910</v>
      </c>
      <c r="I86" s="1151">
        <f t="shared" si="41"/>
        <v>45910</v>
      </c>
      <c r="J86" s="1238"/>
      <c r="L86" s="13"/>
    </row>
    <row r="87" spans="1:12" s="14" customFormat="1" ht="19.5" hidden="1" customHeight="1">
      <c r="A87" s="804" t="s">
        <v>270</v>
      </c>
      <c r="B87" s="1369" t="s">
        <v>310</v>
      </c>
      <c r="C87" s="1368" t="s">
        <v>4028</v>
      </c>
      <c r="D87" s="1156"/>
      <c r="E87" s="1156"/>
      <c r="F87" s="1156"/>
      <c r="G87" s="1202"/>
      <c r="H87" s="1151">
        <f t="shared" si="41"/>
        <v>45917</v>
      </c>
      <c r="I87" s="1151">
        <f t="shared" si="41"/>
        <v>45917</v>
      </c>
      <c r="J87" s="1202"/>
      <c r="L87" s="1066"/>
    </row>
    <row r="88" spans="1:12" s="14" customFormat="1" ht="19.5" hidden="1" customHeight="1">
      <c r="A88" s="804"/>
      <c r="B88" s="1368" t="s">
        <v>270</v>
      </c>
      <c r="C88" s="1368" t="s">
        <v>4029</v>
      </c>
      <c r="D88" s="1154">
        <v>45929</v>
      </c>
      <c r="E88" s="1151">
        <f t="shared" si="51"/>
        <v>45933</v>
      </c>
      <c r="F88" s="1151">
        <f t="shared" si="52"/>
        <v>45936</v>
      </c>
      <c r="G88" s="1238"/>
      <c r="H88" s="1151">
        <f t="shared" si="41"/>
        <v>45924</v>
      </c>
      <c r="I88" s="1151">
        <f t="shared" si="41"/>
        <v>45924</v>
      </c>
      <c r="J88" s="1238"/>
      <c r="L88" s="13"/>
    </row>
    <row r="89" spans="1:12" s="14" customFormat="1" ht="19.5" hidden="1" customHeight="1">
      <c r="A89" s="804" t="s">
        <v>2100</v>
      </c>
      <c r="B89" s="1368" t="s">
        <v>723</v>
      </c>
      <c r="C89" s="1368" t="s">
        <v>4030</v>
      </c>
      <c r="D89" s="1154">
        <v>45936</v>
      </c>
      <c r="E89" s="1151">
        <f t="shared" si="51"/>
        <v>45940</v>
      </c>
      <c r="F89" s="1151">
        <f t="shared" si="52"/>
        <v>45943</v>
      </c>
      <c r="G89" s="1202"/>
      <c r="H89" s="1151">
        <f>H88+7</f>
        <v>45931</v>
      </c>
      <c r="I89" s="1151">
        <f>I88+7</f>
        <v>45931</v>
      </c>
      <c r="J89" s="1202"/>
      <c r="L89" s="1066"/>
    </row>
    <row r="90" spans="1:12" s="14" customFormat="1" ht="19.5" hidden="1" customHeight="1">
      <c r="A90" s="804" t="s">
        <v>3389</v>
      </c>
      <c r="B90" s="1368" t="s">
        <v>3793</v>
      </c>
      <c r="C90" s="1368" t="s">
        <v>4031</v>
      </c>
      <c r="D90" s="1154">
        <v>45944</v>
      </c>
      <c r="E90" s="1151">
        <f t="shared" ref="E90" si="53">D90+4</f>
        <v>45948</v>
      </c>
      <c r="F90" s="1151">
        <f t="shared" si="52"/>
        <v>45951</v>
      </c>
      <c r="G90" s="1202"/>
      <c r="H90" s="1151">
        <v>45937</v>
      </c>
      <c r="I90" s="1151">
        <f>I89+7</f>
        <v>45938</v>
      </c>
      <c r="J90" s="1356">
        <f t="shared" ref="J90:J101" si="54">WEEKNUM(I90)</f>
        <v>41</v>
      </c>
      <c r="L90" s="1066"/>
    </row>
    <row r="91" spans="1:12" s="14" customFormat="1" ht="19.5" hidden="1" customHeight="1">
      <c r="A91" s="804" t="s">
        <v>2100</v>
      </c>
      <c r="B91" s="1371" t="s">
        <v>2100</v>
      </c>
      <c r="C91" s="1368" t="s">
        <v>4032</v>
      </c>
      <c r="D91" s="1154">
        <v>45952</v>
      </c>
      <c r="E91" s="1151">
        <f t="shared" ref="E91:E96" si="55">D91+4</f>
        <v>45956</v>
      </c>
      <c r="F91" s="1151">
        <f t="shared" si="52"/>
        <v>45959</v>
      </c>
      <c r="G91" s="1238"/>
      <c r="H91" s="1151">
        <f t="shared" ref="H91:I94" si="56">H90+7</f>
        <v>45944</v>
      </c>
      <c r="I91" s="1151">
        <f t="shared" si="56"/>
        <v>45945</v>
      </c>
      <c r="J91" s="1356">
        <f t="shared" si="54"/>
        <v>42</v>
      </c>
      <c r="L91" s="13"/>
    </row>
    <row r="92" spans="1:12" s="14" customFormat="1" ht="19.5" hidden="1" customHeight="1">
      <c r="A92" s="804" t="s">
        <v>2057</v>
      </c>
      <c r="B92" s="1369" t="s">
        <v>310</v>
      </c>
      <c r="C92" s="1368" t="s">
        <v>4033</v>
      </c>
      <c r="D92" s="1156"/>
      <c r="E92" s="1156"/>
      <c r="F92" s="1156"/>
      <c r="G92" s="1202"/>
      <c r="H92" s="1151">
        <f t="shared" si="56"/>
        <v>45951</v>
      </c>
      <c r="I92" s="1151">
        <f t="shared" si="56"/>
        <v>45952</v>
      </c>
      <c r="J92" s="1356">
        <f t="shared" si="54"/>
        <v>43</v>
      </c>
      <c r="L92" s="1066"/>
    </row>
    <row r="93" spans="1:12" s="14" customFormat="1" ht="19.5" hidden="1" customHeight="1">
      <c r="A93" s="804" t="s">
        <v>270</v>
      </c>
      <c r="B93" s="1368" t="s">
        <v>2057</v>
      </c>
      <c r="C93" s="1368" t="s">
        <v>4034</v>
      </c>
      <c r="D93" s="1154">
        <v>45965</v>
      </c>
      <c r="E93" s="1151">
        <f t="shared" si="55"/>
        <v>45969</v>
      </c>
      <c r="F93" s="1177" t="s">
        <v>286</v>
      </c>
      <c r="G93" s="1238"/>
      <c r="H93" s="1151">
        <f t="shared" si="56"/>
        <v>45958</v>
      </c>
      <c r="I93" s="1151">
        <f t="shared" si="56"/>
        <v>45959</v>
      </c>
      <c r="J93" s="1356">
        <f t="shared" si="54"/>
        <v>44</v>
      </c>
      <c r="L93" s="13"/>
    </row>
    <row r="94" spans="1:12" s="14" customFormat="1" ht="19.5" hidden="1" customHeight="1">
      <c r="A94" s="804"/>
      <c r="B94" s="1368" t="s">
        <v>270</v>
      </c>
      <c r="C94" s="1368" t="s">
        <v>4035</v>
      </c>
      <c r="D94" s="1154">
        <v>45968</v>
      </c>
      <c r="E94" s="1177" t="s">
        <v>286</v>
      </c>
      <c r="F94" s="1151">
        <v>45972</v>
      </c>
      <c r="G94" s="1238"/>
      <c r="H94" s="1151">
        <f t="shared" si="56"/>
        <v>45965</v>
      </c>
      <c r="I94" s="1151">
        <f t="shared" si="56"/>
        <v>45966</v>
      </c>
      <c r="J94" s="1356">
        <f t="shared" si="54"/>
        <v>45</v>
      </c>
      <c r="L94" s="13"/>
    </row>
    <row r="95" spans="1:12" s="14" customFormat="1" ht="19.5" hidden="1" customHeight="1">
      <c r="A95" s="804" t="s">
        <v>723</v>
      </c>
      <c r="B95" s="1368" t="s">
        <v>3655</v>
      </c>
      <c r="C95" s="1368" t="s">
        <v>4036</v>
      </c>
      <c r="D95" s="1154">
        <v>45976</v>
      </c>
      <c r="E95" s="1151">
        <f>D95+3</f>
        <v>45979</v>
      </c>
      <c r="F95" s="1151">
        <f>E95+2</f>
        <v>45981</v>
      </c>
      <c r="G95" s="1202"/>
      <c r="H95" s="1151">
        <f>H94+7</f>
        <v>45972</v>
      </c>
      <c r="I95" s="1151">
        <f>I94+7</f>
        <v>45973</v>
      </c>
      <c r="J95" s="1356">
        <f t="shared" si="54"/>
        <v>46</v>
      </c>
      <c r="L95" s="1066"/>
    </row>
    <row r="96" spans="1:12" s="14" customFormat="1" ht="19.5" hidden="1" customHeight="1">
      <c r="A96" s="804" t="s">
        <v>4037</v>
      </c>
      <c r="B96" s="1372" t="s">
        <v>462</v>
      </c>
      <c r="C96" s="1368" t="s">
        <v>4038</v>
      </c>
      <c r="D96" s="1154">
        <v>45979</v>
      </c>
      <c r="E96" s="1151">
        <f t="shared" si="55"/>
        <v>45983</v>
      </c>
      <c r="F96" s="1151">
        <f>E96+4</f>
        <v>45987</v>
      </c>
      <c r="G96" s="1202"/>
      <c r="H96" s="1151">
        <f>H95+7</f>
        <v>45979</v>
      </c>
      <c r="I96" s="1151">
        <f>I95+7</f>
        <v>45980</v>
      </c>
      <c r="J96" s="1356">
        <f t="shared" si="54"/>
        <v>47</v>
      </c>
      <c r="L96" s="1066"/>
    </row>
    <row r="97" spans="1:12" s="14" customFormat="1" ht="19.5" hidden="1" customHeight="1">
      <c r="A97" s="804" t="s">
        <v>2100</v>
      </c>
      <c r="B97" s="1371" t="s">
        <v>3330</v>
      </c>
      <c r="C97" s="1368" t="s">
        <v>4039</v>
      </c>
      <c r="D97" s="1154">
        <v>45990</v>
      </c>
      <c r="E97" s="1151">
        <f t="shared" ref="E97" si="57">D97+4</f>
        <v>45994</v>
      </c>
      <c r="F97" s="1151">
        <f>E97+4</f>
        <v>45998</v>
      </c>
      <c r="G97" s="1238"/>
      <c r="H97" s="1151">
        <f t="shared" ref="H97:I117" si="58">H96+7</f>
        <v>45986</v>
      </c>
      <c r="I97" s="1151">
        <f t="shared" si="58"/>
        <v>45987</v>
      </c>
      <c r="J97" s="1356">
        <f t="shared" si="54"/>
        <v>48</v>
      </c>
      <c r="L97" s="13"/>
    </row>
    <row r="98" spans="1:12" s="14" customFormat="1" ht="19.5" hidden="1" customHeight="1">
      <c r="A98" s="804"/>
      <c r="B98" s="1371" t="s">
        <v>2057</v>
      </c>
      <c r="C98" s="1368" t="s">
        <v>4040</v>
      </c>
      <c r="D98" s="1154">
        <v>46003</v>
      </c>
      <c r="E98" s="1151">
        <f t="shared" ref="E98:E101" si="59">D98+4</f>
        <v>46007</v>
      </c>
      <c r="F98" s="1177" t="s">
        <v>286</v>
      </c>
      <c r="G98" s="1238"/>
      <c r="H98" s="1151">
        <f t="shared" si="58"/>
        <v>45993</v>
      </c>
      <c r="I98" s="1151">
        <f t="shared" si="58"/>
        <v>45994</v>
      </c>
      <c r="J98" s="1356">
        <f t="shared" si="54"/>
        <v>49</v>
      </c>
      <c r="L98" s="13"/>
    </row>
    <row r="99" spans="1:12" s="14" customFormat="1" ht="19.5" hidden="1" customHeight="1">
      <c r="A99" s="804"/>
      <c r="B99" s="1371" t="s">
        <v>2135</v>
      </c>
      <c r="C99" s="1368" t="s">
        <v>4041</v>
      </c>
      <c r="D99" s="1154">
        <v>46008</v>
      </c>
      <c r="E99" s="1151">
        <f t="shared" si="59"/>
        <v>46012</v>
      </c>
      <c r="F99" s="1151">
        <f>E99+4</f>
        <v>46016</v>
      </c>
      <c r="G99" s="1238"/>
      <c r="H99" s="1151">
        <f t="shared" si="58"/>
        <v>46000</v>
      </c>
      <c r="I99" s="1151">
        <f t="shared" si="58"/>
        <v>46001</v>
      </c>
      <c r="J99" s="1356">
        <f t="shared" si="54"/>
        <v>50</v>
      </c>
      <c r="L99" s="13"/>
    </row>
    <row r="100" spans="1:12" s="14" customFormat="1" ht="19.5" hidden="1" customHeight="1">
      <c r="A100" s="804" t="s">
        <v>4042</v>
      </c>
      <c r="B100" s="1371" t="s">
        <v>4043</v>
      </c>
      <c r="C100" s="1368" t="s">
        <v>4044</v>
      </c>
      <c r="D100" s="1154">
        <v>46013</v>
      </c>
      <c r="E100" s="1151">
        <f t="shared" si="59"/>
        <v>46017</v>
      </c>
      <c r="F100" s="1151">
        <f>E100+4</f>
        <v>46021</v>
      </c>
      <c r="G100" s="1238"/>
      <c r="H100" s="1151">
        <f t="shared" si="58"/>
        <v>46007</v>
      </c>
      <c r="I100" s="1151">
        <f t="shared" si="58"/>
        <v>46008</v>
      </c>
      <c r="J100" s="1356">
        <f t="shared" si="54"/>
        <v>51</v>
      </c>
      <c r="L100" s="13"/>
    </row>
    <row r="101" spans="1:12" s="14" customFormat="1" ht="19.5" hidden="1" customHeight="1">
      <c r="A101" s="804" t="s">
        <v>4045</v>
      </c>
      <c r="B101" s="1371" t="s">
        <v>2600</v>
      </c>
      <c r="C101" s="1368" t="s">
        <v>4046</v>
      </c>
      <c r="D101" s="1154">
        <v>46020</v>
      </c>
      <c r="E101" s="1151">
        <f t="shared" si="59"/>
        <v>46024</v>
      </c>
      <c r="F101" s="1177" t="s">
        <v>286</v>
      </c>
      <c r="G101" s="1238"/>
      <c r="H101" s="1151">
        <f t="shared" si="58"/>
        <v>46014</v>
      </c>
      <c r="I101" s="1151">
        <f t="shared" si="58"/>
        <v>46015</v>
      </c>
      <c r="J101" s="1356">
        <f t="shared" si="54"/>
        <v>52</v>
      </c>
      <c r="L101" s="13"/>
    </row>
    <row r="102" spans="1:12" s="14" customFormat="1" ht="19.5" hidden="1" customHeight="1">
      <c r="A102" s="804" t="s">
        <v>4047</v>
      </c>
      <c r="B102" s="1371" t="s">
        <v>4048</v>
      </c>
      <c r="C102" s="1368" t="s">
        <v>4049</v>
      </c>
      <c r="D102" s="1154">
        <v>46034</v>
      </c>
      <c r="E102" s="1177" t="s">
        <v>286</v>
      </c>
      <c r="F102" s="1177" t="s">
        <v>286</v>
      </c>
      <c r="G102" s="1238"/>
      <c r="H102" s="1151">
        <f t="shared" si="58"/>
        <v>46021</v>
      </c>
      <c r="I102" s="1151">
        <f t="shared" si="58"/>
        <v>46022</v>
      </c>
      <c r="J102" s="1356">
        <v>1</v>
      </c>
      <c r="L102" s="13"/>
    </row>
    <row r="103" spans="1:12" s="14" customFormat="1" ht="19.5" hidden="1" customHeight="1">
      <c r="A103" s="804" t="s">
        <v>4050</v>
      </c>
      <c r="B103" s="1371" t="s">
        <v>314</v>
      </c>
      <c r="C103" s="1368" t="s">
        <v>4051</v>
      </c>
      <c r="D103" s="1154">
        <v>46030</v>
      </c>
      <c r="E103" s="1151">
        <f t="shared" ref="E103" si="60">D103+4</f>
        <v>46034</v>
      </c>
      <c r="F103" s="1151">
        <f t="shared" ref="F103" si="61">E103+4</f>
        <v>46038</v>
      </c>
      <c r="G103" s="1238"/>
      <c r="H103" s="1151">
        <v>46028</v>
      </c>
      <c r="I103" s="1151">
        <v>46029</v>
      </c>
      <c r="J103" s="1356">
        <f t="shared" ref="J103:J104" si="62">WEEKNUM(I103)</f>
        <v>2</v>
      </c>
      <c r="L103" s="13"/>
    </row>
    <row r="104" spans="1:12" s="14" customFormat="1" ht="19.5" hidden="1" customHeight="1">
      <c r="A104" s="804" t="s">
        <v>2135</v>
      </c>
      <c r="B104" s="1371" t="s">
        <v>1975</v>
      </c>
      <c r="C104" s="1368" t="s">
        <v>4052</v>
      </c>
      <c r="D104" s="1154">
        <v>46040</v>
      </c>
      <c r="E104" s="1177" t="s">
        <v>286</v>
      </c>
      <c r="F104" s="1177" t="s">
        <v>286</v>
      </c>
      <c r="G104" s="1238"/>
      <c r="H104" s="1151">
        <f t="shared" si="58"/>
        <v>46035</v>
      </c>
      <c r="I104" s="1151">
        <f t="shared" si="58"/>
        <v>46036</v>
      </c>
      <c r="J104" s="1356">
        <f t="shared" si="62"/>
        <v>3</v>
      </c>
      <c r="L104" s="13"/>
    </row>
    <row r="105" spans="1:12" s="14" customFormat="1" ht="19.5" hidden="1" customHeight="1">
      <c r="A105" s="804"/>
      <c r="B105" s="1371" t="s">
        <v>4053</v>
      </c>
      <c r="C105" s="1368" t="s">
        <v>4054</v>
      </c>
      <c r="D105" s="1154">
        <v>46054</v>
      </c>
      <c r="E105" s="1177" t="s">
        <v>286</v>
      </c>
      <c r="F105" s="1177" t="s">
        <v>286</v>
      </c>
      <c r="G105" s="1238"/>
      <c r="H105" s="1151">
        <f t="shared" si="58"/>
        <v>46042</v>
      </c>
      <c r="I105" s="1151">
        <f t="shared" si="58"/>
        <v>46043</v>
      </c>
      <c r="J105" s="1356">
        <f t="shared" ref="J105" si="63">WEEKNUM(I105)</f>
        <v>4</v>
      </c>
      <c r="L105" s="13"/>
    </row>
    <row r="106" spans="1:12" s="14" customFormat="1" ht="19.5" hidden="1" customHeight="1">
      <c r="A106" s="804" t="s">
        <v>437</v>
      </c>
      <c r="B106" s="1371" t="s">
        <v>4055</v>
      </c>
      <c r="C106" s="1368" t="s">
        <v>4056</v>
      </c>
      <c r="D106" s="1154">
        <v>46059</v>
      </c>
      <c r="E106" s="1151">
        <f t="shared" ref="E106" si="64">D106+4</f>
        <v>46063</v>
      </c>
      <c r="F106" s="1151">
        <f t="shared" ref="F106" si="65">E106+4</f>
        <v>46067</v>
      </c>
      <c r="G106" s="1238"/>
      <c r="H106" s="1151">
        <f t="shared" si="58"/>
        <v>46049</v>
      </c>
      <c r="I106" s="1151">
        <f t="shared" si="58"/>
        <v>46050</v>
      </c>
      <c r="J106" s="1356">
        <f t="shared" ref="J106" si="66">WEEKNUM(I106)</f>
        <v>5</v>
      </c>
      <c r="L106" s="13"/>
    </row>
    <row r="107" spans="1:12" s="14" customFormat="1" ht="19.5" hidden="1" customHeight="1">
      <c r="A107" s="804" t="s">
        <v>4057</v>
      </c>
      <c r="B107" s="1372" t="s">
        <v>462</v>
      </c>
      <c r="C107" s="1368" t="s">
        <v>4058</v>
      </c>
      <c r="D107" s="1154">
        <v>46070</v>
      </c>
      <c r="E107" s="1151">
        <f t="shared" ref="E107:E108" si="67">D107+4</f>
        <v>46074</v>
      </c>
      <c r="F107" s="1151">
        <f t="shared" ref="F107:F108" si="68">E107+4</f>
        <v>46078</v>
      </c>
      <c r="G107" s="1238"/>
      <c r="H107" s="1151">
        <f t="shared" si="58"/>
        <v>46056</v>
      </c>
      <c r="I107" s="1151">
        <f t="shared" si="58"/>
        <v>46057</v>
      </c>
      <c r="J107" s="1356">
        <f t="shared" ref="J107:J108" si="69">WEEKNUM(I107)</f>
        <v>6</v>
      </c>
      <c r="L107" s="13"/>
    </row>
    <row r="108" spans="1:12" s="14" customFormat="1" ht="19.5" hidden="1" customHeight="1">
      <c r="A108" s="804" t="s">
        <v>4059</v>
      </c>
      <c r="B108" s="1373" t="s">
        <v>1975</v>
      </c>
      <c r="C108" s="1368" t="s">
        <v>4060</v>
      </c>
      <c r="D108" s="1154">
        <v>46064</v>
      </c>
      <c r="E108" s="1151">
        <f t="shared" si="67"/>
        <v>46068</v>
      </c>
      <c r="F108" s="1151">
        <f t="shared" si="68"/>
        <v>46072</v>
      </c>
      <c r="G108" s="1238"/>
      <c r="H108" s="1151">
        <f t="shared" si="58"/>
        <v>46063</v>
      </c>
      <c r="I108" s="1151">
        <f t="shared" si="58"/>
        <v>46064</v>
      </c>
      <c r="J108" s="1356">
        <f t="shared" si="69"/>
        <v>7</v>
      </c>
      <c r="L108" s="13"/>
    </row>
    <row r="109" spans="1:12" s="14" customFormat="1" ht="19.5" hidden="1" customHeight="1">
      <c r="A109" s="804" t="s">
        <v>4061</v>
      </c>
      <c r="B109" s="1145" t="s">
        <v>2938</v>
      </c>
      <c r="C109" s="1368" t="s">
        <v>4062</v>
      </c>
      <c r="D109" s="959" t="s">
        <v>286</v>
      </c>
      <c r="E109" s="959" t="s">
        <v>286</v>
      </c>
      <c r="F109" s="959" t="s">
        <v>286</v>
      </c>
      <c r="G109" s="1238"/>
      <c r="H109" s="1151">
        <f t="shared" si="58"/>
        <v>46070</v>
      </c>
      <c r="I109" s="1151">
        <f t="shared" si="58"/>
        <v>46071</v>
      </c>
      <c r="J109" s="1356">
        <f t="shared" ref="J109" si="70">WEEKNUM(I109)</f>
        <v>8</v>
      </c>
      <c r="L109" s="13"/>
    </row>
    <row r="110" spans="1:12" s="14" customFormat="1" ht="19.5" hidden="1" customHeight="1">
      <c r="A110" s="804" t="s">
        <v>4053</v>
      </c>
      <c r="B110" s="1371" t="s">
        <v>723</v>
      </c>
      <c r="C110" s="1368" t="s">
        <v>4063</v>
      </c>
      <c r="D110" s="1154">
        <v>46080</v>
      </c>
      <c r="E110" s="959" t="s">
        <v>286</v>
      </c>
      <c r="F110" s="959" t="s">
        <v>286</v>
      </c>
      <c r="G110" s="1238"/>
      <c r="H110" s="1151">
        <f t="shared" si="58"/>
        <v>46077</v>
      </c>
      <c r="I110" s="1151">
        <f t="shared" si="58"/>
        <v>46078</v>
      </c>
      <c r="J110" s="1356">
        <f t="shared" ref="J110" si="71">WEEKNUM(I110)</f>
        <v>9</v>
      </c>
      <c r="L110" s="13"/>
    </row>
    <row r="111" spans="1:12" s="14" customFormat="1" ht="19.5" hidden="1" customHeight="1">
      <c r="A111" s="804" t="s">
        <v>4064</v>
      </c>
      <c r="B111" s="1372" t="s">
        <v>1311</v>
      </c>
      <c r="C111" s="1368" t="s">
        <v>4065</v>
      </c>
      <c r="D111" s="1160">
        <v>46084</v>
      </c>
      <c r="E111" s="1160">
        <f t="shared" ref="E111" si="72">D111+4</f>
        <v>46088</v>
      </c>
      <c r="F111" s="1160">
        <f t="shared" ref="F111" si="73">E111+4</f>
        <v>46092</v>
      </c>
      <c r="G111" s="1238"/>
      <c r="H111" s="1151">
        <f t="shared" si="58"/>
        <v>46084</v>
      </c>
      <c r="I111" s="1151">
        <f t="shared" si="58"/>
        <v>46085</v>
      </c>
      <c r="J111" s="1356">
        <f t="shared" ref="J111" si="74">WEEKNUM(I111)</f>
        <v>10</v>
      </c>
      <c r="L111" s="13"/>
    </row>
    <row r="112" spans="1:12" s="14" customFormat="1" ht="19.5" hidden="1" customHeight="1">
      <c r="A112" s="804" t="s">
        <v>4066</v>
      </c>
      <c r="B112" s="1372" t="s">
        <v>1311</v>
      </c>
      <c r="C112" s="1368" t="s">
        <v>4067</v>
      </c>
      <c r="D112" s="1160">
        <v>46091</v>
      </c>
      <c r="E112" s="1160">
        <f t="shared" ref="E112:E113" si="75">D112+4</f>
        <v>46095</v>
      </c>
      <c r="F112" s="1160">
        <f t="shared" ref="F112:F113" si="76">E112+4</f>
        <v>46099</v>
      </c>
      <c r="G112" s="1238"/>
      <c r="H112" s="1151">
        <f t="shared" si="58"/>
        <v>46091</v>
      </c>
      <c r="I112" s="1151">
        <f t="shared" si="58"/>
        <v>46092</v>
      </c>
      <c r="J112" s="1356">
        <f t="shared" ref="J112:J113" si="77">WEEKNUM(I112)</f>
        <v>11</v>
      </c>
      <c r="L112" s="13"/>
    </row>
    <row r="113" spans="1:12" s="14" customFormat="1" ht="19.5" hidden="1" customHeight="1">
      <c r="A113" s="804" t="s">
        <v>314</v>
      </c>
      <c r="B113" s="1373" t="s">
        <v>1975</v>
      </c>
      <c r="C113" s="1368" t="s">
        <v>4068</v>
      </c>
      <c r="D113" s="1154">
        <v>46098</v>
      </c>
      <c r="E113" s="1151">
        <f t="shared" si="75"/>
        <v>46102</v>
      </c>
      <c r="F113" s="1151">
        <f t="shared" si="76"/>
        <v>46106</v>
      </c>
      <c r="G113" s="1238"/>
      <c r="H113" s="1151">
        <f t="shared" si="58"/>
        <v>46098</v>
      </c>
      <c r="I113" s="1151">
        <f t="shared" si="58"/>
        <v>46099</v>
      </c>
      <c r="J113" s="1356">
        <f t="shared" si="77"/>
        <v>12</v>
      </c>
      <c r="L113" s="13"/>
    </row>
    <row r="114" spans="1:12" s="14" customFormat="1" ht="19.5" hidden="1" customHeight="1">
      <c r="A114" s="804" t="s">
        <v>4069</v>
      </c>
      <c r="B114" s="1373" t="s">
        <v>726</v>
      </c>
      <c r="C114" s="1368" t="s">
        <v>4070</v>
      </c>
      <c r="D114" s="1154">
        <v>46105</v>
      </c>
      <c r="E114" s="1151">
        <f t="shared" ref="E114" si="78">D114+4</f>
        <v>46109</v>
      </c>
      <c r="F114" s="1151">
        <f t="shared" ref="F114" si="79">E114+4</f>
        <v>46113</v>
      </c>
      <c r="G114" s="1238"/>
      <c r="H114" s="1151">
        <f t="shared" si="58"/>
        <v>46105</v>
      </c>
      <c r="I114" s="1151">
        <f t="shared" si="58"/>
        <v>46106</v>
      </c>
      <c r="J114" s="1356">
        <f t="shared" ref="J114" si="80">WEEKNUM(I114)</f>
        <v>13</v>
      </c>
      <c r="L114" s="13"/>
    </row>
    <row r="115" spans="1:12" s="14" customFormat="1" ht="19.5" hidden="1" customHeight="1">
      <c r="A115" s="804" t="s">
        <v>4071</v>
      </c>
      <c r="B115" s="1141" t="s">
        <v>462</v>
      </c>
      <c r="C115" s="1368" t="s">
        <v>4072</v>
      </c>
      <c r="D115" s="1154">
        <v>46112</v>
      </c>
      <c r="E115" s="1151">
        <f t="shared" ref="E115" si="81">D115+4</f>
        <v>46116</v>
      </c>
      <c r="F115" s="1151">
        <f t="shared" ref="F115" si="82">E115+4</f>
        <v>46120</v>
      </c>
      <c r="G115" s="1238"/>
      <c r="H115" s="1151">
        <f t="shared" si="58"/>
        <v>46112</v>
      </c>
      <c r="I115" s="1151">
        <f t="shared" si="58"/>
        <v>46113</v>
      </c>
      <c r="J115" s="1356">
        <f t="shared" ref="J115" si="83">WEEKNUM(I115)</f>
        <v>14</v>
      </c>
      <c r="L115" s="13"/>
    </row>
    <row r="116" spans="1:12" s="14" customFormat="1" ht="19.5" hidden="1" customHeight="1">
      <c r="A116" s="804"/>
      <c r="B116" s="1373" t="s">
        <v>4053</v>
      </c>
      <c r="C116" s="1368" t="s">
        <v>4073</v>
      </c>
      <c r="D116" s="1154">
        <v>46119</v>
      </c>
      <c r="E116" s="1151">
        <f t="shared" ref="E116" si="84">D116+4</f>
        <v>46123</v>
      </c>
      <c r="F116" s="1151">
        <f t="shared" ref="F116" si="85">E116+4</f>
        <v>46127</v>
      </c>
      <c r="G116" s="1238"/>
      <c r="H116" s="1151">
        <f t="shared" si="58"/>
        <v>46119</v>
      </c>
      <c r="I116" s="1151">
        <f t="shared" si="58"/>
        <v>46120</v>
      </c>
      <c r="J116" s="1356">
        <f t="shared" ref="J116" si="86">WEEKNUM(I116)</f>
        <v>15</v>
      </c>
      <c r="L116" s="13"/>
    </row>
    <row r="117" spans="1:12" s="14" customFormat="1" ht="19.5" hidden="1" customHeight="1">
      <c r="A117" s="804"/>
      <c r="B117" s="1373" t="s">
        <v>4066</v>
      </c>
      <c r="C117" s="1368" t="s">
        <v>4074</v>
      </c>
      <c r="D117" s="1154">
        <v>46126</v>
      </c>
      <c r="E117" s="1151">
        <f t="shared" ref="E117" si="87">D117+4</f>
        <v>46130</v>
      </c>
      <c r="F117" s="1151">
        <f t="shared" ref="F117" si="88">E117+4</f>
        <v>46134</v>
      </c>
      <c r="G117" s="1238"/>
      <c r="H117" s="1151">
        <f t="shared" si="58"/>
        <v>46126</v>
      </c>
      <c r="I117" s="1151">
        <f t="shared" si="58"/>
        <v>46127</v>
      </c>
      <c r="J117" s="1356">
        <f t="shared" ref="J117" si="89">WEEKNUM(I117)</f>
        <v>16</v>
      </c>
      <c r="L117" s="13"/>
    </row>
    <row r="118" spans="1:12" s="14" customFormat="1" ht="19.5" customHeight="1">
      <c r="A118" s="804"/>
      <c r="B118" s="1523"/>
      <c r="C118" s="1419"/>
      <c r="D118" s="1202"/>
      <c r="E118" s="1202"/>
      <c r="F118" s="1202"/>
      <c r="G118" s="1238"/>
      <c r="H118" s="1202"/>
      <c r="I118" s="1202"/>
      <c r="J118" s="1413"/>
      <c r="L118" s="13"/>
    </row>
    <row r="119" spans="1:12" s="14" customFormat="1" ht="19.5" customHeight="1">
      <c r="A119" s="804"/>
      <c r="B119" s="1530" t="s">
        <v>20</v>
      </c>
      <c r="C119" s="1531"/>
      <c r="D119" s="1532" t="s">
        <v>250</v>
      </c>
      <c r="E119" s="1147" t="s">
        <v>238</v>
      </c>
      <c r="F119" s="1147" t="s">
        <v>82</v>
      </c>
      <c r="G119" s="1238"/>
      <c r="H119" s="1365"/>
      <c r="I119" s="1366"/>
      <c r="J119" s="1367"/>
      <c r="L119" s="13"/>
    </row>
    <row r="120" spans="1:12" s="14" customFormat="1" ht="19.5" customHeight="1">
      <c r="A120" s="804"/>
      <c r="B120" s="1148" t="s">
        <v>252</v>
      </c>
      <c r="C120" s="1259" t="s">
        <v>253</v>
      </c>
      <c r="D120" s="1533"/>
      <c r="E120" s="1149" t="s">
        <v>203</v>
      </c>
      <c r="F120" s="1149" t="s">
        <v>135</v>
      </c>
      <c r="G120" s="1238"/>
      <c r="H120" s="1353" t="s">
        <v>255</v>
      </c>
      <c r="J120" s="13"/>
    </row>
    <row r="121" spans="1:12" s="14" customFormat="1" ht="19.5" customHeight="1">
      <c r="A121" s="804"/>
      <c r="B121" s="941" t="s">
        <v>3672</v>
      </c>
      <c r="C121" s="1368" t="s">
        <v>4075</v>
      </c>
      <c r="D121" s="1154">
        <v>46208</v>
      </c>
      <c r="E121" s="1151">
        <f t="shared" ref="E121:F127" si="90">D121+3</f>
        <v>46211</v>
      </c>
      <c r="F121" s="1151">
        <f t="shared" si="90"/>
        <v>46214</v>
      </c>
      <c r="G121" s="1238"/>
      <c r="H121" s="1356">
        <v>28</v>
      </c>
      <c r="J121" s="13"/>
    </row>
    <row r="122" spans="1:12" s="14" customFormat="1" ht="19.5" customHeight="1">
      <c r="A122" s="804" t="s">
        <v>2123</v>
      </c>
      <c r="B122" s="1145" t="s">
        <v>4048</v>
      </c>
      <c r="C122" s="1368" t="s">
        <v>4076</v>
      </c>
      <c r="D122" s="1154">
        <v>46215</v>
      </c>
      <c r="E122" s="1151">
        <f t="shared" si="90"/>
        <v>46218</v>
      </c>
      <c r="F122" s="1151">
        <f t="shared" si="90"/>
        <v>46221</v>
      </c>
      <c r="G122" s="1238"/>
      <c r="H122" s="1356">
        <v>29</v>
      </c>
      <c r="J122" s="13"/>
    </row>
    <row r="123" spans="1:12" s="14" customFormat="1" ht="19.5" customHeight="1">
      <c r="A123" s="804" t="s">
        <v>4066</v>
      </c>
      <c r="B123" s="941" t="s">
        <v>2339</v>
      </c>
      <c r="C123" s="1368" t="s">
        <v>4077</v>
      </c>
      <c r="D123" s="1154">
        <v>46222</v>
      </c>
      <c r="E123" s="1151">
        <f t="shared" si="90"/>
        <v>46225</v>
      </c>
      <c r="F123" s="1151">
        <f t="shared" si="90"/>
        <v>46228</v>
      </c>
      <c r="G123" s="1238"/>
      <c r="H123" s="1356">
        <v>30</v>
      </c>
      <c r="J123" s="13"/>
    </row>
    <row r="124" spans="1:12" s="14" customFormat="1" ht="19.5" customHeight="1">
      <c r="A124" s="804"/>
      <c r="B124" s="941" t="s">
        <v>4078</v>
      </c>
      <c r="C124" s="1368" t="s">
        <v>4079</v>
      </c>
      <c r="D124" s="1154">
        <v>46229</v>
      </c>
      <c r="E124" s="1151">
        <f t="shared" si="90"/>
        <v>46232</v>
      </c>
      <c r="F124" s="1151">
        <f t="shared" si="90"/>
        <v>46235</v>
      </c>
      <c r="G124" s="1238"/>
      <c r="H124" s="1356">
        <v>31</v>
      </c>
      <c r="J124" s="13"/>
    </row>
    <row r="125" spans="1:12" s="14" customFormat="1" ht="19.5" customHeight="1">
      <c r="A125" s="804" t="s">
        <v>4080</v>
      </c>
      <c r="B125" s="1145" t="s">
        <v>4081</v>
      </c>
      <c r="C125" s="1368" t="s">
        <v>4082</v>
      </c>
      <c r="D125" s="1154">
        <v>46236</v>
      </c>
      <c r="E125" s="1151">
        <f t="shared" si="90"/>
        <v>46239</v>
      </c>
      <c r="F125" s="1151">
        <f t="shared" si="90"/>
        <v>46242</v>
      </c>
      <c r="G125" s="1238"/>
      <c r="H125" s="1356">
        <v>32</v>
      </c>
      <c r="J125" s="13"/>
    </row>
    <row r="126" spans="1:12" s="14" customFormat="1" ht="19.5" customHeight="1">
      <c r="A126" s="804"/>
      <c r="B126" s="941" t="s">
        <v>3672</v>
      </c>
      <c r="C126" s="1368" t="s">
        <v>4083</v>
      </c>
      <c r="D126" s="1154">
        <v>46243</v>
      </c>
      <c r="E126" s="1151">
        <f t="shared" si="90"/>
        <v>46246</v>
      </c>
      <c r="F126" s="1151">
        <f t="shared" si="90"/>
        <v>46249</v>
      </c>
      <c r="G126" s="1238"/>
      <c r="H126" s="1356">
        <v>33</v>
      </c>
      <c r="J126" s="13"/>
    </row>
    <row r="127" spans="1:12" s="14" customFormat="1" ht="19.5" customHeight="1">
      <c r="A127" s="804" t="s">
        <v>2123</v>
      </c>
      <c r="B127" s="1145" t="s">
        <v>4048</v>
      </c>
      <c r="C127" s="1368" t="s">
        <v>4084</v>
      </c>
      <c r="D127" s="1154">
        <v>46250</v>
      </c>
      <c r="E127" s="1151">
        <f t="shared" si="90"/>
        <v>46253</v>
      </c>
      <c r="F127" s="1151">
        <f t="shared" si="90"/>
        <v>46256</v>
      </c>
      <c r="G127" s="1238"/>
      <c r="H127" s="1356">
        <v>34</v>
      </c>
      <c r="J127" s="13"/>
    </row>
    <row r="128" spans="1:12" s="14" customFormat="1" ht="19.5" customHeight="1">
      <c r="A128" s="804"/>
      <c r="B128" s="1145" t="s">
        <v>4085</v>
      </c>
      <c r="C128" s="1368" t="s">
        <v>4086</v>
      </c>
      <c r="D128" s="1154">
        <v>46257</v>
      </c>
      <c r="E128" s="1151">
        <f t="shared" ref="E128" si="91">D128+3</f>
        <v>46260</v>
      </c>
      <c r="F128" s="1151">
        <f t="shared" ref="F128" si="92">E128+3</f>
        <v>46263</v>
      </c>
      <c r="G128" s="1238"/>
      <c r="H128" s="1356">
        <v>35</v>
      </c>
      <c r="J128" s="13"/>
    </row>
    <row r="129" spans="1:19" s="14" customFormat="1" ht="19.5" customHeight="1">
      <c r="A129" s="804"/>
      <c r="B129" s="1145" t="s">
        <v>4087</v>
      </c>
      <c r="C129" s="1368" t="s">
        <v>4088</v>
      </c>
      <c r="D129" s="1154">
        <v>46264</v>
      </c>
      <c r="E129" s="1151">
        <f t="shared" ref="E129" si="93">D129+3</f>
        <v>46267</v>
      </c>
      <c r="F129" s="1151">
        <f t="shared" ref="F129" si="94">E129+3</f>
        <v>46270</v>
      </c>
      <c r="G129" s="1238"/>
      <c r="H129" s="1356">
        <v>36</v>
      </c>
      <c r="J129" s="13"/>
    </row>
    <row r="130" spans="1:19" ht="19.5" customHeight="1">
      <c r="B130" s="1088" t="s">
        <v>467</v>
      </c>
      <c r="C130" s="677"/>
      <c r="D130" s="677"/>
      <c r="E130" s="677"/>
      <c r="F130" s="677"/>
      <c r="G130" s="677"/>
      <c r="H130" s="677"/>
      <c r="I130" s="407"/>
      <c r="J130" s="490"/>
      <c r="K130" s="149"/>
      <c r="L130" s="14"/>
    </row>
    <row r="131" spans="1:19" s="149" customFormat="1" ht="15.75" customHeight="1">
      <c r="A131" s="1018"/>
      <c r="B131" s="1019"/>
      <c r="C131" s="1019"/>
      <c r="D131" s="1019"/>
      <c r="E131" s="1022"/>
      <c r="F131" s="1022"/>
      <c r="G131" s="1022"/>
      <c r="H131" s="1022"/>
      <c r="I131" s="1022"/>
      <c r="J131" s="217"/>
      <c r="K131" s="217"/>
      <c r="L131" s="217"/>
    </row>
    <row r="132" spans="1:19" ht="13.9">
      <c r="A132" s="327"/>
      <c r="H132" s="9"/>
      <c r="I132" s="9"/>
      <c r="J132" s="423"/>
      <c r="K132" s="423"/>
      <c r="L132" s="424"/>
    </row>
    <row r="133" spans="1:19" ht="34.5" hidden="1" customHeight="1">
      <c r="A133" s="327"/>
      <c r="B133" s="1547" t="s">
        <v>20</v>
      </c>
      <c r="C133" s="1548"/>
      <c r="D133" s="1549" t="s">
        <v>250</v>
      </c>
      <c r="E133" s="928" t="s">
        <v>716</v>
      </c>
      <c r="F133" s="928" t="s">
        <v>152</v>
      </c>
      <c r="G133" s="928" t="s">
        <v>4089</v>
      </c>
      <c r="H133" s="928" t="s">
        <v>4090</v>
      </c>
      <c r="I133" s="931" t="s">
        <v>115</v>
      </c>
      <c r="K133" s="1037"/>
      <c r="L133"/>
      <c r="M133" s="18"/>
      <c r="P133" s="345"/>
      <c r="S133" s="18"/>
    </row>
    <row r="134" spans="1:19" ht="27" hidden="1" customHeight="1">
      <c r="A134" s="327"/>
      <c r="B134" s="931" t="s">
        <v>252</v>
      </c>
      <c r="C134" s="932" t="s">
        <v>253</v>
      </c>
      <c r="D134" s="1550"/>
      <c r="E134" s="927" t="s">
        <v>717</v>
      </c>
      <c r="F134" s="927" t="s">
        <v>33</v>
      </c>
      <c r="G134" s="927" t="s">
        <v>65</v>
      </c>
      <c r="H134" s="927" t="s">
        <v>54</v>
      </c>
      <c r="I134" s="927" t="s">
        <v>2480</v>
      </c>
      <c r="K134" s="1034" t="s">
        <v>254</v>
      </c>
      <c r="L134"/>
      <c r="M134" s="18"/>
      <c r="P134" s="345"/>
      <c r="S134" s="18"/>
    </row>
    <row r="135" spans="1:19" ht="19.5" hidden="1" customHeight="1">
      <c r="A135" s="804"/>
      <c r="B135" s="941" t="s">
        <v>1772</v>
      </c>
      <c r="C135" s="941" t="s">
        <v>4091</v>
      </c>
      <c r="D135" s="942">
        <v>45482</v>
      </c>
      <c r="E135" s="801">
        <f t="shared" ref="E135:E137" si="95">D135+1</f>
        <v>45483</v>
      </c>
      <c r="F135" s="801">
        <f t="shared" ref="F135:F137" si="96">D135+7</f>
        <v>45489</v>
      </c>
      <c r="G135" s="801">
        <f t="shared" ref="G135" si="97">D135+9</f>
        <v>45491</v>
      </c>
      <c r="H135" s="871" t="s">
        <v>286</v>
      </c>
      <c r="I135" s="871" t="s">
        <v>286</v>
      </c>
      <c r="J135" s="801">
        <f t="shared" ref="J135" si="98">D135+19</f>
        <v>45501</v>
      </c>
      <c r="L135" s="757" t="e">
        <f>+#REF!+7</f>
        <v>#REF!</v>
      </c>
    </row>
    <row r="136" spans="1:19" ht="19.5" hidden="1" customHeight="1">
      <c r="A136" s="804"/>
      <c r="B136" s="941" t="s">
        <v>323</v>
      </c>
      <c r="C136" s="941" t="s">
        <v>4092</v>
      </c>
      <c r="D136" s="942">
        <v>45497</v>
      </c>
      <c r="E136" s="801">
        <f t="shared" si="95"/>
        <v>45498</v>
      </c>
      <c r="F136" s="801">
        <f t="shared" si="96"/>
        <v>45504</v>
      </c>
      <c r="G136" s="801">
        <f t="shared" ref="G136" si="99">D136+9</f>
        <v>45506</v>
      </c>
      <c r="H136" s="871" t="s">
        <v>286</v>
      </c>
      <c r="I136" s="871" t="s">
        <v>286</v>
      </c>
      <c r="J136" s="801">
        <f t="shared" ref="J136:J137" si="100">D136+19</f>
        <v>45516</v>
      </c>
      <c r="L136" s="757" t="e">
        <f t="shared" ref="K136:L168" si="101">+L135+7</f>
        <v>#REF!</v>
      </c>
    </row>
    <row r="137" spans="1:19" ht="19.5" hidden="1" customHeight="1">
      <c r="A137" s="804" t="s">
        <v>1978</v>
      </c>
      <c r="B137" s="941" t="s">
        <v>1975</v>
      </c>
      <c r="C137" s="941" t="s">
        <v>4093</v>
      </c>
      <c r="D137" s="942">
        <v>45498</v>
      </c>
      <c r="E137" s="801">
        <f t="shared" si="95"/>
        <v>45499</v>
      </c>
      <c r="F137" s="801">
        <f t="shared" si="96"/>
        <v>45505</v>
      </c>
      <c r="G137" s="871" t="s">
        <v>286</v>
      </c>
      <c r="H137" s="871" t="s">
        <v>286</v>
      </c>
      <c r="I137" s="871" t="s">
        <v>286</v>
      </c>
      <c r="J137" s="801">
        <f t="shared" si="100"/>
        <v>45517</v>
      </c>
      <c r="L137" s="757" t="e">
        <f t="shared" si="101"/>
        <v>#REF!</v>
      </c>
    </row>
    <row r="138" spans="1:19" ht="19.5" hidden="1" customHeight="1">
      <c r="A138" s="804"/>
      <c r="B138" s="941" t="s">
        <v>1978</v>
      </c>
      <c r="C138" s="941" t="s">
        <v>4094</v>
      </c>
      <c r="D138" s="942">
        <v>45504</v>
      </c>
      <c r="E138" s="801">
        <f t="shared" ref="E138:E141" si="102">D138+1</f>
        <v>45505</v>
      </c>
      <c r="F138" s="801">
        <f t="shared" ref="F138:F141" si="103">D138+7</f>
        <v>45511</v>
      </c>
      <c r="G138" s="801">
        <f t="shared" ref="G138:G141" si="104">D138+9</f>
        <v>45513</v>
      </c>
      <c r="H138" s="871" t="s">
        <v>286</v>
      </c>
      <c r="I138" s="871" t="s">
        <v>286</v>
      </c>
      <c r="J138" s="801">
        <f t="shared" ref="J138:J141" si="105">D138+19</f>
        <v>45523</v>
      </c>
      <c r="L138" s="757" t="e">
        <f t="shared" si="101"/>
        <v>#REF!</v>
      </c>
    </row>
    <row r="139" spans="1:19" ht="19.5" hidden="1" customHeight="1">
      <c r="A139" s="804"/>
      <c r="B139" s="941" t="s">
        <v>1972</v>
      </c>
      <c r="C139" s="941" t="s">
        <v>4095</v>
      </c>
      <c r="D139" s="942">
        <v>45507</v>
      </c>
      <c r="E139" s="757">
        <f t="shared" si="102"/>
        <v>45508</v>
      </c>
      <c r="F139" s="757">
        <f t="shared" si="103"/>
        <v>45514</v>
      </c>
      <c r="G139" s="757">
        <f t="shared" si="104"/>
        <v>45516</v>
      </c>
      <c r="H139" s="871" t="s">
        <v>286</v>
      </c>
      <c r="I139" s="871" t="s">
        <v>286</v>
      </c>
      <c r="J139" s="801">
        <f t="shared" si="105"/>
        <v>45526</v>
      </c>
      <c r="L139" s="757" t="e">
        <f t="shared" si="101"/>
        <v>#REF!</v>
      </c>
    </row>
    <row r="140" spans="1:19" ht="19.5" hidden="1" customHeight="1">
      <c r="A140" s="804"/>
      <c r="B140" s="941" t="s">
        <v>1772</v>
      </c>
      <c r="C140" s="941" t="s">
        <v>4096</v>
      </c>
      <c r="D140" s="942">
        <v>45514</v>
      </c>
      <c r="E140" s="757">
        <f t="shared" si="102"/>
        <v>45515</v>
      </c>
      <c r="F140" s="757">
        <f t="shared" si="103"/>
        <v>45521</v>
      </c>
      <c r="G140" s="757">
        <f t="shared" si="104"/>
        <v>45523</v>
      </c>
      <c r="H140" s="871" t="s">
        <v>286</v>
      </c>
      <c r="I140" s="871" t="s">
        <v>286</v>
      </c>
      <c r="J140" s="801">
        <f t="shared" si="105"/>
        <v>45533</v>
      </c>
      <c r="L140" s="757" t="e">
        <f t="shared" si="101"/>
        <v>#REF!</v>
      </c>
    </row>
    <row r="141" spans="1:19" ht="19.5" hidden="1" customHeight="1">
      <c r="A141" s="804" t="s">
        <v>323</v>
      </c>
      <c r="B141" s="941" t="s">
        <v>1975</v>
      </c>
      <c r="C141" s="941" t="s">
        <v>4097</v>
      </c>
      <c r="D141" s="942">
        <v>45522</v>
      </c>
      <c r="E141" s="757">
        <f t="shared" si="102"/>
        <v>45523</v>
      </c>
      <c r="F141" s="757">
        <f t="shared" si="103"/>
        <v>45529</v>
      </c>
      <c r="G141" s="757">
        <f t="shared" si="104"/>
        <v>45531</v>
      </c>
      <c r="H141" s="871" t="s">
        <v>286</v>
      </c>
      <c r="I141" s="871" t="s">
        <v>286</v>
      </c>
      <c r="J141" s="801">
        <f t="shared" si="105"/>
        <v>45541</v>
      </c>
      <c r="L141" s="757" t="e">
        <f t="shared" si="101"/>
        <v>#REF!</v>
      </c>
    </row>
    <row r="142" spans="1:19" ht="19.5" hidden="1" customHeight="1">
      <c r="A142" s="804" t="s">
        <v>1975</v>
      </c>
      <c r="B142" s="941" t="s">
        <v>323</v>
      </c>
      <c r="C142" s="941" t="s">
        <v>4098</v>
      </c>
      <c r="D142" s="942">
        <v>45529</v>
      </c>
      <c r="E142" s="757">
        <f t="shared" ref="E142:E146" si="106">D142+1</f>
        <v>45530</v>
      </c>
      <c r="F142" s="757">
        <f t="shared" ref="F142:F146" si="107">D142+7</f>
        <v>45536</v>
      </c>
      <c r="G142" s="757">
        <f t="shared" ref="G142:G146" si="108">D142+9</f>
        <v>45538</v>
      </c>
      <c r="H142" s="871" t="s">
        <v>286</v>
      </c>
      <c r="I142" s="871" t="s">
        <v>286</v>
      </c>
      <c r="J142" s="801">
        <f t="shared" ref="J142:J146" si="109">D142+19</f>
        <v>45548</v>
      </c>
      <c r="L142" s="757" t="e">
        <f t="shared" si="101"/>
        <v>#REF!</v>
      </c>
    </row>
    <row r="143" spans="1:19" ht="19.5" hidden="1" customHeight="1">
      <c r="A143" s="804"/>
      <c r="B143" s="941" t="s">
        <v>1978</v>
      </c>
      <c r="C143" s="941" t="s">
        <v>4099</v>
      </c>
      <c r="D143" s="942">
        <v>45536</v>
      </c>
      <c r="E143" s="801">
        <f t="shared" si="106"/>
        <v>45537</v>
      </c>
      <c r="F143" s="801">
        <f t="shared" si="107"/>
        <v>45543</v>
      </c>
      <c r="G143" s="801">
        <f t="shared" si="108"/>
        <v>45545</v>
      </c>
      <c r="H143" s="757">
        <f t="shared" ref="H143" si="110">D143+11</f>
        <v>45547</v>
      </c>
      <c r="I143" s="757">
        <f t="shared" ref="I143" si="111">D143+13</f>
        <v>45549</v>
      </c>
      <c r="J143" s="801">
        <f t="shared" ref="J143" si="112">D143+19</f>
        <v>45555</v>
      </c>
      <c r="L143" s="757" t="e">
        <f t="shared" si="101"/>
        <v>#REF!</v>
      </c>
    </row>
    <row r="144" spans="1:19" ht="19.5" hidden="1" customHeight="1">
      <c r="A144" s="804"/>
      <c r="B144" s="941" t="s">
        <v>1972</v>
      </c>
      <c r="C144" s="941" t="s">
        <v>4100</v>
      </c>
      <c r="D144" s="942">
        <v>45542</v>
      </c>
      <c r="E144" s="871" t="s">
        <v>286</v>
      </c>
      <c r="F144" s="871" t="s">
        <v>286</v>
      </c>
      <c r="G144" s="871" t="s">
        <v>286</v>
      </c>
      <c r="H144" s="871" t="s">
        <v>286</v>
      </c>
      <c r="I144" s="871" t="s">
        <v>286</v>
      </c>
      <c r="J144" s="871" t="s">
        <v>286</v>
      </c>
      <c r="L144" s="757" t="e">
        <f t="shared" si="101"/>
        <v>#REF!</v>
      </c>
    </row>
    <row r="145" spans="1:12" ht="19.5" hidden="1" customHeight="1">
      <c r="A145" s="804"/>
      <c r="B145" s="941" t="s">
        <v>1772</v>
      </c>
      <c r="C145" s="941" t="s">
        <v>4101</v>
      </c>
      <c r="D145" s="942">
        <v>45549</v>
      </c>
      <c r="E145" s="757">
        <f t="shared" si="106"/>
        <v>45550</v>
      </c>
      <c r="F145" s="757">
        <f t="shared" si="107"/>
        <v>45556</v>
      </c>
      <c r="G145" s="757">
        <f t="shared" si="108"/>
        <v>45558</v>
      </c>
      <c r="H145" s="757">
        <f t="shared" ref="H145:H149" si="113">D145+11</f>
        <v>45560</v>
      </c>
      <c r="I145" s="757">
        <f t="shared" ref="I145:I149" si="114">D145+13</f>
        <v>45562</v>
      </c>
      <c r="J145" s="801">
        <f t="shared" si="109"/>
        <v>45568</v>
      </c>
      <c r="L145" s="757" t="e">
        <f t="shared" si="101"/>
        <v>#REF!</v>
      </c>
    </row>
    <row r="146" spans="1:12" ht="19.5" hidden="1" customHeight="1">
      <c r="A146" s="804"/>
      <c r="B146" s="941" t="s">
        <v>1975</v>
      </c>
      <c r="C146" s="941" t="s">
        <v>4102</v>
      </c>
      <c r="D146" s="942">
        <v>45556</v>
      </c>
      <c r="E146" s="757">
        <f t="shared" si="106"/>
        <v>45557</v>
      </c>
      <c r="F146" s="757">
        <f t="shared" si="107"/>
        <v>45563</v>
      </c>
      <c r="G146" s="757">
        <f t="shared" si="108"/>
        <v>45565</v>
      </c>
      <c r="H146" s="757">
        <f t="shared" si="113"/>
        <v>45567</v>
      </c>
      <c r="I146" s="757">
        <f t="shared" si="114"/>
        <v>45569</v>
      </c>
      <c r="J146" s="801">
        <f t="shared" si="109"/>
        <v>45575</v>
      </c>
      <c r="L146" s="757" t="e">
        <f t="shared" si="101"/>
        <v>#REF!</v>
      </c>
    </row>
    <row r="147" spans="1:12" ht="19.5" hidden="1" customHeight="1">
      <c r="A147" s="804"/>
      <c r="B147" s="941" t="s">
        <v>323</v>
      </c>
      <c r="C147" s="941" t="s">
        <v>4103</v>
      </c>
      <c r="D147" s="942">
        <v>45568</v>
      </c>
      <c r="E147" s="757">
        <f t="shared" ref="E147:E151" si="115">D147+1</f>
        <v>45569</v>
      </c>
      <c r="F147" s="757">
        <f t="shared" ref="F147:F151" si="116">D147+7</f>
        <v>45575</v>
      </c>
      <c r="G147" s="871" t="s">
        <v>286</v>
      </c>
      <c r="H147" s="871" t="s">
        <v>286</v>
      </c>
      <c r="I147" s="871" t="s">
        <v>286</v>
      </c>
      <c r="J147" s="801">
        <f t="shared" ref="J147:J151" si="117">D147+19</f>
        <v>45587</v>
      </c>
      <c r="L147" s="757" t="e">
        <f t="shared" si="101"/>
        <v>#REF!</v>
      </c>
    </row>
    <row r="148" spans="1:12" ht="19.5" hidden="1" customHeight="1">
      <c r="A148" s="804"/>
      <c r="B148" s="941" t="s">
        <v>1978</v>
      </c>
      <c r="C148" s="941" t="s">
        <v>4104</v>
      </c>
      <c r="D148" s="942">
        <v>45572</v>
      </c>
      <c r="E148" s="871" t="s">
        <v>286</v>
      </c>
      <c r="F148" s="757">
        <f t="shared" ref="F148" si="118">D148+7</f>
        <v>45579</v>
      </c>
      <c r="G148" s="757">
        <f t="shared" ref="G148" si="119">D148+9</f>
        <v>45581</v>
      </c>
      <c r="H148" s="757">
        <f t="shared" ref="H148" si="120">D148+11</f>
        <v>45583</v>
      </c>
      <c r="I148" s="757">
        <f t="shared" ref="I148" si="121">D148+13</f>
        <v>45585</v>
      </c>
      <c r="J148" s="801">
        <f t="shared" ref="J148" si="122">D148+19</f>
        <v>45591</v>
      </c>
      <c r="L148" s="757" t="e">
        <f t="shared" si="101"/>
        <v>#REF!</v>
      </c>
    </row>
    <row r="149" spans="1:12" ht="19.5" hidden="1" customHeight="1">
      <c r="A149" s="804" t="s">
        <v>3967</v>
      </c>
      <c r="B149" s="941" t="s">
        <v>4105</v>
      </c>
      <c r="C149" s="941" t="s">
        <v>4106</v>
      </c>
      <c r="D149" s="942">
        <v>45577</v>
      </c>
      <c r="E149" s="757">
        <f t="shared" si="115"/>
        <v>45578</v>
      </c>
      <c r="F149" s="757">
        <f t="shared" si="116"/>
        <v>45584</v>
      </c>
      <c r="G149" s="757">
        <f t="shared" ref="G149:G151" si="123">D149+9</f>
        <v>45586</v>
      </c>
      <c r="H149" s="757">
        <f t="shared" si="113"/>
        <v>45588</v>
      </c>
      <c r="I149" s="757">
        <f t="shared" si="114"/>
        <v>45590</v>
      </c>
      <c r="J149" s="801">
        <f t="shared" si="117"/>
        <v>45596</v>
      </c>
      <c r="L149" s="757" t="e">
        <f t="shared" si="101"/>
        <v>#REF!</v>
      </c>
    </row>
    <row r="150" spans="1:12" ht="19.5" hidden="1" customHeight="1">
      <c r="A150" s="804" t="s">
        <v>1772</v>
      </c>
      <c r="B150" s="941" t="s">
        <v>3435</v>
      </c>
      <c r="C150" s="941" t="s">
        <v>4107</v>
      </c>
      <c r="D150" s="942">
        <v>45585</v>
      </c>
      <c r="E150" s="757">
        <f t="shared" ref="E150" si="124">D150+1</f>
        <v>45586</v>
      </c>
      <c r="F150" s="757">
        <f t="shared" ref="F150" si="125">D150+7</f>
        <v>45592</v>
      </c>
      <c r="G150" s="757">
        <f t="shared" ref="G150" si="126">D150+9</f>
        <v>45594</v>
      </c>
      <c r="H150" s="757">
        <f t="shared" ref="H150" si="127">D150+11</f>
        <v>45596</v>
      </c>
      <c r="I150" s="757">
        <f t="shared" ref="I150" si="128">D150+13</f>
        <v>45598</v>
      </c>
      <c r="J150" s="801">
        <f t="shared" ref="J150" si="129">D150+19</f>
        <v>45604</v>
      </c>
      <c r="L150" s="757" t="e">
        <f t="shared" si="101"/>
        <v>#REF!</v>
      </c>
    </row>
    <row r="151" spans="1:12" ht="19.5" hidden="1" customHeight="1">
      <c r="A151" s="804" t="s">
        <v>323</v>
      </c>
      <c r="B151" s="941" t="s">
        <v>4105</v>
      </c>
      <c r="C151" s="941" t="s">
        <v>4108</v>
      </c>
      <c r="D151" s="942">
        <v>45591</v>
      </c>
      <c r="E151" s="757">
        <f t="shared" si="115"/>
        <v>45592</v>
      </c>
      <c r="F151" s="757">
        <f t="shared" si="116"/>
        <v>45598</v>
      </c>
      <c r="G151" s="757">
        <f t="shared" si="123"/>
        <v>45600</v>
      </c>
      <c r="H151" s="757">
        <f t="shared" ref="H151:H152" si="130">D151+11</f>
        <v>45602</v>
      </c>
      <c r="I151" s="757">
        <f t="shared" ref="I151:I152" si="131">D151+13</f>
        <v>45604</v>
      </c>
      <c r="J151" s="801">
        <f t="shared" si="117"/>
        <v>45610</v>
      </c>
      <c r="L151" s="757" t="e">
        <f t="shared" si="101"/>
        <v>#REF!</v>
      </c>
    </row>
    <row r="152" spans="1:12" ht="19.5" hidden="1" customHeight="1">
      <c r="A152" s="804" t="s">
        <v>1975</v>
      </c>
      <c r="B152" s="1010" t="s">
        <v>310</v>
      </c>
      <c r="C152" s="941" t="s">
        <v>4109</v>
      </c>
      <c r="D152" s="799">
        <v>45601</v>
      </c>
      <c r="E152" s="799">
        <f t="shared" ref="E152:E156" si="132">D152+1</f>
        <v>45602</v>
      </c>
      <c r="F152" s="799">
        <f t="shared" ref="F152:F156" si="133">D152+7</f>
        <v>45608</v>
      </c>
      <c r="G152" s="799">
        <f t="shared" ref="G152:G156" si="134">D152+9</f>
        <v>45610</v>
      </c>
      <c r="H152" s="799">
        <f t="shared" si="130"/>
        <v>45612</v>
      </c>
      <c r="I152" s="799">
        <f t="shared" si="131"/>
        <v>45614</v>
      </c>
      <c r="J152" s="849">
        <f t="shared" ref="J152" si="135">D152+19</f>
        <v>45620</v>
      </c>
      <c r="L152" s="757" t="e">
        <f t="shared" si="101"/>
        <v>#REF!</v>
      </c>
    </row>
    <row r="153" spans="1:12" ht="19.5" hidden="1" customHeight="1">
      <c r="A153" s="804"/>
      <c r="B153" s="941" t="s">
        <v>1978</v>
      </c>
      <c r="C153" s="941" t="s">
        <v>4110</v>
      </c>
      <c r="D153" s="942">
        <v>45610</v>
      </c>
      <c r="E153" s="871" t="s">
        <v>286</v>
      </c>
      <c r="F153" s="757">
        <f t="shared" ref="F153" si="136">D153+7</f>
        <v>45617</v>
      </c>
      <c r="G153" s="757">
        <f t="shared" si="134"/>
        <v>45619</v>
      </c>
      <c r="H153" s="757">
        <f t="shared" ref="H153" si="137">D153+11</f>
        <v>45621</v>
      </c>
      <c r="I153" s="757">
        <f t="shared" ref="I153" si="138">D153+13</f>
        <v>45623</v>
      </c>
      <c r="J153" s="801">
        <f t="shared" ref="J153" si="139">D153+19</f>
        <v>45629</v>
      </c>
      <c r="L153" s="757" t="e">
        <f t="shared" si="101"/>
        <v>#REF!</v>
      </c>
    </row>
    <row r="154" spans="1:12" ht="19.5" hidden="1" customHeight="1">
      <c r="A154" s="804" t="s">
        <v>4105</v>
      </c>
      <c r="B154" s="941" t="s">
        <v>270</v>
      </c>
      <c r="C154" s="941" t="s">
        <v>4111</v>
      </c>
      <c r="D154" s="942">
        <v>45618</v>
      </c>
      <c r="E154" s="757">
        <f>D154+1</f>
        <v>45619</v>
      </c>
      <c r="F154" s="871" t="s">
        <v>286</v>
      </c>
      <c r="G154" s="871" t="s">
        <v>286</v>
      </c>
      <c r="H154" s="757">
        <v>45623</v>
      </c>
      <c r="I154" s="757">
        <v>45624</v>
      </c>
      <c r="J154" s="801">
        <v>45632</v>
      </c>
      <c r="L154" s="757" t="e">
        <f t="shared" si="101"/>
        <v>#REF!</v>
      </c>
    </row>
    <row r="155" spans="1:12" ht="19.5" hidden="1" customHeight="1">
      <c r="A155" s="804" t="s">
        <v>3435</v>
      </c>
      <c r="B155" s="941" t="s">
        <v>3974</v>
      </c>
      <c r="C155" s="941" t="s">
        <v>4112</v>
      </c>
      <c r="D155" s="942">
        <v>45624</v>
      </c>
      <c r="E155" s="757">
        <f t="shared" si="132"/>
        <v>45625</v>
      </c>
      <c r="F155" s="757">
        <f t="shared" si="133"/>
        <v>45631</v>
      </c>
      <c r="G155" s="757">
        <f t="shared" si="134"/>
        <v>45633</v>
      </c>
      <c r="H155" s="871" t="s">
        <v>286</v>
      </c>
      <c r="I155" s="871" t="s">
        <v>286</v>
      </c>
      <c r="J155" s="871" t="s">
        <v>286</v>
      </c>
      <c r="L155" s="757" t="e">
        <f t="shared" si="101"/>
        <v>#REF!</v>
      </c>
    </row>
    <row r="156" spans="1:12" ht="19.5" hidden="1" customHeight="1">
      <c r="A156" s="804" t="s">
        <v>3976</v>
      </c>
      <c r="B156" s="941" t="s">
        <v>4105</v>
      </c>
      <c r="C156" s="941" t="s">
        <v>4113</v>
      </c>
      <c r="D156" s="942">
        <v>45635</v>
      </c>
      <c r="E156" s="757">
        <f t="shared" si="132"/>
        <v>45636</v>
      </c>
      <c r="F156" s="757">
        <f t="shared" si="133"/>
        <v>45642</v>
      </c>
      <c r="G156" s="757">
        <f t="shared" si="134"/>
        <v>45644</v>
      </c>
      <c r="H156" s="757">
        <f t="shared" ref="H156" si="140">D156+11</f>
        <v>45646</v>
      </c>
      <c r="I156" s="757">
        <f t="shared" ref="I156:I157" si="141">D156+13</f>
        <v>45648</v>
      </c>
      <c r="J156" s="801">
        <f t="shared" ref="J156:J157" si="142">D156+19</f>
        <v>45654</v>
      </c>
      <c r="L156" s="757">
        <v>45626</v>
      </c>
    </row>
    <row r="157" spans="1:12" ht="19.5" hidden="1" customHeight="1">
      <c r="A157" s="804"/>
      <c r="B157" s="941" t="s">
        <v>2057</v>
      </c>
      <c r="C157" s="941" t="s">
        <v>4114</v>
      </c>
      <c r="D157" s="942">
        <v>45643</v>
      </c>
      <c r="E157" s="871" t="s">
        <v>286</v>
      </c>
      <c r="F157" s="757">
        <f t="shared" ref="F157" si="143">D157+7</f>
        <v>45650</v>
      </c>
      <c r="G157" s="757">
        <f t="shared" ref="G157" si="144">D157+9</f>
        <v>45652</v>
      </c>
      <c r="H157" s="757">
        <f t="shared" ref="H157" si="145">D157+11</f>
        <v>45654</v>
      </c>
      <c r="I157" s="757">
        <f t="shared" si="141"/>
        <v>45656</v>
      </c>
      <c r="J157" s="801">
        <f t="shared" si="142"/>
        <v>45662</v>
      </c>
      <c r="L157" s="757">
        <f t="shared" si="101"/>
        <v>45633</v>
      </c>
    </row>
    <row r="158" spans="1:12" ht="19.5" hidden="1" customHeight="1">
      <c r="A158" s="804" t="s">
        <v>1978</v>
      </c>
      <c r="B158" s="941" t="s">
        <v>3435</v>
      </c>
      <c r="C158" s="941" t="s">
        <v>4115</v>
      </c>
      <c r="D158" s="942">
        <v>45649</v>
      </c>
      <c r="E158" s="871" t="s">
        <v>286</v>
      </c>
      <c r="F158" s="871" t="s">
        <v>286</v>
      </c>
      <c r="G158" s="871" t="s">
        <v>286</v>
      </c>
      <c r="H158" s="757">
        <v>45292</v>
      </c>
      <c r="I158" s="757">
        <f>H158+2</f>
        <v>45294</v>
      </c>
      <c r="J158" s="801">
        <f>I158+6</f>
        <v>45300</v>
      </c>
      <c r="L158" s="757">
        <f t="shared" si="101"/>
        <v>45640</v>
      </c>
    </row>
    <row r="159" spans="1:12" ht="19.5" hidden="1" customHeight="1">
      <c r="A159" s="804"/>
      <c r="B159" s="941" t="s">
        <v>270</v>
      </c>
      <c r="C159" s="941" t="s">
        <v>4116</v>
      </c>
      <c r="D159" s="871" t="s">
        <v>286</v>
      </c>
      <c r="E159" s="799"/>
      <c r="F159" s="799"/>
      <c r="G159" s="799"/>
      <c r="H159" s="799"/>
      <c r="I159" s="799"/>
      <c r="J159" s="849"/>
      <c r="L159" s="757">
        <f t="shared" si="101"/>
        <v>45647</v>
      </c>
    </row>
    <row r="160" spans="1:12" ht="19.5" hidden="1" customHeight="1">
      <c r="A160" s="804" t="s">
        <v>3974</v>
      </c>
      <c r="B160" s="941" t="s">
        <v>723</v>
      </c>
      <c r="C160" s="941" t="s">
        <v>4117</v>
      </c>
      <c r="D160" s="871" t="s">
        <v>286</v>
      </c>
      <c r="E160" s="799"/>
      <c r="F160" s="799"/>
      <c r="G160" s="799"/>
      <c r="H160" s="799"/>
      <c r="I160" s="799"/>
      <c r="J160" s="849"/>
      <c r="L160" s="757">
        <f t="shared" si="101"/>
        <v>45654</v>
      </c>
    </row>
    <row r="161" spans="1:19" ht="19.5" hidden="1" customHeight="1">
      <c r="A161" s="804" t="s">
        <v>4105</v>
      </c>
      <c r="B161" s="1010" t="s">
        <v>310</v>
      </c>
      <c r="C161" s="941" t="s">
        <v>4118</v>
      </c>
      <c r="D161" s="942">
        <v>45300</v>
      </c>
      <c r="E161" s="799"/>
      <c r="F161" s="799"/>
      <c r="G161" s="799"/>
      <c r="H161" s="799"/>
      <c r="I161" s="799"/>
      <c r="K161" s="757">
        <f>+L160+7</f>
        <v>45661</v>
      </c>
      <c r="L161"/>
      <c r="M161" s="18"/>
      <c r="P161" s="345"/>
      <c r="S161" s="18"/>
    </row>
    <row r="162" spans="1:19" ht="19.5" hidden="1" customHeight="1">
      <c r="A162" s="804"/>
      <c r="B162" s="941" t="s">
        <v>4105</v>
      </c>
      <c r="C162" s="941" t="s">
        <v>4119</v>
      </c>
      <c r="D162" s="871" t="s">
        <v>286</v>
      </c>
      <c r="E162" s="757">
        <v>45302</v>
      </c>
      <c r="F162" s="757">
        <f>E162+6</f>
        <v>45308</v>
      </c>
      <c r="G162" s="757">
        <f>F162+2</f>
        <v>45310</v>
      </c>
      <c r="H162" s="871" t="s">
        <v>286</v>
      </c>
      <c r="I162" s="871" t="s">
        <v>286</v>
      </c>
      <c r="K162" s="757">
        <f t="shared" si="101"/>
        <v>45668</v>
      </c>
      <c r="L162"/>
      <c r="M162" s="18"/>
      <c r="P162" s="345"/>
      <c r="S162" s="18"/>
    </row>
    <row r="163" spans="1:19" ht="19.5" hidden="1" customHeight="1">
      <c r="A163" s="804" t="s">
        <v>2057</v>
      </c>
      <c r="B163" s="1010" t="s">
        <v>310</v>
      </c>
      <c r="C163" s="941" t="s">
        <v>4120</v>
      </c>
      <c r="D163" s="942">
        <v>45682</v>
      </c>
      <c r="E163" s="871" t="s">
        <v>286</v>
      </c>
      <c r="F163" s="871" t="s">
        <v>286</v>
      </c>
      <c r="G163" s="871" t="s">
        <v>286</v>
      </c>
      <c r="H163" s="871" t="s">
        <v>286</v>
      </c>
      <c r="I163" s="871" t="s">
        <v>286</v>
      </c>
      <c r="K163" s="757">
        <f t="shared" si="101"/>
        <v>45675</v>
      </c>
      <c r="L163"/>
      <c r="M163" s="18"/>
      <c r="P163" s="345"/>
      <c r="S163" s="18"/>
    </row>
    <row r="164" spans="1:19" ht="19.5" hidden="1" customHeight="1">
      <c r="A164" s="804"/>
      <c r="B164" s="941" t="s">
        <v>3435</v>
      </c>
      <c r="C164" s="941" t="s">
        <v>4121</v>
      </c>
      <c r="D164" s="942">
        <v>45688</v>
      </c>
      <c r="E164" s="757">
        <f t="shared" ref="E164" si="146">D164+1</f>
        <v>45689</v>
      </c>
      <c r="F164" s="757">
        <f t="shared" ref="F164" si="147">D164+7</f>
        <v>45695</v>
      </c>
      <c r="G164" s="757">
        <f t="shared" ref="G164" si="148">D164+9</f>
        <v>45697</v>
      </c>
      <c r="H164" s="871" t="s">
        <v>286</v>
      </c>
      <c r="I164" s="871" t="s">
        <v>286</v>
      </c>
      <c r="K164" s="757">
        <f t="shared" si="101"/>
        <v>45682</v>
      </c>
      <c r="L164"/>
      <c r="M164" s="18"/>
      <c r="P164" s="345"/>
      <c r="S164" s="18"/>
    </row>
    <row r="165" spans="1:19" ht="19.5" hidden="1" customHeight="1">
      <c r="A165" s="804" t="s">
        <v>3330</v>
      </c>
      <c r="B165" s="941" t="s">
        <v>270</v>
      </c>
      <c r="C165" s="941" t="s">
        <v>4122</v>
      </c>
      <c r="D165" s="942">
        <v>45696</v>
      </c>
      <c r="E165" s="757">
        <f t="shared" ref="E165" si="149">D165+1</f>
        <v>45697</v>
      </c>
      <c r="F165" s="871" t="s">
        <v>286</v>
      </c>
      <c r="G165" s="871" t="s">
        <v>286</v>
      </c>
      <c r="H165" s="871" t="s">
        <v>286</v>
      </c>
      <c r="I165" s="871" t="s">
        <v>286</v>
      </c>
      <c r="K165" s="757">
        <f t="shared" si="101"/>
        <v>45689</v>
      </c>
      <c r="L165"/>
      <c r="M165" s="18"/>
      <c r="P165" s="345"/>
      <c r="S165" s="18"/>
    </row>
    <row r="166" spans="1:19" ht="19.5" hidden="1" customHeight="1">
      <c r="A166" s="804"/>
      <c r="B166" s="941" t="s">
        <v>3330</v>
      </c>
      <c r="C166" s="941" t="s">
        <v>4123</v>
      </c>
      <c r="D166" s="942">
        <v>45710</v>
      </c>
      <c r="E166" s="959" t="s">
        <v>286</v>
      </c>
      <c r="F166" s="757">
        <v>45714</v>
      </c>
      <c r="G166" s="757">
        <f>F166+2</f>
        <v>45716</v>
      </c>
      <c r="H166" s="959" t="s">
        <v>286</v>
      </c>
      <c r="I166" s="959" t="s">
        <v>286</v>
      </c>
      <c r="K166" s="757">
        <f t="shared" si="101"/>
        <v>45696</v>
      </c>
      <c r="L166"/>
      <c r="M166" s="18"/>
      <c r="P166" s="345"/>
      <c r="S166" s="18"/>
    </row>
    <row r="167" spans="1:19" ht="19.5" hidden="1" customHeight="1">
      <c r="A167" s="804"/>
      <c r="B167" s="1010" t="s">
        <v>310</v>
      </c>
      <c r="C167" s="941" t="s">
        <v>4124</v>
      </c>
      <c r="D167" s="970"/>
      <c r="E167" s="970"/>
      <c r="F167" s="970"/>
      <c r="G167" s="970"/>
      <c r="H167" s="970"/>
      <c r="I167" s="970"/>
      <c r="K167" s="757">
        <f t="shared" si="101"/>
        <v>45703</v>
      </c>
      <c r="L167"/>
      <c r="M167" s="18"/>
      <c r="P167" s="345"/>
      <c r="S167" s="18"/>
    </row>
    <row r="168" spans="1:19" ht="19.5" hidden="1" customHeight="1">
      <c r="A168" s="804" t="s">
        <v>2057</v>
      </c>
      <c r="B168" s="941" t="s">
        <v>3435</v>
      </c>
      <c r="C168" s="941" t="s">
        <v>4125</v>
      </c>
      <c r="D168" s="942">
        <v>45706</v>
      </c>
      <c r="E168" s="959" t="s">
        <v>286</v>
      </c>
      <c r="F168" s="757">
        <f t="shared" ref="F168" si="150">D168+7</f>
        <v>45713</v>
      </c>
      <c r="G168" s="757">
        <f t="shared" ref="G168" si="151">D168+9</f>
        <v>45715</v>
      </c>
      <c r="H168" s="757">
        <f t="shared" ref="H168" si="152">D168+11</f>
        <v>45717</v>
      </c>
      <c r="I168" s="757">
        <v>45616</v>
      </c>
      <c r="K168" s="757">
        <f t="shared" si="101"/>
        <v>45710</v>
      </c>
      <c r="L168"/>
      <c r="M168" s="18"/>
      <c r="P168" s="345"/>
      <c r="S168" s="18"/>
    </row>
    <row r="169" spans="1:19" ht="19.5" hidden="1" customHeight="1">
      <c r="A169" s="804" t="s">
        <v>3435</v>
      </c>
      <c r="B169" s="941" t="s">
        <v>2057</v>
      </c>
      <c r="C169" s="941" t="s">
        <v>4126</v>
      </c>
      <c r="D169" s="942">
        <v>45726</v>
      </c>
      <c r="E169" s="959" t="s">
        <v>286</v>
      </c>
      <c r="F169" s="959" t="s">
        <v>286</v>
      </c>
      <c r="G169" s="959" t="s">
        <v>286</v>
      </c>
      <c r="H169" s="757">
        <v>45732</v>
      </c>
      <c r="I169" s="757">
        <f>H169+1</f>
        <v>45733</v>
      </c>
      <c r="K169" s="757">
        <f>+K168+7</f>
        <v>45717</v>
      </c>
      <c r="L169"/>
      <c r="M169" s="18"/>
      <c r="P169" s="345"/>
      <c r="S169" s="18"/>
    </row>
    <row r="170" spans="1:19" ht="19.5" hidden="1" customHeight="1">
      <c r="A170" s="804" t="s">
        <v>270</v>
      </c>
      <c r="B170" s="941" t="s">
        <v>270</v>
      </c>
      <c r="C170" s="941" t="s">
        <v>4127</v>
      </c>
      <c r="D170" s="942">
        <v>45732</v>
      </c>
      <c r="E170" s="959" t="s">
        <v>286</v>
      </c>
      <c r="F170" s="959" t="s">
        <v>286</v>
      </c>
      <c r="G170" s="959" t="s">
        <v>286</v>
      </c>
      <c r="H170" s="959" t="s">
        <v>286</v>
      </c>
      <c r="I170" s="959" t="s">
        <v>286</v>
      </c>
      <c r="K170" s="757">
        <f>+K169+7</f>
        <v>45724</v>
      </c>
      <c r="L170"/>
      <c r="M170" s="18"/>
      <c r="P170" s="345"/>
      <c r="S170" s="18"/>
    </row>
    <row r="171" spans="1:19" ht="19.5" hidden="1" customHeight="1">
      <c r="A171" s="804"/>
      <c r="B171" s="1010" t="s">
        <v>310</v>
      </c>
      <c r="C171" s="941" t="s">
        <v>4128</v>
      </c>
      <c r="D171" s="970"/>
      <c r="E171" s="970"/>
      <c r="F171" s="970"/>
      <c r="G171" s="970"/>
      <c r="H171" s="970"/>
      <c r="I171" s="970"/>
      <c r="K171" s="757">
        <f>+K170+7</f>
        <v>45731</v>
      </c>
      <c r="L171"/>
      <c r="M171" s="18"/>
      <c r="P171" s="345"/>
      <c r="S171" s="18"/>
    </row>
    <row r="172" spans="1:19" ht="19.5" hidden="1" customHeight="1">
      <c r="A172" s="804"/>
      <c r="B172" s="941" t="s">
        <v>3330</v>
      </c>
      <c r="C172" s="941" t="s">
        <v>4129</v>
      </c>
      <c r="D172" s="942">
        <v>45738</v>
      </c>
      <c r="E172" s="757">
        <f>D172+2</f>
        <v>45740</v>
      </c>
      <c r="F172" s="757">
        <f>E172+7</f>
        <v>45747</v>
      </c>
      <c r="G172" s="757">
        <f>F172+3</f>
        <v>45750</v>
      </c>
      <c r="H172" s="757">
        <f>G172+10</f>
        <v>45760</v>
      </c>
      <c r="I172" s="757">
        <f>H172+1</f>
        <v>45761</v>
      </c>
      <c r="K172" s="757">
        <v>45736</v>
      </c>
      <c r="L172"/>
      <c r="M172" s="18"/>
      <c r="P172" s="345"/>
      <c r="S172" s="18"/>
    </row>
    <row r="173" spans="1:19" ht="19.5" hidden="1" customHeight="1">
      <c r="A173" s="804"/>
      <c r="B173" s="941" t="s">
        <v>3435</v>
      </c>
      <c r="C173" s="941" t="s">
        <v>4130</v>
      </c>
      <c r="D173" s="959" t="s">
        <v>286</v>
      </c>
      <c r="E173" s="757">
        <v>45745</v>
      </c>
      <c r="F173" s="757">
        <f t="shared" ref="F173:F176" si="153">E173+7</f>
        <v>45752</v>
      </c>
      <c r="G173" s="757">
        <f t="shared" ref="G173:G176" si="154">F173+3</f>
        <v>45755</v>
      </c>
      <c r="H173" s="757">
        <f t="shared" ref="H173:H176" si="155">G173+10</f>
        <v>45765</v>
      </c>
      <c r="I173" s="757">
        <f t="shared" ref="I173:I176" si="156">H173+1</f>
        <v>45766</v>
      </c>
      <c r="K173" s="757">
        <v>45745</v>
      </c>
      <c r="L173"/>
      <c r="M173" s="18"/>
      <c r="P173" s="345"/>
      <c r="S173" s="18"/>
    </row>
    <row r="174" spans="1:19" ht="19.5" hidden="1" customHeight="1">
      <c r="A174" s="804"/>
      <c r="B174" s="941" t="s">
        <v>2057</v>
      </c>
      <c r="C174" s="941" t="s">
        <v>4131</v>
      </c>
      <c r="D174" s="942">
        <v>45766</v>
      </c>
      <c r="E174" s="959" t="s">
        <v>286</v>
      </c>
      <c r="F174" s="959" t="s">
        <v>286</v>
      </c>
      <c r="G174" s="959" t="s">
        <v>286</v>
      </c>
      <c r="H174" s="757">
        <v>45773</v>
      </c>
      <c r="I174" s="757">
        <f>H174+1</f>
        <v>45774</v>
      </c>
      <c r="K174" s="757">
        <f t="shared" ref="K174:K177" si="157">+K173+7</f>
        <v>45752</v>
      </c>
      <c r="L174"/>
      <c r="M174" s="18"/>
      <c r="P174" s="345"/>
      <c r="S174" s="18"/>
    </row>
    <row r="175" spans="1:19" ht="19.5" hidden="1" customHeight="1">
      <c r="A175" s="804"/>
      <c r="B175" s="941" t="s">
        <v>270</v>
      </c>
      <c r="C175" s="941" t="s">
        <v>4132</v>
      </c>
      <c r="D175" s="942">
        <v>45779</v>
      </c>
      <c r="E175" s="959" t="s">
        <v>286</v>
      </c>
      <c r="F175" s="959" t="s">
        <v>286</v>
      </c>
      <c r="G175" s="959" t="s">
        <v>286</v>
      </c>
      <c r="H175" s="757">
        <v>45784</v>
      </c>
      <c r="I175" s="757">
        <f t="shared" si="156"/>
        <v>45785</v>
      </c>
      <c r="K175" s="757">
        <f t="shared" si="157"/>
        <v>45759</v>
      </c>
      <c r="L175"/>
      <c r="M175" s="18"/>
      <c r="P175" s="345"/>
      <c r="S175" s="18"/>
    </row>
    <row r="176" spans="1:19" ht="19.5" hidden="1" customHeight="1">
      <c r="A176" s="804" t="s">
        <v>723</v>
      </c>
      <c r="B176" s="1010" t="s">
        <v>310</v>
      </c>
      <c r="C176" s="941" t="s">
        <v>4133</v>
      </c>
      <c r="D176" s="799">
        <v>45763</v>
      </c>
      <c r="E176" s="799">
        <f t="shared" ref="E176" si="158">D176+2</f>
        <v>45765</v>
      </c>
      <c r="F176" s="799">
        <f t="shared" si="153"/>
        <v>45772</v>
      </c>
      <c r="G176" s="799">
        <f t="shared" si="154"/>
        <v>45775</v>
      </c>
      <c r="H176" s="799">
        <f t="shared" si="155"/>
        <v>45785</v>
      </c>
      <c r="I176" s="799">
        <f t="shared" si="156"/>
        <v>45786</v>
      </c>
      <c r="K176" s="757">
        <f t="shared" si="157"/>
        <v>45766</v>
      </c>
      <c r="L176"/>
      <c r="M176" s="18"/>
      <c r="P176" s="345"/>
      <c r="S176" s="18"/>
    </row>
    <row r="177" spans="1:19" ht="19.5" hidden="1" customHeight="1">
      <c r="A177" s="804"/>
      <c r="B177" s="941" t="s">
        <v>3330</v>
      </c>
      <c r="C177" s="941" t="s">
        <v>4134</v>
      </c>
      <c r="D177" s="942">
        <v>45792</v>
      </c>
      <c r="E177" s="757">
        <f>D177+1</f>
        <v>45793</v>
      </c>
      <c r="F177" s="959" t="s">
        <v>286</v>
      </c>
      <c r="G177" s="959" t="s">
        <v>286</v>
      </c>
      <c r="H177" s="757">
        <v>45805</v>
      </c>
      <c r="I177" s="959" t="s">
        <v>286</v>
      </c>
      <c r="K177" s="757">
        <f t="shared" si="157"/>
        <v>45773</v>
      </c>
      <c r="L177"/>
      <c r="M177" s="18"/>
      <c r="P177" s="345"/>
      <c r="S177" s="18"/>
    </row>
    <row r="178" spans="1:19" ht="18.75" hidden="1" customHeight="1">
      <c r="B178" s="1088" t="s">
        <v>467</v>
      </c>
      <c r="C178" s="677"/>
      <c r="D178" s="677"/>
      <c r="E178" s="677"/>
      <c r="F178" s="677"/>
      <c r="G178" s="677"/>
      <c r="H178" s="677"/>
      <c r="I178" s="407"/>
      <c r="J178" s="490"/>
      <c r="K178" s="149"/>
      <c r="L178" s="14"/>
    </row>
    <row r="179" spans="1:19" ht="18.75" hidden="1" customHeight="1">
      <c r="B179" s="1088"/>
      <c r="C179" s="677"/>
      <c r="D179" s="677"/>
      <c r="E179" s="677"/>
      <c r="F179" s="677"/>
      <c r="G179" s="677"/>
      <c r="H179" s="677"/>
      <c r="I179" s="407"/>
      <c r="J179" s="490"/>
      <c r="K179" s="149"/>
      <c r="L179" s="14"/>
    </row>
    <row r="180" spans="1:19" ht="18.75" hidden="1" customHeight="1">
      <c r="B180" s="1529" t="s">
        <v>1187</v>
      </c>
      <c r="C180" s="1529"/>
      <c r="D180" s="1529"/>
      <c r="E180" s="1529"/>
      <c r="F180" s="1529"/>
      <c r="G180" s="1529"/>
      <c r="H180" s="1529"/>
      <c r="I180" s="2"/>
      <c r="J180" s="11"/>
    </row>
    <row r="181" spans="1:19" s="149" customFormat="1" ht="15.6">
      <c r="A181" s="1018"/>
      <c r="B181" s="1529" t="s">
        <v>1187</v>
      </c>
      <c r="C181" s="1529"/>
      <c r="D181" s="1529"/>
      <c r="E181" s="1529"/>
      <c r="F181" s="1529"/>
      <c r="G181" s="1529"/>
      <c r="H181" s="217"/>
      <c r="I181" s="217"/>
      <c r="J181" s="217"/>
      <c r="K181" s="217"/>
      <c r="L181" s="217"/>
    </row>
    <row r="182" spans="1:19" ht="13.9">
      <c r="A182" s="327"/>
      <c r="B182" s="486"/>
      <c r="C182" s="533"/>
      <c r="D182" s="9"/>
      <c r="E182" s="9"/>
      <c r="F182" s="9"/>
      <c r="G182" s="9"/>
      <c r="H182" s="9"/>
      <c r="I182" s="9"/>
      <c r="J182" s="423"/>
      <c r="K182" s="423"/>
      <c r="L182" s="424"/>
    </row>
    <row r="183" spans="1:19" ht="30" hidden="1" customHeight="1">
      <c r="A183" s="327"/>
      <c r="B183" s="1547" t="s">
        <v>20</v>
      </c>
      <c r="C183" s="1557"/>
      <c r="D183" s="1549" t="s">
        <v>250</v>
      </c>
      <c r="E183" s="928" t="s">
        <v>716</v>
      </c>
      <c r="F183" s="928" t="s">
        <v>4090</v>
      </c>
      <c r="G183" s="931" t="s">
        <v>115</v>
      </c>
      <c r="H183" s="931" t="s">
        <v>210</v>
      </c>
      <c r="I183" s="18"/>
      <c r="J183" s="1037"/>
      <c r="K183"/>
      <c r="M183" s="18"/>
      <c r="O183" s="345"/>
      <c r="P183" s="345"/>
      <c r="R183" s="18"/>
      <c r="S183" s="18"/>
    </row>
    <row r="184" spans="1:19" ht="27" hidden="1" customHeight="1">
      <c r="A184" s="327"/>
      <c r="B184" s="931" t="s">
        <v>252</v>
      </c>
      <c r="C184" s="932" t="s">
        <v>253</v>
      </c>
      <c r="D184" s="1550"/>
      <c r="E184" s="927" t="s">
        <v>717</v>
      </c>
      <c r="F184" s="927" t="s">
        <v>54</v>
      </c>
      <c r="G184" s="927" t="s">
        <v>2480</v>
      </c>
      <c r="H184" s="927" t="s">
        <v>87</v>
      </c>
      <c r="I184" s="18"/>
      <c r="J184" s="1514" t="s">
        <v>391</v>
      </c>
      <c r="K184" s="1515" t="s">
        <v>254</v>
      </c>
      <c r="L184" s="1516" t="s">
        <v>255</v>
      </c>
      <c r="M184" s="18"/>
      <c r="O184" s="345"/>
      <c r="P184" s="345"/>
      <c r="R184" s="18"/>
      <c r="S184" s="18"/>
    </row>
    <row r="185" spans="1:19" ht="19.5" hidden="1" customHeight="1">
      <c r="A185" s="804"/>
      <c r="B185" s="941" t="s">
        <v>723</v>
      </c>
      <c r="C185" s="941" t="s">
        <v>4135</v>
      </c>
      <c r="D185" s="942">
        <v>45783</v>
      </c>
      <c r="E185" s="757">
        <f>D185+1</f>
        <v>45784</v>
      </c>
      <c r="F185" s="757">
        <f>E185+10</f>
        <v>45794</v>
      </c>
      <c r="G185" s="757">
        <f>F185+1</f>
        <v>45795</v>
      </c>
      <c r="H185" s="757">
        <f>G185+2</f>
        <v>45797</v>
      </c>
      <c r="I185" s="18"/>
      <c r="J185" s="1087">
        <v>45781</v>
      </c>
      <c r="K185" s="1087">
        <v>45781</v>
      </c>
      <c r="L185"/>
      <c r="M185" s="18"/>
      <c r="O185" s="345"/>
      <c r="P185" s="345"/>
      <c r="R185" s="18"/>
      <c r="S185" s="18"/>
    </row>
    <row r="186" spans="1:19" ht="19.5" hidden="1" customHeight="1">
      <c r="A186" s="804"/>
      <c r="B186" s="941" t="s">
        <v>3435</v>
      </c>
      <c r="C186" s="941" t="s">
        <v>4136</v>
      </c>
      <c r="D186" s="942">
        <v>45792</v>
      </c>
      <c r="E186" s="757">
        <f t="shared" ref="E186" si="159">D186+1</f>
        <v>45793</v>
      </c>
      <c r="F186" s="757">
        <f t="shared" ref="F186" si="160">E186+10</f>
        <v>45803</v>
      </c>
      <c r="G186" s="757">
        <f t="shared" ref="G186:G189" si="161">F186+1</f>
        <v>45804</v>
      </c>
      <c r="H186" s="757">
        <f t="shared" ref="H186:H189" si="162">G186+2</f>
        <v>45806</v>
      </c>
      <c r="I186" s="18"/>
      <c r="J186" s="757">
        <f t="shared" ref="J186:K210" si="163">+J185+7</f>
        <v>45788</v>
      </c>
      <c r="K186" s="757">
        <f t="shared" si="163"/>
        <v>45788</v>
      </c>
      <c r="L186"/>
      <c r="M186" s="18"/>
      <c r="O186" s="345"/>
      <c r="P186" s="345"/>
      <c r="R186" s="18"/>
      <c r="S186" s="18"/>
    </row>
    <row r="187" spans="1:19" ht="19.5" hidden="1" customHeight="1">
      <c r="A187" s="804"/>
      <c r="B187" s="941" t="s">
        <v>2057</v>
      </c>
      <c r="C187" s="941" t="s">
        <v>4137</v>
      </c>
      <c r="D187" s="942">
        <v>45806</v>
      </c>
      <c r="E187" s="959" t="s">
        <v>286</v>
      </c>
      <c r="F187" s="757">
        <v>45819</v>
      </c>
      <c r="G187" s="757">
        <f t="shared" si="161"/>
        <v>45820</v>
      </c>
      <c r="H187" s="757">
        <f t="shared" si="162"/>
        <v>45822</v>
      </c>
      <c r="I187" s="18"/>
      <c r="J187" s="757">
        <f t="shared" si="163"/>
        <v>45795</v>
      </c>
      <c r="K187" s="757">
        <f t="shared" si="163"/>
        <v>45795</v>
      </c>
      <c r="L187"/>
      <c r="M187" s="18"/>
      <c r="O187" s="345"/>
      <c r="P187" s="345"/>
      <c r="R187" s="18"/>
      <c r="S187" s="18"/>
    </row>
    <row r="188" spans="1:19" ht="19.5" hidden="1" customHeight="1">
      <c r="A188" s="804"/>
      <c r="B188" s="1010" t="s">
        <v>310</v>
      </c>
      <c r="C188" s="941" t="s">
        <v>4138</v>
      </c>
      <c r="D188" s="799"/>
      <c r="E188" s="799"/>
      <c r="F188" s="799"/>
      <c r="G188" s="799"/>
      <c r="H188" s="799"/>
      <c r="I188" s="18"/>
      <c r="J188" s="757">
        <f t="shared" si="163"/>
        <v>45802</v>
      </c>
      <c r="K188" s="757">
        <f t="shared" si="163"/>
        <v>45802</v>
      </c>
      <c r="L188"/>
      <c r="M188" s="18"/>
      <c r="O188" s="345"/>
      <c r="P188" s="345"/>
      <c r="R188" s="18"/>
      <c r="S188" s="18"/>
    </row>
    <row r="189" spans="1:19" ht="19.5" hidden="1" customHeight="1">
      <c r="A189" s="804"/>
      <c r="B189" s="941" t="s">
        <v>270</v>
      </c>
      <c r="C189" s="1100" t="s">
        <v>4139</v>
      </c>
      <c r="D189" s="942">
        <v>45821</v>
      </c>
      <c r="E189" s="959" t="s">
        <v>286</v>
      </c>
      <c r="F189" s="757">
        <v>45826</v>
      </c>
      <c r="G189" s="757">
        <f t="shared" si="161"/>
        <v>45827</v>
      </c>
      <c r="H189" s="757">
        <f t="shared" si="162"/>
        <v>45829</v>
      </c>
      <c r="I189" s="18"/>
      <c r="J189" s="757">
        <f t="shared" si="163"/>
        <v>45809</v>
      </c>
      <c r="K189" s="757">
        <f t="shared" si="163"/>
        <v>45809</v>
      </c>
      <c r="L189"/>
      <c r="M189" s="18"/>
      <c r="O189" s="345"/>
      <c r="P189" s="345"/>
      <c r="R189" s="18"/>
      <c r="S189" s="18"/>
    </row>
    <row r="190" spans="1:19" ht="19.5" hidden="1" customHeight="1">
      <c r="A190" s="804"/>
      <c r="B190" s="941" t="s">
        <v>723</v>
      </c>
      <c r="C190" s="941" t="s">
        <v>4140</v>
      </c>
      <c r="D190" s="942">
        <v>45821</v>
      </c>
      <c r="E190" s="757">
        <f>D190+1</f>
        <v>45822</v>
      </c>
      <c r="F190" s="757">
        <f t="shared" ref="F190:F192" si="164">E190+10</f>
        <v>45832</v>
      </c>
      <c r="G190" s="757">
        <f>F190+1</f>
        <v>45833</v>
      </c>
      <c r="H190" s="757">
        <f>G190+2</f>
        <v>45835</v>
      </c>
      <c r="I190" s="18"/>
      <c r="J190" s="757">
        <f t="shared" si="163"/>
        <v>45816</v>
      </c>
      <c r="K190" s="757">
        <f t="shared" si="163"/>
        <v>45816</v>
      </c>
      <c r="L190"/>
      <c r="M190" s="18"/>
      <c r="O190" s="345"/>
      <c r="P190" s="345"/>
      <c r="R190" s="18"/>
      <c r="S190" s="18"/>
    </row>
    <row r="191" spans="1:19" ht="19.5" hidden="1" customHeight="1">
      <c r="A191" s="804"/>
      <c r="B191" s="1010" t="s">
        <v>310</v>
      </c>
      <c r="C191" s="941" t="s">
        <v>4141</v>
      </c>
      <c r="D191" s="799"/>
      <c r="E191" s="799"/>
      <c r="F191" s="799"/>
      <c r="G191" s="799"/>
      <c r="H191" s="799"/>
      <c r="I191" s="18"/>
      <c r="J191" s="757">
        <f t="shared" si="163"/>
        <v>45823</v>
      </c>
      <c r="K191" s="757">
        <f t="shared" si="163"/>
        <v>45823</v>
      </c>
      <c r="L191"/>
      <c r="M191" s="18"/>
      <c r="O191" s="345"/>
      <c r="P191" s="345"/>
      <c r="R191" s="18"/>
      <c r="S191" s="18"/>
    </row>
    <row r="192" spans="1:19" ht="19.5" hidden="1" customHeight="1">
      <c r="A192" s="804"/>
      <c r="B192" s="941" t="s">
        <v>2675</v>
      </c>
      <c r="C192" s="1101" t="s">
        <v>4142</v>
      </c>
      <c r="D192" s="942">
        <v>45841</v>
      </c>
      <c r="E192" s="757">
        <f t="shared" ref="E192" si="165">D192+1</f>
        <v>45842</v>
      </c>
      <c r="F192" s="757">
        <f t="shared" si="164"/>
        <v>45852</v>
      </c>
      <c r="G192" s="757">
        <f t="shared" ref="G192" si="166">F192+1</f>
        <v>45853</v>
      </c>
      <c r="H192" s="757">
        <f t="shared" ref="H192" si="167">G192+2</f>
        <v>45855</v>
      </c>
      <c r="I192" s="18"/>
      <c r="J192" s="757">
        <f t="shared" si="163"/>
        <v>45830</v>
      </c>
      <c r="K192" s="757">
        <f t="shared" si="163"/>
        <v>45830</v>
      </c>
      <c r="L192"/>
      <c r="M192" s="18"/>
      <c r="O192" s="345"/>
      <c r="P192" s="345"/>
      <c r="R192" s="18"/>
      <c r="S192" s="18"/>
    </row>
    <row r="193" spans="1:19" ht="19.5" hidden="1" customHeight="1">
      <c r="A193" s="804"/>
      <c r="B193" s="941" t="s">
        <v>3435</v>
      </c>
      <c r="C193" s="941" t="s">
        <v>4143</v>
      </c>
      <c r="D193" s="942">
        <v>45841</v>
      </c>
      <c r="E193" s="959" t="s">
        <v>286</v>
      </c>
      <c r="F193" s="757">
        <v>45854</v>
      </c>
      <c r="G193" s="757">
        <f t="shared" ref="G193:G195" si="168">F193+1</f>
        <v>45855</v>
      </c>
      <c r="H193" s="757">
        <f t="shared" ref="H193:H195" si="169">G193+2</f>
        <v>45857</v>
      </c>
      <c r="I193" s="18"/>
      <c r="J193" s="757">
        <f t="shared" si="163"/>
        <v>45837</v>
      </c>
      <c r="K193" s="757">
        <f t="shared" si="163"/>
        <v>45837</v>
      </c>
      <c r="L193"/>
      <c r="M193" s="18"/>
      <c r="O193" s="345"/>
      <c r="P193" s="345"/>
      <c r="R193" s="18"/>
      <c r="S193" s="18"/>
    </row>
    <row r="194" spans="1:19" ht="19.5" hidden="1" customHeight="1">
      <c r="A194" s="804"/>
      <c r="B194" s="941" t="s">
        <v>2057</v>
      </c>
      <c r="C194" s="941" t="s">
        <v>4144</v>
      </c>
      <c r="D194" s="942">
        <v>45845</v>
      </c>
      <c r="E194" s="959" t="s">
        <v>286</v>
      </c>
      <c r="F194" s="757">
        <v>45861</v>
      </c>
      <c r="G194" s="757">
        <f t="shared" si="168"/>
        <v>45862</v>
      </c>
      <c r="H194" s="757">
        <f t="shared" si="169"/>
        <v>45864</v>
      </c>
      <c r="I194" s="18"/>
      <c r="J194" s="757">
        <f t="shared" si="163"/>
        <v>45844</v>
      </c>
      <c r="K194" s="757">
        <f t="shared" si="163"/>
        <v>45844</v>
      </c>
      <c r="L194"/>
      <c r="M194" s="18"/>
      <c r="O194" s="345"/>
      <c r="P194" s="345"/>
      <c r="R194" s="18"/>
      <c r="S194" s="18"/>
    </row>
    <row r="195" spans="1:19" ht="19.5" hidden="1" customHeight="1">
      <c r="A195" s="804"/>
      <c r="B195" s="941" t="s">
        <v>270</v>
      </c>
      <c r="C195" s="941" t="s">
        <v>4145</v>
      </c>
      <c r="D195" s="942">
        <v>45859</v>
      </c>
      <c r="E195" s="959" t="s">
        <v>286</v>
      </c>
      <c r="F195" s="757">
        <v>45868</v>
      </c>
      <c r="G195" s="757">
        <f t="shared" si="168"/>
        <v>45869</v>
      </c>
      <c r="H195" s="757">
        <f t="shared" si="169"/>
        <v>45871</v>
      </c>
      <c r="I195" s="18"/>
      <c r="J195" s="757">
        <f t="shared" si="163"/>
        <v>45851</v>
      </c>
      <c r="K195" s="757">
        <f t="shared" si="163"/>
        <v>45851</v>
      </c>
      <c r="L195"/>
      <c r="M195" s="18"/>
      <c r="O195" s="345"/>
      <c r="P195" s="345"/>
      <c r="R195" s="18"/>
      <c r="S195" s="18"/>
    </row>
    <row r="196" spans="1:19" ht="19.5" hidden="1" customHeight="1">
      <c r="A196" s="804"/>
      <c r="B196" s="1010" t="s">
        <v>310</v>
      </c>
      <c r="C196" s="941" t="s">
        <v>4146</v>
      </c>
      <c r="D196" s="799"/>
      <c r="E196" s="799"/>
      <c r="F196" s="799"/>
      <c r="G196" s="799"/>
      <c r="H196" s="799"/>
      <c r="I196" s="18"/>
      <c r="J196" s="757">
        <f t="shared" si="163"/>
        <v>45858</v>
      </c>
      <c r="K196" s="757">
        <f t="shared" si="163"/>
        <v>45858</v>
      </c>
      <c r="L196"/>
      <c r="M196" s="18"/>
      <c r="O196" s="345"/>
      <c r="P196" s="345"/>
      <c r="R196" s="18"/>
      <c r="S196" s="18"/>
    </row>
    <row r="197" spans="1:19" ht="19.5" hidden="1" customHeight="1">
      <c r="A197" s="804"/>
      <c r="B197" s="941" t="s">
        <v>723</v>
      </c>
      <c r="C197" s="941" t="s">
        <v>4147</v>
      </c>
      <c r="D197" s="942">
        <v>45869</v>
      </c>
      <c r="E197" s="959" t="s">
        <v>286</v>
      </c>
      <c r="F197" s="757">
        <v>45875</v>
      </c>
      <c r="G197" s="757">
        <f t="shared" ref="G197:G201" si="170">F197+1</f>
        <v>45876</v>
      </c>
      <c r="H197" s="757">
        <f t="shared" ref="H197:H201" si="171">G197+2</f>
        <v>45878</v>
      </c>
      <c r="I197" s="18"/>
      <c r="J197" s="757">
        <f t="shared" si="163"/>
        <v>45865</v>
      </c>
      <c r="K197" s="757">
        <f t="shared" si="163"/>
        <v>45865</v>
      </c>
      <c r="L197"/>
      <c r="M197" s="18"/>
      <c r="O197" s="345"/>
      <c r="P197" s="345"/>
      <c r="R197" s="18"/>
      <c r="S197" s="18"/>
    </row>
    <row r="198" spans="1:19" ht="19.5" hidden="1" customHeight="1">
      <c r="A198" s="804"/>
      <c r="B198" s="941" t="s">
        <v>2675</v>
      </c>
      <c r="C198" s="941" t="s">
        <v>4148</v>
      </c>
      <c r="D198" s="942">
        <v>45880</v>
      </c>
      <c r="E198" s="757">
        <f t="shared" ref="E198" si="172">D198+1</f>
        <v>45881</v>
      </c>
      <c r="F198" s="757">
        <f t="shared" ref="F198" si="173">E198+10</f>
        <v>45891</v>
      </c>
      <c r="G198" s="757">
        <f t="shared" si="170"/>
        <v>45892</v>
      </c>
      <c r="H198" s="757">
        <f t="shared" si="171"/>
        <v>45894</v>
      </c>
      <c r="I198" s="18"/>
      <c r="J198" s="757">
        <f t="shared" si="163"/>
        <v>45872</v>
      </c>
      <c r="K198" s="757">
        <f t="shared" si="163"/>
        <v>45872</v>
      </c>
      <c r="L198"/>
      <c r="M198" s="18"/>
      <c r="O198" s="345"/>
      <c r="P198" s="345"/>
      <c r="R198" s="18"/>
      <c r="S198" s="18"/>
    </row>
    <row r="199" spans="1:19" ht="19.5" hidden="1" customHeight="1">
      <c r="A199" s="804" t="s">
        <v>3435</v>
      </c>
      <c r="B199" s="1010" t="s">
        <v>310</v>
      </c>
      <c r="C199" s="941" t="s">
        <v>4149</v>
      </c>
      <c r="D199" s="942">
        <v>45878</v>
      </c>
      <c r="E199" s="799"/>
      <c r="F199" s="799"/>
      <c r="G199" s="799"/>
      <c r="H199" s="799"/>
      <c r="I199" s="18"/>
      <c r="J199" s="757">
        <f t="shared" si="163"/>
        <v>45879</v>
      </c>
      <c r="K199" s="757">
        <f t="shared" si="163"/>
        <v>45879</v>
      </c>
      <c r="L199"/>
      <c r="M199" s="18"/>
      <c r="O199" s="345"/>
      <c r="P199" s="345"/>
      <c r="R199" s="18"/>
      <c r="S199" s="18"/>
    </row>
    <row r="200" spans="1:19" ht="19.5" hidden="1" customHeight="1">
      <c r="A200" s="804"/>
      <c r="B200" s="941" t="s">
        <v>2057</v>
      </c>
      <c r="C200" s="941" t="s">
        <v>4150</v>
      </c>
      <c r="D200" s="942">
        <v>45889</v>
      </c>
      <c r="E200" s="959" t="s">
        <v>286</v>
      </c>
      <c r="F200" s="757">
        <v>45896</v>
      </c>
      <c r="G200" s="757">
        <f t="shared" si="170"/>
        <v>45897</v>
      </c>
      <c r="H200" s="757">
        <f t="shared" si="171"/>
        <v>45899</v>
      </c>
      <c r="I200" s="18"/>
      <c r="J200" s="757">
        <f t="shared" si="163"/>
        <v>45886</v>
      </c>
      <c r="K200" s="757">
        <f t="shared" si="163"/>
        <v>45886</v>
      </c>
      <c r="L200"/>
      <c r="M200" s="18"/>
      <c r="O200" s="345"/>
      <c r="P200" s="345"/>
      <c r="R200" s="18"/>
      <c r="S200" s="18"/>
    </row>
    <row r="201" spans="1:19" ht="19.5" hidden="1" customHeight="1">
      <c r="A201" s="804"/>
      <c r="B201" s="941" t="s">
        <v>270</v>
      </c>
      <c r="C201" s="941" t="s">
        <v>4151</v>
      </c>
      <c r="D201" s="942">
        <v>45898</v>
      </c>
      <c r="E201" s="959" t="s">
        <v>286</v>
      </c>
      <c r="F201" s="757">
        <v>45910</v>
      </c>
      <c r="G201" s="757">
        <f t="shared" si="170"/>
        <v>45911</v>
      </c>
      <c r="H201" s="757">
        <f t="shared" si="171"/>
        <v>45913</v>
      </c>
      <c r="I201" s="18"/>
      <c r="J201" s="757">
        <f t="shared" si="163"/>
        <v>45893</v>
      </c>
      <c r="K201" s="757">
        <f t="shared" si="163"/>
        <v>45893</v>
      </c>
      <c r="L201"/>
      <c r="M201" s="18"/>
      <c r="O201" s="345"/>
      <c r="P201" s="345"/>
      <c r="R201" s="18"/>
      <c r="S201" s="18"/>
    </row>
    <row r="202" spans="1:19" ht="19.5" hidden="1" customHeight="1">
      <c r="A202" s="804"/>
      <c r="B202" s="941" t="s">
        <v>723</v>
      </c>
      <c r="C202" s="941" t="s">
        <v>4152</v>
      </c>
      <c r="D202" s="942">
        <v>45909</v>
      </c>
      <c r="E202" s="959" t="s">
        <v>286</v>
      </c>
      <c r="F202" s="757">
        <v>45917</v>
      </c>
      <c r="G202" s="757">
        <f t="shared" ref="G202:G203" si="174">F202+1</f>
        <v>45918</v>
      </c>
      <c r="H202" s="757">
        <f t="shared" ref="H202:H203" si="175">G202+2</f>
        <v>45920</v>
      </c>
      <c r="I202" s="18"/>
      <c r="J202" s="757">
        <f t="shared" si="163"/>
        <v>45900</v>
      </c>
      <c r="K202" s="757">
        <f t="shared" si="163"/>
        <v>45900</v>
      </c>
      <c r="L202"/>
      <c r="M202" s="18"/>
      <c r="O202" s="345"/>
      <c r="P202" s="345"/>
      <c r="R202" s="18"/>
      <c r="S202" s="18"/>
    </row>
    <row r="203" spans="1:19" ht="19.5" hidden="1" customHeight="1">
      <c r="A203" s="804" t="s">
        <v>4023</v>
      </c>
      <c r="B203" s="941" t="s">
        <v>3793</v>
      </c>
      <c r="C203" s="941" t="s">
        <v>4153</v>
      </c>
      <c r="D203" s="942">
        <v>45913</v>
      </c>
      <c r="E203" s="959" t="s">
        <v>286</v>
      </c>
      <c r="F203" s="757">
        <v>45924</v>
      </c>
      <c r="G203" s="757">
        <f t="shared" si="174"/>
        <v>45925</v>
      </c>
      <c r="H203" s="757">
        <f t="shared" si="175"/>
        <v>45927</v>
      </c>
      <c r="I203" s="18"/>
      <c r="J203" s="757">
        <f t="shared" si="163"/>
        <v>45907</v>
      </c>
      <c r="K203" s="757">
        <f t="shared" si="163"/>
        <v>45907</v>
      </c>
      <c r="L203"/>
      <c r="M203" s="18"/>
      <c r="O203" s="345"/>
      <c r="P203" s="345"/>
      <c r="R203" s="18"/>
      <c r="S203" s="18"/>
    </row>
    <row r="204" spans="1:19" ht="19.5" hidden="1" customHeight="1">
      <c r="A204" s="804" t="s">
        <v>4025</v>
      </c>
      <c r="B204" s="941" t="s">
        <v>2100</v>
      </c>
      <c r="C204" s="941" t="s">
        <v>4154</v>
      </c>
      <c r="D204" s="942">
        <v>45913</v>
      </c>
      <c r="E204" s="959" t="s">
        <v>286</v>
      </c>
      <c r="F204" s="959" t="s">
        <v>286</v>
      </c>
      <c r="G204" s="959" t="s">
        <v>286</v>
      </c>
      <c r="H204" s="959" t="s">
        <v>286</v>
      </c>
      <c r="I204" s="18"/>
      <c r="J204" s="757">
        <f t="shared" si="163"/>
        <v>45914</v>
      </c>
      <c r="K204" s="757">
        <f t="shared" si="163"/>
        <v>45914</v>
      </c>
      <c r="L204"/>
      <c r="M204" s="18"/>
      <c r="O204" s="345"/>
      <c r="P204" s="345"/>
      <c r="R204" s="18"/>
      <c r="S204" s="18"/>
    </row>
    <row r="205" spans="1:19" ht="19.5" hidden="1" customHeight="1">
      <c r="A205" s="804"/>
      <c r="B205" s="941" t="s">
        <v>2057</v>
      </c>
      <c r="C205" s="941" t="s">
        <v>4155</v>
      </c>
      <c r="D205" s="942">
        <v>45920</v>
      </c>
      <c r="E205" s="959" t="s">
        <v>286</v>
      </c>
      <c r="F205" s="959" t="s">
        <v>286</v>
      </c>
      <c r="G205" s="959" t="s">
        <v>286</v>
      </c>
      <c r="H205" s="959" t="s">
        <v>286</v>
      </c>
      <c r="I205" s="18"/>
      <c r="J205" s="757">
        <f t="shared" si="163"/>
        <v>45921</v>
      </c>
      <c r="K205" s="757">
        <f t="shared" si="163"/>
        <v>45921</v>
      </c>
      <c r="L205"/>
      <c r="M205" s="18"/>
      <c r="O205" s="345"/>
      <c r="P205" s="345"/>
      <c r="R205" s="18"/>
      <c r="S205" s="18"/>
    </row>
    <row r="206" spans="1:19" ht="19.5" hidden="1" customHeight="1">
      <c r="A206" s="804" t="s">
        <v>270</v>
      </c>
      <c r="B206" s="941" t="s">
        <v>2100</v>
      </c>
      <c r="C206" s="941" t="s">
        <v>4156</v>
      </c>
      <c r="D206" s="942">
        <v>45926</v>
      </c>
      <c r="E206" s="959" t="s">
        <v>286</v>
      </c>
      <c r="F206" s="757">
        <v>45934</v>
      </c>
      <c r="G206" s="757">
        <f t="shared" ref="G206:G207" si="176">F206+1</f>
        <v>45935</v>
      </c>
      <c r="H206" s="959" t="s">
        <v>286</v>
      </c>
      <c r="I206" s="18"/>
      <c r="J206" s="757">
        <f t="shared" si="163"/>
        <v>45928</v>
      </c>
      <c r="K206" s="757">
        <f t="shared" si="163"/>
        <v>45928</v>
      </c>
      <c r="L206"/>
      <c r="M206" s="18"/>
      <c r="O206" s="345"/>
      <c r="P206" s="345"/>
      <c r="R206" s="18"/>
      <c r="S206" s="18"/>
    </row>
    <row r="207" spans="1:19" ht="19.5" hidden="1" customHeight="1">
      <c r="A207" s="804"/>
      <c r="B207" s="941" t="s">
        <v>2057</v>
      </c>
      <c r="C207" s="941" t="s">
        <v>4157</v>
      </c>
      <c r="D207" s="942">
        <v>45935</v>
      </c>
      <c r="E207" s="959" t="s">
        <v>286</v>
      </c>
      <c r="F207" s="757">
        <v>45945</v>
      </c>
      <c r="G207" s="757">
        <f t="shared" si="176"/>
        <v>45946</v>
      </c>
      <c r="H207" s="757">
        <f t="shared" ref="H207" si="177">G207+2</f>
        <v>45948</v>
      </c>
      <c r="I207" s="18"/>
      <c r="J207" s="757">
        <f t="shared" si="163"/>
        <v>45935</v>
      </c>
      <c r="K207" s="757">
        <f t="shared" si="163"/>
        <v>45935</v>
      </c>
      <c r="L207"/>
      <c r="M207" s="18"/>
      <c r="O207" s="345"/>
      <c r="P207" s="345"/>
      <c r="R207" s="18"/>
      <c r="S207" s="18"/>
    </row>
    <row r="208" spans="1:19" ht="19.5" hidden="1" customHeight="1">
      <c r="A208" s="804"/>
      <c r="B208" s="941" t="s">
        <v>270</v>
      </c>
      <c r="C208" s="941" t="s">
        <v>4158</v>
      </c>
      <c r="D208" s="942">
        <v>45942</v>
      </c>
      <c r="E208" s="959" t="s">
        <v>286</v>
      </c>
      <c r="F208" s="757">
        <v>45953</v>
      </c>
      <c r="G208" s="757">
        <f t="shared" ref="G208" si="178">F208+1</f>
        <v>45954</v>
      </c>
      <c r="H208" s="757">
        <f t="shared" ref="H208" si="179">G208+2</f>
        <v>45956</v>
      </c>
      <c r="I208" s="18"/>
      <c r="J208" s="757">
        <v>45941</v>
      </c>
      <c r="K208" s="757">
        <f t="shared" si="163"/>
        <v>45942</v>
      </c>
      <c r="L208" s="332">
        <f t="shared" ref="L208:L218" si="180">WEEKNUM(K208)</f>
        <v>42</v>
      </c>
      <c r="M208" s="18"/>
      <c r="O208" s="345"/>
      <c r="P208" s="345"/>
      <c r="R208" s="18"/>
      <c r="S208" s="18"/>
    </row>
    <row r="209" spans="1:19" ht="19.5" hidden="1" customHeight="1">
      <c r="A209" s="804" t="s">
        <v>3793</v>
      </c>
      <c r="B209" s="941" t="s">
        <v>723</v>
      </c>
      <c r="C209" s="941" t="s">
        <v>4159</v>
      </c>
      <c r="D209" s="942">
        <v>45948</v>
      </c>
      <c r="E209" s="959" t="s">
        <v>286</v>
      </c>
      <c r="F209" s="757">
        <v>45959</v>
      </c>
      <c r="G209" s="757">
        <f t="shared" ref="G209" si="181">F209+1</f>
        <v>45960</v>
      </c>
      <c r="H209" s="757">
        <f t="shared" ref="H209" si="182">G209+2</f>
        <v>45962</v>
      </c>
      <c r="I209" s="18"/>
      <c r="J209" s="757">
        <f>+J208+7</f>
        <v>45948</v>
      </c>
      <c r="K209" s="757">
        <f>+K208+7</f>
        <v>45949</v>
      </c>
      <c r="L209" s="332">
        <f t="shared" si="180"/>
        <v>43</v>
      </c>
      <c r="M209" s="18"/>
      <c r="O209" s="345"/>
      <c r="P209" s="345"/>
      <c r="R209" s="18"/>
      <c r="S209" s="18"/>
    </row>
    <row r="210" spans="1:19" ht="19.5" hidden="1" customHeight="1">
      <c r="A210" s="804" t="s">
        <v>2100</v>
      </c>
      <c r="B210" s="941" t="s">
        <v>3793</v>
      </c>
      <c r="C210" s="941" t="s">
        <v>4160</v>
      </c>
      <c r="D210" s="942">
        <v>45955</v>
      </c>
      <c r="E210" s="959" t="s">
        <v>286</v>
      </c>
      <c r="F210" s="757">
        <v>45966</v>
      </c>
      <c r="G210" s="757">
        <f t="shared" ref="G210" si="183">F210+1</f>
        <v>45967</v>
      </c>
      <c r="H210" s="757">
        <f t="shared" ref="H210" si="184">G210+2</f>
        <v>45969</v>
      </c>
      <c r="I210" s="18"/>
      <c r="J210" s="757">
        <f t="shared" si="163"/>
        <v>45955</v>
      </c>
      <c r="K210" s="757">
        <f t="shared" si="163"/>
        <v>45956</v>
      </c>
      <c r="L210" s="332">
        <f t="shared" si="180"/>
        <v>44</v>
      </c>
      <c r="M210" s="18"/>
      <c r="O210" s="345"/>
      <c r="P210" s="345"/>
      <c r="R210" s="18"/>
      <c r="S210" s="18"/>
    </row>
    <row r="211" spans="1:19" ht="19.5" hidden="1" customHeight="1">
      <c r="A211" s="804"/>
      <c r="B211" s="941" t="s">
        <v>2100</v>
      </c>
      <c r="C211" s="941" t="s">
        <v>4161</v>
      </c>
      <c r="D211" s="959" t="s">
        <v>286</v>
      </c>
      <c r="E211" s="959" t="s">
        <v>286</v>
      </c>
      <c r="F211" s="959" t="s">
        <v>286</v>
      </c>
      <c r="G211" s="959" t="s">
        <v>286</v>
      </c>
      <c r="H211" s="959" t="s">
        <v>286</v>
      </c>
      <c r="I211" s="18"/>
      <c r="J211" s="757">
        <f t="shared" ref="J211:K236" si="185">+J210+7</f>
        <v>45962</v>
      </c>
      <c r="K211" s="757">
        <f t="shared" si="185"/>
        <v>45963</v>
      </c>
      <c r="L211" s="332">
        <f t="shared" si="180"/>
        <v>45</v>
      </c>
      <c r="M211" s="18"/>
      <c r="O211" s="345"/>
      <c r="P211" s="345"/>
      <c r="R211" s="18"/>
      <c r="S211" s="18"/>
    </row>
    <row r="212" spans="1:19" ht="19.5" hidden="1" customHeight="1">
      <c r="A212" s="804"/>
      <c r="B212" s="941" t="s">
        <v>3389</v>
      </c>
      <c r="C212" s="941" t="s">
        <v>4162</v>
      </c>
      <c r="D212" s="942">
        <v>45976</v>
      </c>
      <c r="E212" s="959" t="s">
        <v>286</v>
      </c>
      <c r="F212" s="757">
        <v>45983</v>
      </c>
      <c r="G212" s="757">
        <f t="shared" ref="G212:G213" si="186">F212+1</f>
        <v>45984</v>
      </c>
      <c r="H212" s="757">
        <f t="shared" ref="H212:H213" si="187">G212+2</f>
        <v>45986</v>
      </c>
      <c r="I212" s="18"/>
      <c r="J212" s="757">
        <f t="shared" si="185"/>
        <v>45969</v>
      </c>
      <c r="K212" s="757">
        <f t="shared" si="185"/>
        <v>45970</v>
      </c>
      <c r="L212" s="332">
        <f t="shared" si="180"/>
        <v>46</v>
      </c>
      <c r="M212" s="18"/>
      <c r="O212" s="345"/>
      <c r="P212" s="345"/>
      <c r="R212" s="18"/>
      <c r="S212" s="18"/>
    </row>
    <row r="213" spans="1:19" ht="19.5" hidden="1" customHeight="1">
      <c r="A213" s="804"/>
      <c r="B213" s="941" t="s">
        <v>2135</v>
      </c>
      <c r="C213" s="941" t="s">
        <v>4163</v>
      </c>
      <c r="D213" s="942">
        <v>45980</v>
      </c>
      <c r="E213" s="959" t="s">
        <v>286</v>
      </c>
      <c r="F213" s="757">
        <v>45987</v>
      </c>
      <c r="G213" s="757">
        <f t="shared" si="186"/>
        <v>45988</v>
      </c>
      <c r="H213" s="757">
        <f t="shared" si="187"/>
        <v>45990</v>
      </c>
      <c r="I213" s="18"/>
      <c r="J213" s="757">
        <f t="shared" si="185"/>
        <v>45976</v>
      </c>
      <c r="K213" s="757">
        <f t="shared" si="185"/>
        <v>45977</v>
      </c>
      <c r="L213" s="332">
        <f t="shared" si="180"/>
        <v>47</v>
      </c>
      <c r="M213" s="18"/>
      <c r="O213" s="345"/>
      <c r="P213" s="345"/>
      <c r="R213" s="18"/>
      <c r="S213" s="18"/>
    </row>
    <row r="214" spans="1:19" ht="19.5" hidden="1" customHeight="1">
      <c r="A214" s="804" t="s">
        <v>723</v>
      </c>
      <c r="B214" s="941" t="s">
        <v>4164</v>
      </c>
      <c r="C214" s="941" t="s">
        <v>4165</v>
      </c>
      <c r="D214" s="959" t="s">
        <v>286</v>
      </c>
      <c r="E214" s="959" t="s">
        <v>286</v>
      </c>
      <c r="F214" s="959" t="s">
        <v>286</v>
      </c>
      <c r="G214" s="959" t="s">
        <v>286</v>
      </c>
      <c r="H214" s="959" t="s">
        <v>286</v>
      </c>
      <c r="I214" s="18"/>
      <c r="J214" s="757">
        <f t="shared" si="185"/>
        <v>45983</v>
      </c>
      <c r="K214" s="757">
        <f t="shared" si="185"/>
        <v>45984</v>
      </c>
      <c r="L214" s="332">
        <f t="shared" si="180"/>
        <v>48</v>
      </c>
      <c r="M214" s="18"/>
      <c r="O214" s="345"/>
      <c r="P214" s="345"/>
      <c r="R214" s="18"/>
      <c r="S214" s="18"/>
    </row>
    <row r="215" spans="1:19" ht="19.5" hidden="1" customHeight="1">
      <c r="A215" s="804" t="s">
        <v>4166</v>
      </c>
      <c r="B215" s="1141" t="s">
        <v>1311</v>
      </c>
      <c r="C215" s="941" t="s">
        <v>4167</v>
      </c>
      <c r="D215" s="942">
        <v>45990</v>
      </c>
      <c r="E215" s="757">
        <f t="shared" ref="E215" si="188">D215+1</f>
        <v>45991</v>
      </c>
      <c r="F215" s="757">
        <f t="shared" ref="F215" si="189">E215+10</f>
        <v>46001</v>
      </c>
      <c r="G215" s="757">
        <f t="shared" ref="G215" si="190">F215+1</f>
        <v>46002</v>
      </c>
      <c r="H215" s="757">
        <f t="shared" ref="H215" si="191">G215+2</f>
        <v>46004</v>
      </c>
      <c r="I215" s="18"/>
      <c r="J215" s="757">
        <f t="shared" si="185"/>
        <v>45990</v>
      </c>
      <c r="K215" s="757">
        <f t="shared" si="185"/>
        <v>45991</v>
      </c>
      <c r="L215" s="332">
        <f t="shared" si="180"/>
        <v>49</v>
      </c>
      <c r="M215" s="18"/>
      <c r="O215" s="345"/>
      <c r="P215" s="345"/>
      <c r="R215" s="18"/>
      <c r="S215" s="18"/>
    </row>
    <row r="216" spans="1:19" ht="19.5" hidden="1" customHeight="1">
      <c r="A216" s="804" t="s">
        <v>4168</v>
      </c>
      <c r="B216" s="1141" t="s">
        <v>310</v>
      </c>
      <c r="C216" s="941" t="s">
        <v>4169</v>
      </c>
      <c r="D216" s="759">
        <v>45997</v>
      </c>
      <c r="E216" s="759">
        <f t="shared" ref="E216:E217" si="192">D216+1</f>
        <v>45998</v>
      </c>
      <c r="F216" s="759">
        <f t="shared" ref="F216:F217" si="193">E216+10</f>
        <v>46008</v>
      </c>
      <c r="G216" s="759">
        <f t="shared" ref="G216:G219" si="194">F216+1</f>
        <v>46009</v>
      </c>
      <c r="H216" s="759">
        <f t="shared" ref="H216:H219" si="195">G216+2</f>
        <v>46011</v>
      </c>
      <c r="I216" s="18"/>
      <c r="J216" s="757">
        <f t="shared" si="185"/>
        <v>45997</v>
      </c>
      <c r="K216" s="757">
        <f t="shared" si="185"/>
        <v>45998</v>
      </c>
      <c r="L216" s="332">
        <f t="shared" si="180"/>
        <v>50</v>
      </c>
      <c r="M216" s="18"/>
      <c r="O216" s="345"/>
      <c r="P216" s="345"/>
      <c r="R216" s="18"/>
      <c r="S216" s="18"/>
    </row>
    <row r="217" spans="1:19" ht="19.5" hidden="1" customHeight="1">
      <c r="A217" s="804" t="s">
        <v>3389</v>
      </c>
      <c r="B217" s="1141" t="s">
        <v>462</v>
      </c>
      <c r="C217" s="941" t="s">
        <v>4170</v>
      </c>
      <c r="D217" s="942">
        <v>46004</v>
      </c>
      <c r="E217" s="757">
        <f t="shared" si="192"/>
        <v>46005</v>
      </c>
      <c r="F217" s="757">
        <f t="shared" si="193"/>
        <v>46015</v>
      </c>
      <c r="G217" s="757">
        <f t="shared" si="194"/>
        <v>46016</v>
      </c>
      <c r="H217" s="757">
        <f t="shared" si="195"/>
        <v>46018</v>
      </c>
      <c r="I217" s="18"/>
      <c r="J217" s="757">
        <f t="shared" si="185"/>
        <v>46004</v>
      </c>
      <c r="K217" s="757">
        <f t="shared" si="185"/>
        <v>46005</v>
      </c>
      <c r="L217" s="332">
        <f t="shared" si="180"/>
        <v>51</v>
      </c>
      <c r="M217" s="18"/>
      <c r="O217" s="345"/>
      <c r="P217" s="345"/>
      <c r="R217" s="18"/>
      <c r="S217" s="18"/>
    </row>
    <row r="218" spans="1:19" ht="19.5" hidden="1" customHeight="1">
      <c r="A218" s="804" t="s">
        <v>2135</v>
      </c>
      <c r="B218" s="1141" t="s">
        <v>462</v>
      </c>
      <c r="C218" s="941" t="s">
        <v>4171</v>
      </c>
      <c r="D218" s="942">
        <v>46017</v>
      </c>
      <c r="E218" s="959" t="s">
        <v>286</v>
      </c>
      <c r="F218" s="757">
        <f>D218+11</f>
        <v>46028</v>
      </c>
      <c r="G218" s="757">
        <f t="shared" si="194"/>
        <v>46029</v>
      </c>
      <c r="H218" s="757">
        <f t="shared" si="195"/>
        <v>46031</v>
      </c>
      <c r="I218" s="18"/>
      <c r="J218" s="757">
        <f t="shared" si="185"/>
        <v>46011</v>
      </c>
      <c r="K218" s="757">
        <f t="shared" si="185"/>
        <v>46012</v>
      </c>
      <c r="L218" s="332">
        <f t="shared" si="180"/>
        <v>52</v>
      </c>
      <c r="M218" s="18"/>
      <c r="O218" s="345"/>
      <c r="P218" s="345"/>
      <c r="R218" s="18"/>
      <c r="S218" s="18"/>
    </row>
    <row r="219" spans="1:19" ht="19.5" hidden="1" customHeight="1">
      <c r="A219" s="804" t="s">
        <v>4164</v>
      </c>
      <c r="B219" s="941" t="s">
        <v>4172</v>
      </c>
      <c r="C219" s="941" t="s">
        <v>4173</v>
      </c>
      <c r="D219" s="942">
        <v>46026</v>
      </c>
      <c r="E219" s="959" t="s">
        <v>286</v>
      </c>
      <c r="F219" s="757">
        <f>D219+11</f>
        <v>46037</v>
      </c>
      <c r="G219" s="757">
        <f t="shared" si="194"/>
        <v>46038</v>
      </c>
      <c r="H219" s="757">
        <f t="shared" si="195"/>
        <v>46040</v>
      </c>
      <c r="I219" s="18"/>
      <c r="J219" s="757">
        <f t="shared" si="185"/>
        <v>46018</v>
      </c>
      <c r="K219" s="757">
        <f t="shared" si="185"/>
        <v>46019</v>
      </c>
      <c r="L219" s="332">
        <v>1</v>
      </c>
      <c r="M219" s="18"/>
      <c r="O219" s="345"/>
      <c r="P219" s="345"/>
      <c r="R219" s="18"/>
      <c r="S219" s="18"/>
    </row>
    <row r="220" spans="1:19" ht="19.5" hidden="1" customHeight="1">
      <c r="A220" s="804" t="s">
        <v>4174</v>
      </c>
      <c r="B220" s="941" t="s">
        <v>2600</v>
      </c>
      <c r="C220" s="941" t="s">
        <v>4175</v>
      </c>
      <c r="D220" s="942">
        <v>46030</v>
      </c>
      <c r="E220" s="959" t="s">
        <v>286</v>
      </c>
      <c r="F220" s="757">
        <f>D220+11</f>
        <v>46041</v>
      </c>
      <c r="G220" s="757">
        <f t="shared" ref="G220:G223" si="196">F220+1</f>
        <v>46042</v>
      </c>
      <c r="H220" s="757">
        <f t="shared" ref="H220:H223" si="197">G220+2</f>
        <v>46044</v>
      </c>
      <c r="I220" s="18"/>
      <c r="J220" s="757">
        <v>46025</v>
      </c>
      <c r="K220" s="757">
        <v>46026</v>
      </c>
      <c r="L220" s="332">
        <f t="shared" ref="L220:L231" si="198">WEEKNUM(K220)</f>
        <v>2</v>
      </c>
      <c r="M220" s="18"/>
      <c r="O220" s="345"/>
      <c r="P220" s="345"/>
      <c r="R220" s="18"/>
      <c r="S220" s="18"/>
    </row>
    <row r="221" spans="1:19" ht="19.5" hidden="1" customHeight="1">
      <c r="A221" s="804" t="s">
        <v>4176</v>
      </c>
      <c r="B221" s="941" t="s">
        <v>4048</v>
      </c>
      <c r="C221" s="941" t="s">
        <v>4177</v>
      </c>
      <c r="D221" s="959" t="s">
        <v>286</v>
      </c>
      <c r="E221" s="959" t="s">
        <v>286</v>
      </c>
      <c r="F221" s="757">
        <v>46050</v>
      </c>
      <c r="G221" s="757">
        <f t="shared" si="196"/>
        <v>46051</v>
      </c>
      <c r="H221" s="757">
        <f t="shared" si="197"/>
        <v>46053</v>
      </c>
      <c r="I221" s="18"/>
      <c r="J221" s="757">
        <f t="shared" si="185"/>
        <v>46032</v>
      </c>
      <c r="K221" s="757">
        <f t="shared" si="185"/>
        <v>46033</v>
      </c>
      <c r="L221" s="332">
        <f t="shared" si="198"/>
        <v>3</v>
      </c>
      <c r="M221" s="18"/>
      <c r="O221" s="345"/>
      <c r="P221" s="345"/>
      <c r="R221" s="18"/>
      <c r="S221" s="18"/>
    </row>
    <row r="222" spans="1:19" ht="19.5" hidden="1" customHeight="1">
      <c r="A222" s="804" t="s">
        <v>4178</v>
      </c>
      <c r="B222" s="1141" t="s">
        <v>1311</v>
      </c>
      <c r="C222" s="941" t="s">
        <v>4179</v>
      </c>
      <c r="D222" s="759">
        <v>46040</v>
      </c>
      <c r="E222" s="905"/>
      <c r="F222" s="759">
        <f>D222+11</f>
        <v>46051</v>
      </c>
      <c r="G222" s="759">
        <f t="shared" si="196"/>
        <v>46052</v>
      </c>
      <c r="H222" s="759">
        <f t="shared" si="197"/>
        <v>46054</v>
      </c>
      <c r="I222" s="18"/>
      <c r="J222" s="757">
        <f t="shared" si="185"/>
        <v>46039</v>
      </c>
      <c r="K222" s="757">
        <f t="shared" si="185"/>
        <v>46040</v>
      </c>
      <c r="L222" s="332">
        <f t="shared" si="198"/>
        <v>4</v>
      </c>
      <c r="M222" s="18"/>
      <c r="O222" s="345"/>
      <c r="P222" s="345"/>
      <c r="R222" s="18"/>
      <c r="S222" s="18"/>
    </row>
    <row r="223" spans="1:19" ht="19.5" hidden="1" customHeight="1">
      <c r="A223" s="804" t="s">
        <v>4180</v>
      </c>
      <c r="B223" s="1145" t="s">
        <v>2123</v>
      </c>
      <c r="C223" s="941" t="s">
        <v>4181</v>
      </c>
      <c r="D223" s="959" t="s">
        <v>286</v>
      </c>
      <c r="E223" s="959" t="s">
        <v>286</v>
      </c>
      <c r="F223" s="757">
        <v>46057</v>
      </c>
      <c r="G223" s="757">
        <f t="shared" si="196"/>
        <v>46058</v>
      </c>
      <c r="H223" s="757">
        <f t="shared" si="197"/>
        <v>46060</v>
      </c>
      <c r="I223" s="18"/>
      <c r="J223" s="757">
        <f t="shared" si="185"/>
        <v>46046</v>
      </c>
      <c r="K223" s="757">
        <f t="shared" si="185"/>
        <v>46047</v>
      </c>
      <c r="L223" s="332">
        <f t="shared" si="198"/>
        <v>5</v>
      </c>
      <c r="M223" s="18"/>
      <c r="O223" s="345"/>
      <c r="P223" s="345"/>
      <c r="R223" s="18"/>
      <c r="S223" s="18"/>
    </row>
    <row r="224" spans="1:19" ht="19.5" hidden="1" customHeight="1">
      <c r="A224" s="804" t="s">
        <v>4053</v>
      </c>
      <c r="B224" s="941" t="s">
        <v>4053</v>
      </c>
      <c r="C224" s="941" t="s">
        <v>4182</v>
      </c>
      <c r="D224" s="959" t="s">
        <v>286</v>
      </c>
      <c r="E224" s="959" t="s">
        <v>286</v>
      </c>
      <c r="F224" s="757">
        <v>46071</v>
      </c>
      <c r="G224" s="757">
        <f t="shared" ref="G224" si="199">F224+1</f>
        <v>46072</v>
      </c>
      <c r="H224" s="757">
        <f t="shared" ref="H224" si="200">G224+2</f>
        <v>46074</v>
      </c>
      <c r="I224" s="18"/>
      <c r="J224" s="757">
        <f t="shared" si="185"/>
        <v>46053</v>
      </c>
      <c r="K224" s="757">
        <f t="shared" si="185"/>
        <v>46054</v>
      </c>
      <c r="L224" s="332">
        <f t="shared" si="198"/>
        <v>6</v>
      </c>
      <c r="M224" s="18"/>
      <c r="O224" s="345"/>
      <c r="P224" s="345"/>
      <c r="R224" s="18"/>
      <c r="S224" s="18"/>
    </row>
    <row r="225" spans="1:19" ht="19.5" hidden="1" customHeight="1">
      <c r="A225" s="804" t="s">
        <v>4183</v>
      </c>
      <c r="B225" s="1145" t="s">
        <v>726</v>
      </c>
      <c r="C225" s="941" t="s">
        <v>4184</v>
      </c>
      <c r="D225" s="942">
        <v>46060</v>
      </c>
      <c r="E225" s="959" t="s">
        <v>286</v>
      </c>
      <c r="F225" s="959" t="s">
        <v>286</v>
      </c>
      <c r="G225" s="959" t="s">
        <v>286</v>
      </c>
      <c r="H225" s="959" t="s">
        <v>286</v>
      </c>
      <c r="I225" s="18"/>
      <c r="J225" s="757">
        <f t="shared" si="185"/>
        <v>46060</v>
      </c>
      <c r="K225" s="757">
        <f t="shared" si="185"/>
        <v>46061</v>
      </c>
      <c r="L225" s="332">
        <f t="shared" si="198"/>
        <v>7</v>
      </c>
      <c r="M225" s="18"/>
      <c r="O225" s="345"/>
      <c r="P225" s="345"/>
      <c r="R225" s="18"/>
      <c r="S225" s="18"/>
    </row>
    <row r="226" spans="1:19" ht="19.5" hidden="1" customHeight="1">
      <c r="A226" s="804" t="s">
        <v>4057</v>
      </c>
      <c r="B226" s="1141" t="s">
        <v>310</v>
      </c>
      <c r="C226" s="941" t="s">
        <v>4185</v>
      </c>
      <c r="D226" s="759">
        <v>46067</v>
      </c>
      <c r="E226" s="759">
        <f t="shared" ref="E226" si="201">D226+1</f>
        <v>46068</v>
      </c>
      <c r="F226" s="759">
        <f t="shared" ref="F226" si="202">E226+10</f>
        <v>46078</v>
      </c>
      <c r="G226" s="759">
        <f t="shared" ref="G226:G227" si="203">F226+1</f>
        <v>46079</v>
      </c>
      <c r="H226" s="759">
        <f t="shared" ref="H226:H227" si="204">G226+2</f>
        <v>46081</v>
      </c>
      <c r="I226" s="18"/>
      <c r="J226" s="757">
        <f t="shared" si="185"/>
        <v>46067</v>
      </c>
      <c r="K226" s="757">
        <f t="shared" si="185"/>
        <v>46068</v>
      </c>
      <c r="L226" s="332">
        <f t="shared" si="198"/>
        <v>8</v>
      </c>
      <c r="M226" s="18"/>
      <c r="O226" s="345"/>
      <c r="P226" s="345"/>
      <c r="R226" s="18"/>
      <c r="S226" s="18"/>
    </row>
    <row r="227" spans="1:19" ht="19.5" hidden="1" customHeight="1">
      <c r="A227" s="804" t="s">
        <v>4059</v>
      </c>
      <c r="B227" s="941" t="s">
        <v>2123</v>
      </c>
      <c r="C227" s="941" t="s">
        <v>4186</v>
      </c>
      <c r="D227" s="942">
        <v>46074</v>
      </c>
      <c r="E227" s="959" t="s">
        <v>286</v>
      </c>
      <c r="F227" s="757">
        <f>D227+11</f>
        <v>46085</v>
      </c>
      <c r="G227" s="757">
        <f t="shared" si="203"/>
        <v>46086</v>
      </c>
      <c r="H227" s="757">
        <f t="shared" si="204"/>
        <v>46088</v>
      </c>
      <c r="I227" s="18"/>
      <c r="J227" s="757">
        <f t="shared" si="185"/>
        <v>46074</v>
      </c>
      <c r="K227" s="757">
        <f t="shared" si="185"/>
        <v>46075</v>
      </c>
      <c r="L227" s="332">
        <f t="shared" si="198"/>
        <v>9</v>
      </c>
      <c r="M227" s="18"/>
      <c r="O227" s="345"/>
      <c r="P227" s="345"/>
      <c r="R227" s="18"/>
      <c r="S227" s="18"/>
    </row>
    <row r="228" spans="1:19" ht="19.5" hidden="1" customHeight="1">
      <c r="A228" s="804" t="s">
        <v>4187</v>
      </c>
      <c r="B228" s="1141" t="s">
        <v>462</v>
      </c>
      <c r="C228" s="941" t="s">
        <v>4188</v>
      </c>
      <c r="D228" s="942">
        <v>46081</v>
      </c>
      <c r="E228" s="757">
        <f t="shared" ref="E228" si="205">D228+1</f>
        <v>46082</v>
      </c>
      <c r="F228" s="757">
        <f t="shared" ref="F228" si="206">E228+10</f>
        <v>46092</v>
      </c>
      <c r="G228" s="757">
        <f t="shared" ref="G228" si="207">F228+1</f>
        <v>46093</v>
      </c>
      <c r="H228" s="757">
        <f t="shared" ref="H228" si="208">G228+2</f>
        <v>46095</v>
      </c>
      <c r="I228" s="18"/>
      <c r="J228" s="757">
        <f t="shared" si="185"/>
        <v>46081</v>
      </c>
      <c r="K228" s="757">
        <f t="shared" si="185"/>
        <v>46082</v>
      </c>
      <c r="L228" s="332">
        <f t="shared" si="198"/>
        <v>10</v>
      </c>
      <c r="M228" s="18"/>
      <c r="O228" s="345"/>
      <c r="P228" s="345"/>
      <c r="R228" s="18"/>
      <c r="S228" s="18"/>
    </row>
    <row r="229" spans="1:19" ht="19.5" hidden="1" customHeight="1">
      <c r="A229" s="804" t="s">
        <v>4189</v>
      </c>
      <c r="B229" s="1145" t="s">
        <v>4190</v>
      </c>
      <c r="C229" s="941" t="s">
        <v>4191</v>
      </c>
      <c r="D229" s="942">
        <v>46080</v>
      </c>
      <c r="E229" s="959" t="s">
        <v>286</v>
      </c>
      <c r="F229" s="959" t="s">
        <v>286</v>
      </c>
      <c r="G229" s="959" t="s">
        <v>286</v>
      </c>
      <c r="H229" s="959" t="s">
        <v>286</v>
      </c>
      <c r="I229" s="18"/>
      <c r="J229" s="757">
        <f t="shared" si="185"/>
        <v>46088</v>
      </c>
      <c r="K229" s="757">
        <f t="shared" si="185"/>
        <v>46089</v>
      </c>
      <c r="L229" s="332">
        <f t="shared" si="198"/>
        <v>11</v>
      </c>
      <c r="M229" s="18"/>
      <c r="O229" s="345"/>
      <c r="P229" s="345"/>
      <c r="R229" s="18"/>
      <c r="S229" s="18"/>
    </row>
    <row r="230" spans="1:19" ht="19.5" hidden="1" customHeight="1">
      <c r="A230" s="804" t="s">
        <v>2600</v>
      </c>
      <c r="B230" s="941" t="s">
        <v>723</v>
      </c>
      <c r="C230" s="941" t="s">
        <v>4192</v>
      </c>
      <c r="D230" s="942">
        <v>46097</v>
      </c>
      <c r="E230" s="959" t="s">
        <v>286</v>
      </c>
      <c r="F230" s="757">
        <f>D230+11</f>
        <v>46108</v>
      </c>
      <c r="G230" s="757">
        <f t="shared" ref="G230" si="209">F230+1</f>
        <v>46109</v>
      </c>
      <c r="H230" s="959" t="s">
        <v>286</v>
      </c>
      <c r="I230" s="18"/>
      <c r="J230" s="757">
        <f t="shared" si="185"/>
        <v>46095</v>
      </c>
      <c r="K230" s="757">
        <f t="shared" si="185"/>
        <v>46096</v>
      </c>
      <c r="L230" s="332">
        <f t="shared" si="198"/>
        <v>12</v>
      </c>
      <c r="M230" s="18"/>
      <c r="O230" s="345"/>
      <c r="P230" s="345"/>
      <c r="R230" s="18"/>
      <c r="S230" s="18"/>
    </row>
    <row r="231" spans="1:19" ht="19.5" hidden="1" customHeight="1">
      <c r="A231" s="804" t="s">
        <v>4193</v>
      </c>
      <c r="B231" s="941" t="s">
        <v>3389</v>
      </c>
      <c r="C231" s="941" t="s">
        <v>4194</v>
      </c>
      <c r="D231" s="942">
        <v>46103</v>
      </c>
      <c r="E231" s="959" t="s">
        <v>286</v>
      </c>
      <c r="F231" s="757">
        <f>D231+11</f>
        <v>46114</v>
      </c>
      <c r="G231" s="757">
        <f t="shared" ref="G231" si="210">F231+1</f>
        <v>46115</v>
      </c>
      <c r="H231" s="959" t="s">
        <v>286</v>
      </c>
      <c r="I231" s="18"/>
      <c r="J231" s="757">
        <f t="shared" si="185"/>
        <v>46102</v>
      </c>
      <c r="K231" s="757">
        <f t="shared" si="185"/>
        <v>46103</v>
      </c>
      <c r="L231" s="332">
        <f t="shared" si="198"/>
        <v>13</v>
      </c>
      <c r="M231" s="18"/>
      <c r="O231" s="345"/>
      <c r="P231" s="345"/>
      <c r="R231" s="18"/>
      <c r="S231" s="18"/>
    </row>
    <row r="232" spans="1:19" ht="19.5" hidden="1" customHeight="1">
      <c r="A232" s="804" t="s">
        <v>314</v>
      </c>
      <c r="B232" s="941" t="s">
        <v>2123</v>
      </c>
      <c r="C232" s="941" t="s">
        <v>4195</v>
      </c>
      <c r="D232" s="942">
        <v>46109</v>
      </c>
      <c r="E232" s="757">
        <f t="shared" ref="E232" si="211">D232+1</f>
        <v>46110</v>
      </c>
      <c r="F232" s="757">
        <f t="shared" ref="F232" si="212">E232+10</f>
        <v>46120</v>
      </c>
      <c r="G232" s="757">
        <f t="shared" ref="G232" si="213">F232+1</f>
        <v>46121</v>
      </c>
      <c r="H232" s="757">
        <f t="shared" ref="H232" si="214">G232+2</f>
        <v>46123</v>
      </c>
      <c r="I232" s="18"/>
      <c r="J232" s="757">
        <f>+J231+7</f>
        <v>46109</v>
      </c>
      <c r="K232" s="757">
        <f>+K231+7</f>
        <v>46110</v>
      </c>
      <c r="L232" s="332">
        <f t="shared" ref="L232" si="215">WEEKNUM(K232)</f>
        <v>14</v>
      </c>
      <c r="M232" s="18"/>
      <c r="O232" s="345"/>
      <c r="P232" s="345"/>
      <c r="R232" s="18"/>
      <c r="S232" s="18"/>
    </row>
    <row r="233" spans="1:19" ht="19.5" hidden="1" customHeight="1">
      <c r="A233" s="804" t="s">
        <v>4196</v>
      </c>
      <c r="B233" s="1145" t="s">
        <v>2600</v>
      </c>
      <c r="C233" s="941" t="s">
        <v>4197</v>
      </c>
      <c r="D233" s="942">
        <v>46116</v>
      </c>
      <c r="E233" s="757">
        <f t="shared" ref="E233" si="216">D233+1</f>
        <v>46117</v>
      </c>
      <c r="F233" s="757">
        <f t="shared" ref="F233" si="217">E233+10</f>
        <v>46127</v>
      </c>
      <c r="G233" s="757">
        <f t="shared" ref="G233" si="218">F233+1</f>
        <v>46128</v>
      </c>
      <c r="H233" s="757">
        <f t="shared" ref="H233" si="219">G233+2</f>
        <v>46130</v>
      </c>
      <c r="I233" s="18"/>
      <c r="J233" s="757">
        <f t="shared" si="185"/>
        <v>46116</v>
      </c>
      <c r="K233" s="757">
        <f t="shared" si="185"/>
        <v>46117</v>
      </c>
      <c r="L233" s="332">
        <f t="shared" ref="L233" si="220">WEEKNUM(K233)</f>
        <v>15</v>
      </c>
      <c r="M233" s="18"/>
      <c r="O233" s="345"/>
      <c r="P233" s="345"/>
      <c r="R233" s="18"/>
      <c r="S233" s="18"/>
    </row>
    <row r="234" spans="1:19" ht="19.5" hidden="1" customHeight="1">
      <c r="A234" s="804" t="s">
        <v>4198</v>
      </c>
      <c r="B234" s="1141" t="s">
        <v>462</v>
      </c>
      <c r="C234" s="941" t="s">
        <v>4199</v>
      </c>
      <c r="D234" s="942">
        <v>46123</v>
      </c>
      <c r="E234" s="757">
        <f t="shared" ref="E234" si="221">D234+1</f>
        <v>46124</v>
      </c>
      <c r="F234" s="757">
        <f t="shared" ref="F234" si="222">E234+10</f>
        <v>46134</v>
      </c>
      <c r="G234" s="757">
        <f t="shared" ref="G234" si="223">F234+1</f>
        <v>46135</v>
      </c>
      <c r="H234" s="757">
        <f t="shared" ref="H234" si="224">G234+2</f>
        <v>46137</v>
      </c>
      <c r="I234" s="18"/>
      <c r="J234" s="757">
        <f t="shared" si="185"/>
        <v>46123</v>
      </c>
      <c r="K234" s="757">
        <f t="shared" si="185"/>
        <v>46124</v>
      </c>
      <c r="L234" s="332">
        <f t="shared" ref="L234" si="225">WEEKNUM(K234)</f>
        <v>16</v>
      </c>
      <c r="M234" s="18"/>
      <c r="O234" s="345"/>
      <c r="P234" s="345"/>
      <c r="R234" s="18"/>
      <c r="S234" s="18"/>
    </row>
    <row r="235" spans="1:19" ht="19.5" hidden="1" customHeight="1">
      <c r="A235" s="804"/>
      <c r="B235" s="1145" t="s">
        <v>4053</v>
      </c>
      <c r="C235" s="941" t="s">
        <v>4200</v>
      </c>
      <c r="D235" s="942">
        <v>46130</v>
      </c>
      <c r="E235" s="757">
        <f t="shared" ref="E235" si="226">D235+1</f>
        <v>46131</v>
      </c>
      <c r="F235" s="757">
        <f t="shared" ref="F235" si="227">E235+10</f>
        <v>46141</v>
      </c>
      <c r="G235" s="757">
        <f t="shared" ref="G235" si="228">F235+1</f>
        <v>46142</v>
      </c>
      <c r="H235" s="757">
        <f t="shared" ref="H235" si="229">G235+2</f>
        <v>46144</v>
      </c>
      <c r="I235" s="18"/>
      <c r="J235" s="757">
        <f t="shared" si="185"/>
        <v>46130</v>
      </c>
      <c r="K235" s="757">
        <f t="shared" si="185"/>
        <v>46131</v>
      </c>
      <c r="L235" s="332">
        <f t="shared" ref="L235" si="230">WEEKNUM(K235)</f>
        <v>17</v>
      </c>
      <c r="M235" s="18"/>
      <c r="O235" s="345"/>
      <c r="P235" s="345"/>
      <c r="R235" s="18"/>
      <c r="S235" s="18"/>
    </row>
    <row r="236" spans="1:19" ht="19.5" hidden="1" customHeight="1">
      <c r="A236" s="804"/>
      <c r="B236" s="1512" t="s">
        <v>4066</v>
      </c>
      <c r="C236" s="1501" t="s">
        <v>4201</v>
      </c>
      <c r="D236" s="1095">
        <v>46130</v>
      </c>
      <c r="E236" s="1096">
        <f t="shared" ref="E236" si="231">D236+1</f>
        <v>46131</v>
      </c>
      <c r="F236" s="1096">
        <f t="shared" ref="F236" si="232">E236+10</f>
        <v>46141</v>
      </c>
      <c r="G236" s="1096">
        <f t="shared" ref="G236" si="233">F236+1</f>
        <v>46142</v>
      </c>
      <c r="H236" s="1096">
        <f t="shared" ref="H236" si="234">G236+2</f>
        <v>46144</v>
      </c>
      <c r="I236" s="18"/>
      <c r="J236" s="1096">
        <f t="shared" si="185"/>
        <v>46137</v>
      </c>
      <c r="K236" s="1096">
        <f t="shared" si="185"/>
        <v>46138</v>
      </c>
      <c r="L236" s="403">
        <f t="shared" ref="L236" si="235">WEEKNUM(K236)</f>
        <v>18</v>
      </c>
      <c r="M236" s="18"/>
      <c r="O236" s="345"/>
      <c r="P236" s="345"/>
      <c r="R236" s="18"/>
      <c r="S236" s="18"/>
    </row>
    <row r="237" spans="1:19" ht="19.5" customHeight="1">
      <c r="A237" s="804"/>
      <c r="B237" s="1513"/>
      <c r="C237" s="807"/>
      <c r="D237" s="763"/>
      <c r="E237" s="763"/>
      <c r="F237" s="763"/>
      <c r="G237" s="763"/>
      <c r="H237" s="763"/>
      <c r="I237" s="18"/>
      <c r="J237" s="763"/>
      <c r="K237" s="763"/>
      <c r="L237" s="169"/>
      <c r="M237" s="18"/>
      <c r="O237" s="345"/>
      <c r="P237" s="345"/>
      <c r="R237" s="18"/>
      <c r="S237" s="18"/>
    </row>
    <row r="238" spans="1:19" ht="31.5" customHeight="1">
      <c r="A238" s="804"/>
      <c r="B238" s="1547" t="s">
        <v>20</v>
      </c>
      <c r="C238" s="1547"/>
      <c r="D238" s="1610" t="s">
        <v>250</v>
      </c>
      <c r="E238" s="1517" t="s">
        <v>32</v>
      </c>
      <c r="F238" s="1517" t="s">
        <v>4202</v>
      </c>
      <c r="G238" s="1518" t="s">
        <v>115</v>
      </c>
      <c r="H238" s="1519" t="s">
        <v>98</v>
      </c>
      <c r="I238" s="18"/>
      <c r="M238" s="18"/>
      <c r="O238" s="345"/>
      <c r="P238" s="345"/>
      <c r="R238" s="18"/>
      <c r="S238" s="18"/>
    </row>
    <row r="239" spans="1:19" ht="19.5" customHeight="1">
      <c r="A239" s="804"/>
      <c r="B239" s="931" t="s">
        <v>252</v>
      </c>
      <c r="C239" s="932" t="s">
        <v>253</v>
      </c>
      <c r="D239" s="1611"/>
      <c r="E239" s="1520" t="s">
        <v>4203</v>
      </c>
      <c r="F239" s="1520" t="s">
        <v>54</v>
      </c>
      <c r="G239" s="1520" t="s">
        <v>87</v>
      </c>
      <c r="H239" s="1521" t="s">
        <v>68</v>
      </c>
      <c r="I239" s="18"/>
      <c r="J239" s="971" t="s">
        <v>255</v>
      </c>
      <c r="M239" s="345"/>
      <c r="N239" s="345"/>
      <c r="O239" s="345"/>
      <c r="Q239" s="18"/>
      <c r="R239" s="18"/>
      <c r="S239" s="18"/>
    </row>
    <row r="240" spans="1:19" ht="19.5" customHeight="1">
      <c r="A240" s="804"/>
      <c r="B240" s="941" t="s">
        <v>3672</v>
      </c>
      <c r="C240" s="941" t="s">
        <v>4204</v>
      </c>
      <c r="D240" s="1522">
        <v>46216</v>
      </c>
      <c r="E240" s="1087">
        <f>D240+4</f>
        <v>46220</v>
      </c>
      <c r="F240" s="1087">
        <f>D240+11</f>
        <v>46227</v>
      </c>
      <c r="G240" s="1087">
        <f>F240+3</f>
        <v>46230</v>
      </c>
      <c r="H240" s="1087">
        <f>G240+4</f>
        <v>46234</v>
      </c>
      <c r="I240" s="18"/>
      <c r="J240" s="332">
        <v>29</v>
      </c>
      <c r="M240" s="345"/>
      <c r="N240" s="345"/>
      <c r="O240" s="345"/>
      <c r="Q240" s="18"/>
      <c r="R240" s="18"/>
      <c r="S240" s="18"/>
    </row>
    <row r="241" spans="1:19" ht="19.5" customHeight="1">
      <c r="A241" s="804" t="s">
        <v>2123</v>
      </c>
      <c r="B241" s="1145" t="s">
        <v>4048</v>
      </c>
      <c r="C241" s="941" t="s">
        <v>4205</v>
      </c>
      <c r="D241" s="942">
        <v>46223</v>
      </c>
      <c r="E241" s="1087">
        <f t="shared" ref="E241:E246" si="236">D241+4</f>
        <v>46227</v>
      </c>
      <c r="F241" s="1087">
        <f t="shared" ref="F241:F246" si="237">D241+11</f>
        <v>46234</v>
      </c>
      <c r="G241" s="1087">
        <f t="shared" ref="G241:G246" si="238">F241+3</f>
        <v>46237</v>
      </c>
      <c r="H241" s="1087">
        <f>G241+4</f>
        <v>46241</v>
      </c>
      <c r="I241" s="18"/>
      <c r="J241" s="332">
        <v>30</v>
      </c>
      <c r="M241" s="345"/>
      <c r="N241" s="345"/>
      <c r="O241" s="345"/>
      <c r="Q241" s="18"/>
      <c r="R241" s="18"/>
      <c r="S241" s="18"/>
    </row>
    <row r="242" spans="1:19" ht="19.5" customHeight="1">
      <c r="A242" s="804" t="s">
        <v>4066</v>
      </c>
      <c r="B242" s="941" t="s">
        <v>2339</v>
      </c>
      <c r="C242" s="941" t="s">
        <v>4206</v>
      </c>
      <c r="D242" s="942">
        <v>46230</v>
      </c>
      <c r="E242" s="1087">
        <f t="shared" si="236"/>
        <v>46234</v>
      </c>
      <c r="F242" s="1087">
        <f t="shared" si="237"/>
        <v>46241</v>
      </c>
      <c r="G242" s="1087">
        <f t="shared" si="238"/>
        <v>46244</v>
      </c>
      <c r="H242" s="1087">
        <f t="shared" ref="H242:H246" si="239">G242+4</f>
        <v>46248</v>
      </c>
      <c r="I242" s="18"/>
      <c r="J242" s="332">
        <v>31</v>
      </c>
      <c r="M242" s="345"/>
      <c r="N242" s="345"/>
      <c r="O242" s="345"/>
      <c r="Q242" s="18"/>
      <c r="R242" s="18"/>
      <c r="S242" s="18"/>
    </row>
    <row r="243" spans="1:19" ht="19.5" customHeight="1">
      <c r="A243" s="804"/>
      <c r="B243" s="941" t="s">
        <v>4078</v>
      </c>
      <c r="C243" s="941" t="s">
        <v>4207</v>
      </c>
      <c r="D243" s="942">
        <v>46237</v>
      </c>
      <c r="E243" s="1087">
        <f t="shared" si="236"/>
        <v>46241</v>
      </c>
      <c r="F243" s="1087">
        <f t="shared" si="237"/>
        <v>46248</v>
      </c>
      <c r="G243" s="1087">
        <f t="shared" si="238"/>
        <v>46251</v>
      </c>
      <c r="H243" s="1087">
        <f t="shared" si="239"/>
        <v>46255</v>
      </c>
      <c r="I243" s="18"/>
      <c r="J243" s="332">
        <v>32</v>
      </c>
      <c r="M243" s="345"/>
      <c r="N243" s="345"/>
      <c r="O243" s="345"/>
      <c r="Q243" s="18"/>
      <c r="R243" s="18"/>
      <c r="S243" s="18"/>
    </row>
    <row r="244" spans="1:19" ht="19.5" customHeight="1">
      <c r="A244" s="804" t="s">
        <v>4080</v>
      </c>
      <c r="B244" s="1145" t="s">
        <v>4081</v>
      </c>
      <c r="C244" s="941" t="s">
        <v>4208</v>
      </c>
      <c r="D244" s="942">
        <v>46244</v>
      </c>
      <c r="E244" s="1087">
        <f t="shared" si="236"/>
        <v>46248</v>
      </c>
      <c r="F244" s="1087">
        <f t="shared" si="237"/>
        <v>46255</v>
      </c>
      <c r="G244" s="1087">
        <f t="shared" si="238"/>
        <v>46258</v>
      </c>
      <c r="H244" s="1087">
        <f t="shared" si="239"/>
        <v>46262</v>
      </c>
      <c r="I244" s="18"/>
      <c r="J244" s="332">
        <v>33</v>
      </c>
      <c r="M244" s="345"/>
      <c r="N244" s="345"/>
      <c r="O244" s="345"/>
      <c r="Q244" s="18"/>
      <c r="R244" s="18"/>
      <c r="S244" s="18"/>
    </row>
    <row r="245" spans="1:19" ht="19.5" customHeight="1">
      <c r="A245" s="804"/>
      <c r="B245" s="941" t="s">
        <v>3672</v>
      </c>
      <c r="C245" s="941" t="s">
        <v>4209</v>
      </c>
      <c r="D245" s="942">
        <v>46251</v>
      </c>
      <c r="E245" s="1087">
        <f t="shared" si="236"/>
        <v>46255</v>
      </c>
      <c r="F245" s="1087">
        <f t="shared" si="237"/>
        <v>46262</v>
      </c>
      <c r="G245" s="1087">
        <f t="shared" si="238"/>
        <v>46265</v>
      </c>
      <c r="H245" s="1087">
        <f t="shared" si="239"/>
        <v>46269</v>
      </c>
      <c r="I245" s="18"/>
      <c r="J245" s="332">
        <v>34</v>
      </c>
      <c r="M245" s="345"/>
      <c r="N245" s="345"/>
      <c r="O245" s="345"/>
      <c r="Q245" s="18"/>
      <c r="R245" s="18"/>
      <c r="S245" s="18"/>
    </row>
    <row r="246" spans="1:19" ht="19.5" customHeight="1">
      <c r="A246" s="804" t="s">
        <v>2123</v>
      </c>
      <c r="B246" s="1145" t="s">
        <v>4048</v>
      </c>
      <c r="C246" s="941" t="s">
        <v>4210</v>
      </c>
      <c r="D246" s="942">
        <v>46258</v>
      </c>
      <c r="E246" s="1087">
        <f t="shared" si="236"/>
        <v>46262</v>
      </c>
      <c r="F246" s="1087">
        <f t="shared" si="237"/>
        <v>46269</v>
      </c>
      <c r="G246" s="1087">
        <f t="shared" si="238"/>
        <v>46272</v>
      </c>
      <c r="H246" s="1087">
        <f t="shared" si="239"/>
        <v>46276</v>
      </c>
      <c r="I246" s="18"/>
      <c r="J246" s="332">
        <v>35</v>
      </c>
      <c r="M246" s="345"/>
      <c r="N246" s="345"/>
      <c r="O246" s="345"/>
      <c r="Q246" s="18"/>
      <c r="R246" s="18"/>
      <c r="S246" s="18"/>
    </row>
    <row r="247" spans="1:19" ht="19.5" customHeight="1">
      <c r="A247" s="804"/>
      <c r="B247" s="1145" t="s">
        <v>4085</v>
      </c>
      <c r="C247" s="941" t="s">
        <v>4211</v>
      </c>
      <c r="D247" s="942">
        <v>46265</v>
      </c>
      <c r="E247" s="1087">
        <f t="shared" ref="E247" si="240">D247+4</f>
        <v>46269</v>
      </c>
      <c r="F247" s="1087">
        <f t="shared" ref="F247" si="241">D247+11</f>
        <v>46276</v>
      </c>
      <c r="G247" s="1087">
        <f t="shared" ref="G247" si="242">F247+3</f>
        <v>46279</v>
      </c>
      <c r="H247" s="1087">
        <f t="shared" ref="H247" si="243">G247+4</f>
        <v>46283</v>
      </c>
      <c r="I247" s="18"/>
      <c r="J247" s="332">
        <v>36</v>
      </c>
      <c r="M247" s="345"/>
      <c r="N247" s="345"/>
      <c r="O247" s="345"/>
      <c r="Q247" s="18"/>
      <c r="R247" s="18"/>
      <c r="S247" s="18"/>
    </row>
    <row r="248" spans="1:19" ht="19.5" customHeight="1">
      <c r="A248" s="804"/>
      <c r="B248" s="1145" t="s">
        <v>4087</v>
      </c>
      <c r="C248" s="941" t="s">
        <v>4212</v>
      </c>
      <c r="D248" s="942">
        <v>46272</v>
      </c>
      <c r="E248" s="1087">
        <f t="shared" ref="E248" si="244">D248+4</f>
        <v>46276</v>
      </c>
      <c r="F248" s="1087">
        <f t="shared" ref="F248" si="245">D248+11</f>
        <v>46283</v>
      </c>
      <c r="G248" s="1087">
        <f t="shared" ref="G248" si="246">F248+3</f>
        <v>46286</v>
      </c>
      <c r="H248" s="1087">
        <f t="shared" ref="H248" si="247">G248+4</f>
        <v>46290</v>
      </c>
      <c r="I248" s="18"/>
      <c r="J248" s="332">
        <v>37</v>
      </c>
      <c r="M248" s="345"/>
      <c r="N248" s="345"/>
      <c r="O248" s="345"/>
      <c r="Q248" s="18"/>
      <c r="R248" s="18"/>
      <c r="S248" s="18"/>
    </row>
    <row r="249" spans="1:19" ht="18.75" customHeight="1">
      <c r="B249" s="1088" t="s">
        <v>467</v>
      </c>
      <c r="C249" s="677"/>
      <c r="D249" s="677"/>
      <c r="E249" s="677"/>
      <c r="F249" s="677"/>
      <c r="G249" s="677"/>
      <c r="H249" s="677"/>
      <c r="I249" s="407"/>
      <c r="J249" s="490"/>
      <c r="K249" s="149"/>
      <c r="L249" s="14"/>
    </row>
    <row r="250" spans="1:19" ht="18.75" customHeight="1">
      <c r="B250" s="676"/>
      <c r="C250" s="677"/>
      <c r="D250" s="677"/>
      <c r="E250" s="677"/>
      <c r="F250" s="676"/>
      <c r="G250" s="676"/>
      <c r="H250" s="676"/>
      <c r="I250" s="197"/>
      <c r="J250" s="195"/>
      <c r="K250" s="195"/>
    </row>
    <row r="251" spans="1:19" ht="18.75" customHeight="1" thickBot="1">
      <c r="B251" s="678"/>
      <c r="C251" s="676"/>
      <c r="D251" s="676"/>
      <c r="E251" s="676"/>
      <c r="F251" s="676"/>
      <c r="G251" s="676"/>
      <c r="H251" s="676"/>
      <c r="I251" s="201"/>
      <c r="J251" s="197"/>
      <c r="K251" s="193"/>
    </row>
    <row r="252" spans="1:19" s="147" customFormat="1" ht="18.75" customHeight="1">
      <c r="B252" s="887"/>
      <c r="C252" s="888"/>
      <c r="D252" s="889"/>
      <c r="E252" s="890"/>
      <c r="F252" s="891"/>
      <c r="G252" s="892"/>
      <c r="H252" s="893"/>
    </row>
    <row r="253" spans="1:19" s="147" customFormat="1" ht="18.75" customHeight="1">
      <c r="B253" s="777" t="s">
        <v>468</v>
      </c>
      <c r="C253" s="145"/>
      <c r="D253" s="147" t="s">
        <v>469</v>
      </c>
      <c r="G253" s="147" t="s">
        <v>470</v>
      </c>
      <c r="H253" s="778"/>
    </row>
    <row r="254" spans="1:19" s="147" customFormat="1" ht="18.75" customHeight="1">
      <c r="B254" s="779" t="s">
        <v>471</v>
      </c>
      <c r="C254" s="1080" t="s">
        <v>472</v>
      </c>
      <c r="D254" s="133" t="s">
        <v>473</v>
      </c>
      <c r="F254" s="1080" t="s">
        <v>474</v>
      </c>
      <c r="G254" s="145" t="s">
        <v>475</v>
      </c>
      <c r="H254" s="1081" t="s">
        <v>476</v>
      </c>
    </row>
    <row r="255" spans="1:19" s="147" customFormat="1" ht="18.75" customHeight="1">
      <c r="B255" s="779" t="s">
        <v>477</v>
      </c>
      <c r="C255" s="1080" t="s">
        <v>478</v>
      </c>
      <c r="D255" s="133" t="s">
        <v>479</v>
      </c>
      <c r="E255" s="148" t="s">
        <v>480</v>
      </c>
      <c r="F255" s="1082" t="s">
        <v>481</v>
      </c>
      <c r="G255" s="145" t="s">
        <v>482</v>
      </c>
      <c r="H255" s="1081" t="s">
        <v>483</v>
      </c>
    </row>
    <row r="256" spans="1:19" s="147" customFormat="1" ht="18.75" customHeight="1">
      <c r="B256" s="782" t="s">
        <v>484</v>
      </c>
      <c r="C256" s="1083" t="s">
        <v>485</v>
      </c>
      <c r="D256" s="133" t="s">
        <v>486</v>
      </c>
      <c r="E256" s="148" t="s">
        <v>487</v>
      </c>
      <c r="F256" s="1082" t="s">
        <v>488</v>
      </c>
      <c r="G256" s="587" t="s">
        <v>489</v>
      </c>
      <c r="H256" s="1084" t="s">
        <v>490</v>
      </c>
    </row>
    <row r="257" spans="1:15" s="147" customFormat="1" ht="18.75" customHeight="1">
      <c r="B257" s="782" t="s">
        <v>491</v>
      </c>
      <c r="C257" s="1083" t="s">
        <v>492</v>
      </c>
      <c r="D257" s="133" t="s">
        <v>493</v>
      </c>
      <c r="E257" s="148" t="s">
        <v>494</v>
      </c>
      <c r="F257" s="1082" t="s">
        <v>495</v>
      </c>
      <c r="G257" s="587" t="s">
        <v>496</v>
      </c>
      <c r="H257" s="1084" t="s">
        <v>497</v>
      </c>
      <c r="N257" s="149"/>
      <c r="O257" s="149"/>
    </row>
    <row r="258" spans="1:15" s="147" customFormat="1" ht="18.75" customHeight="1">
      <c r="B258" s="782" t="s">
        <v>909</v>
      </c>
      <c r="C258" s="1083" t="s">
        <v>499</v>
      </c>
      <c r="D258" s="133" t="s">
        <v>500</v>
      </c>
      <c r="E258" s="148" t="s">
        <v>501</v>
      </c>
      <c r="F258" s="1082" t="s">
        <v>502</v>
      </c>
      <c r="G258" s="587" t="s">
        <v>503</v>
      </c>
      <c r="H258" s="1084" t="s">
        <v>504</v>
      </c>
      <c r="N258" s="149"/>
      <c r="O258" s="149"/>
    </row>
    <row r="259" spans="1:15" s="147" customFormat="1" ht="18.75" customHeight="1">
      <c r="B259" s="782" t="s">
        <v>505</v>
      </c>
      <c r="C259" s="1083" t="s">
        <v>506</v>
      </c>
      <c r="D259" s="133" t="s">
        <v>507</v>
      </c>
      <c r="E259" s="148" t="s">
        <v>508</v>
      </c>
      <c r="F259" s="1082" t="s">
        <v>509</v>
      </c>
      <c r="G259" s="587" t="s">
        <v>510</v>
      </c>
      <c r="H259" s="1084" t="s">
        <v>511</v>
      </c>
      <c r="N259" s="149"/>
      <c r="O259" s="149"/>
    </row>
    <row r="260" spans="1:15" s="147" customFormat="1" ht="18.75" customHeight="1">
      <c r="B260" s="782" t="s">
        <v>512</v>
      </c>
      <c r="C260" s="1083" t="s">
        <v>513</v>
      </c>
      <c r="D260" s="133" t="s">
        <v>514</v>
      </c>
      <c r="E260" s="148" t="s">
        <v>515</v>
      </c>
      <c r="F260" s="1080" t="s">
        <v>516</v>
      </c>
      <c r="G260" s="587" t="s">
        <v>517</v>
      </c>
      <c r="H260" s="786" t="s">
        <v>518</v>
      </c>
      <c r="N260" s="149"/>
      <c r="O260" s="149"/>
    </row>
    <row r="261" spans="1:15" s="149" customFormat="1" ht="18.75" customHeight="1">
      <c r="A261" s="1018"/>
      <c r="B261" s="782" t="s">
        <v>519</v>
      </c>
      <c r="C261" s="1083" t="s">
        <v>520</v>
      </c>
      <c r="D261" s="133" t="s">
        <v>521</v>
      </c>
      <c r="E261" s="148" t="s">
        <v>522</v>
      </c>
      <c r="F261" s="738" t="s">
        <v>523</v>
      </c>
      <c r="G261" s="147"/>
      <c r="H261" s="787"/>
      <c r="I261" s="145"/>
      <c r="J261" s="145"/>
      <c r="K261" s="145"/>
    </row>
    <row r="262" spans="1:15" s="149" customFormat="1" ht="18.75" customHeight="1" thickBot="1">
      <c r="A262" s="1018"/>
      <c r="B262" s="1085"/>
      <c r="C262" s="790"/>
      <c r="D262" s="790"/>
      <c r="E262" s="790"/>
      <c r="F262" s="790"/>
      <c r="G262" s="790"/>
      <c r="H262" s="1086"/>
      <c r="I262" s="145"/>
      <c r="J262" s="145"/>
      <c r="K262" s="145"/>
    </row>
  </sheetData>
  <mergeCells count="15">
    <mergeCell ref="B238:C238"/>
    <mergeCell ref="D238:D239"/>
    <mergeCell ref="B119:C119"/>
    <mergeCell ref="D119:D120"/>
    <mergeCell ref="B183:C183"/>
    <mergeCell ref="D183:D184"/>
    <mergeCell ref="D133:D134"/>
    <mergeCell ref="B133:C133"/>
    <mergeCell ref="B180:H180"/>
    <mergeCell ref="B181:G181"/>
    <mergeCell ref="B8:C8"/>
    <mergeCell ref="B2:F2"/>
    <mergeCell ref="B4:F4"/>
    <mergeCell ref="D8:D9"/>
    <mergeCell ref="B6:E6"/>
  </mergeCells>
  <phoneticPr fontId="81" type="noConversion"/>
  <hyperlinks>
    <hyperlink ref="H2" location="HOME!Print_Area" display="HOME" xr:uid="{02D7D3E5-FF3A-4F75-BB1B-CFC1969A1DCE}"/>
    <hyperlink ref="H254" r:id="rId1" xr:uid="{9C1DA842-545F-4D77-B5E1-BA6AF5EB3FCA}"/>
    <hyperlink ref="C254" r:id="rId2" xr:uid="{D1EEB831-90F3-4BF8-8F7B-D08D080D8496}"/>
    <hyperlink ref="H259" r:id="rId3" xr:uid="{5AC8400C-C4FC-44E9-B218-7F311BE876E8}"/>
    <hyperlink ref="H258" r:id="rId4" xr:uid="{55A706F5-6380-4649-8A60-8FEFF120F46C}"/>
    <hyperlink ref="C257" r:id="rId5" xr:uid="{2CA25468-5D7D-4B49-8E1C-6EE04785CA35}"/>
    <hyperlink ref="C255" r:id="rId6" xr:uid="{299999E9-62C7-4E75-8993-CCD799A68DD9}"/>
    <hyperlink ref="C261" r:id="rId7" xr:uid="{74A27004-9DB7-4C6A-B0E2-A3D6D39860EB}"/>
    <hyperlink ref="H257" r:id="rId8" xr:uid="{1CA4842B-8CB9-4A01-9C56-2C1BCCDD8857}"/>
    <hyperlink ref="H260" r:id="rId9" xr:uid="{B105AB15-09EF-4FB0-AC04-0932E9ACC929}"/>
    <hyperlink ref="F254" r:id="rId10" xr:uid="{9A601518-760C-4A01-AAFA-128C5655D447}"/>
    <hyperlink ref="F259" r:id="rId11" xr:uid="{1665B103-DFE2-4C52-AEE6-3F2E4F2C39DD}"/>
    <hyperlink ref="F255" r:id="rId12" xr:uid="{6422F4B6-D963-411A-819D-B13BBCB1FAAB}"/>
    <hyperlink ref="F256" r:id="rId13" xr:uid="{F62EA4FF-790B-4084-9B53-44D429AE8B87}"/>
    <hyperlink ref="F257" r:id="rId14" xr:uid="{A99CE61B-69A4-4DC0-A1F4-07712F3D8CC6}"/>
    <hyperlink ref="F258" r:id="rId15" xr:uid="{5BD7878F-DA55-4101-8FFE-768D0D238FC9}"/>
    <hyperlink ref="H255" r:id="rId16" xr:uid="{7A320935-D1F9-4B34-ABF1-4D3183979599}"/>
    <hyperlink ref="H256" r:id="rId17" xr:uid="{72458165-8CEA-42C2-A0E2-3FE7FAAFDBE0}"/>
    <hyperlink ref="F260" r:id="rId18" xr:uid="{3D97DF34-6D23-4DFC-B0A0-CD068B40B00C}"/>
    <hyperlink ref="C256" r:id="rId19" xr:uid="{53A966B2-FF38-468C-8E25-EF5A8FE6A501}"/>
    <hyperlink ref="C258" r:id="rId20" xr:uid="{20CAC275-71E0-4CD9-A7E9-C5D37D641E07}"/>
    <hyperlink ref="C259" r:id="rId21" xr:uid="{B2BC28C7-6026-4E9B-B28B-7EFB6FCB40D6}"/>
    <hyperlink ref="C260" r:id="rId22" xr:uid="{6C138A19-16B3-4BC3-8140-E41648CF47D3}"/>
    <hyperlink ref="F261" r:id="rId23" xr:uid="{A15B8F5B-788A-41C0-B9A0-3295F30397F9}"/>
  </hyperlinks>
  <pageMargins left="0.7" right="0.7" top="0.75" bottom="0.75" header="0.3" footer="0.3"/>
  <pageSetup paperSize="9" scale="52" orientation="landscape" r:id="rId24"/>
  <headerFooter>
    <oddFooter>&amp;L_x000D_&amp;1#&amp;"Calibri"&amp;10&amp;K000000 Sensitivity: Public</oddFooter>
  </headerFooter>
  <ignoredErrors>
    <ignoredError sqref="F185:F186 F190 F192 F198 F215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7F83-91C2-4CDE-A747-A42FD1077202}">
  <sheetPr>
    <tabColor rgb="FFFFFF00"/>
    <pageSetUpPr fitToPage="1"/>
  </sheetPr>
  <dimension ref="A2:R85"/>
  <sheetViews>
    <sheetView showGridLines="0" topLeftCell="A41" zoomScaleNormal="100" zoomScaleSheetLayoutView="75" workbookViewId="0">
      <selection activeCell="D36" sqref="D36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8" customWidth="1"/>
    <col min="10" max="10" width="18.5703125" style="18" customWidth="1"/>
    <col min="11" max="11" width="20.7109375" style="18" customWidth="1"/>
    <col min="12" max="12" width="30.4257812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>
      <c r="A2" s="1023"/>
      <c r="B2" s="1534" t="s">
        <v>0</v>
      </c>
      <c r="C2" s="1534"/>
      <c r="D2" s="1534"/>
      <c r="E2" s="1534"/>
      <c r="F2" s="1534"/>
      <c r="G2" s="121"/>
      <c r="H2" s="943" t="s">
        <v>244</v>
      </c>
    </row>
    <row r="3" spans="1:11" ht="18.75" customHeight="1">
      <c r="A3" s="1023"/>
      <c r="B3" s="123"/>
      <c r="C3" s="122"/>
      <c r="D3" s="122"/>
      <c r="E3" s="122"/>
      <c r="F3" s="122"/>
    </row>
    <row r="4" spans="1:11" s="149" customFormat="1" ht="30" customHeight="1">
      <c r="A4" s="325"/>
      <c r="B4" s="1535" t="s">
        <v>11</v>
      </c>
      <c r="C4" s="1536"/>
      <c r="D4" s="1536"/>
      <c r="E4" s="1536"/>
      <c r="F4" s="1537"/>
      <c r="G4" s="147"/>
      <c r="H4" s="1443"/>
    </row>
    <row r="5" spans="1:11" s="149" customFormat="1" ht="30" customHeight="1">
      <c r="A5" s="325"/>
      <c r="B5" s="1079"/>
      <c r="C5" s="1079"/>
      <c r="D5" s="1079"/>
      <c r="E5" s="1079"/>
      <c r="F5" s="1079"/>
      <c r="G5" s="147"/>
      <c r="H5" s="1444"/>
    </row>
    <row r="6" spans="1:11" s="149" customFormat="1" ht="20.100000000000001" customHeight="1">
      <c r="A6" s="1018"/>
      <c r="B6" s="1529" t="s">
        <v>248</v>
      </c>
      <c r="C6" s="1529"/>
      <c r="D6" s="1529"/>
      <c r="E6" s="1529"/>
      <c r="F6" s="1022"/>
      <c r="G6" s="145"/>
      <c r="H6" s="379"/>
    </row>
    <row r="7" spans="1:11" ht="17.45">
      <c r="A7" s="327"/>
      <c r="B7" s="747"/>
      <c r="C7" s="533"/>
      <c r="D7" s="9"/>
      <c r="E7" s="9"/>
      <c r="F7" s="9"/>
      <c r="G7" s="9"/>
      <c r="H7" s="9"/>
    </row>
    <row r="8" spans="1:11" ht="34.5" customHeight="1">
      <c r="A8" s="804"/>
      <c r="B8" s="1530" t="s">
        <v>11</v>
      </c>
      <c r="C8" s="1531"/>
      <c r="D8" s="1532" t="s">
        <v>250</v>
      </c>
      <c r="E8" s="1147" t="s">
        <v>169</v>
      </c>
      <c r="F8" s="1147" t="s">
        <v>157</v>
      </c>
      <c r="G8" s="1238"/>
      <c r="H8" s="1365"/>
      <c r="I8" s="1367"/>
    </row>
    <row r="9" spans="1:11" ht="26.25" customHeight="1">
      <c r="A9" s="804"/>
      <c r="B9" s="1148" t="s">
        <v>252</v>
      </c>
      <c r="C9" s="1259" t="s">
        <v>253</v>
      </c>
      <c r="D9" s="1533"/>
      <c r="E9" s="1149" t="s">
        <v>33</v>
      </c>
      <c r="F9" s="1149" t="s">
        <v>135</v>
      </c>
      <c r="G9" s="1238"/>
      <c r="H9" s="1273" t="s">
        <v>255</v>
      </c>
    </row>
    <row r="10" spans="1:11" s="14" customFormat="1" ht="19.5" hidden="1" customHeight="1">
      <c r="A10" s="804"/>
      <c r="B10" s="1371" t="s">
        <v>436</v>
      </c>
      <c r="C10" s="1368" t="s">
        <v>4213</v>
      </c>
      <c r="D10" s="1154">
        <v>46098</v>
      </c>
      <c r="E10" s="1151">
        <f t="shared" ref="E10:E17" si="0">D10+5</f>
        <v>46103</v>
      </c>
      <c r="F10" s="1151">
        <f t="shared" ref="F10:F16" si="1">E10+1</f>
        <v>46104</v>
      </c>
      <c r="G10" s="1238"/>
      <c r="H10" s="1151">
        <v>12</v>
      </c>
      <c r="I10" s="13"/>
      <c r="K10" s="13"/>
    </row>
    <row r="11" spans="1:11" s="14" customFormat="1" ht="19.5" hidden="1" customHeight="1">
      <c r="A11" s="804" t="s">
        <v>2275</v>
      </c>
      <c r="B11" s="1371" t="s">
        <v>3369</v>
      </c>
      <c r="C11" s="1368" t="s">
        <v>4214</v>
      </c>
      <c r="D11" s="1154">
        <v>46102</v>
      </c>
      <c r="E11" s="1151">
        <f t="shared" si="0"/>
        <v>46107</v>
      </c>
      <c r="F11" s="1151">
        <f t="shared" si="1"/>
        <v>46108</v>
      </c>
      <c r="G11" s="1238"/>
      <c r="H11" s="1151">
        <v>13</v>
      </c>
      <c r="I11" s="13"/>
      <c r="K11" s="13"/>
    </row>
    <row r="12" spans="1:11" s="14" customFormat="1" ht="19.5" hidden="1" customHeight="1">
      <c r="A12" s="804" t="s">
        <v>4215</v>
      </c>
      <c r="B12" s="1373" t="s">
        <v>2275</v>
      </c>
      <c r="C12" s="1368" t="s">
        <v>4216</v>
      </c>
      <c r="D12" s="1154">
        <v>46110</v>
      </c>
      <c r="E12" s="1151">
        <f>D12+5</f>
        <v>46115</v>
      </c>
      <c r="F12" s="1151">
        <f t="shared" si="1"/>
        <v>46116</v>
      </c>
      <c r="G12" s="1238"/>
      <c r="H12" s="1151">
        <v>14</v>
      </c>
      <c r="I12" s="13"/>
      <c r="K12" s="13"/>
    </row>
    <row r="13" spans="1:11" s="14" customFormat="1" ht="19.5" hidden="1" customHeight="1">
      <c r="A13" s="804" t="s">
        <v>4217</v>
      </c>
      <c r="B13" s="1373" t="s">
        <v>723</v>
      </c>
      <c r="C13" s="1368" t="s">
        <v>4218</v>
      </c>
      <c r="D13" s="1154">
        <v>46123</v>
      </c>
      <c r="E13" s="1151">
        <f t="shared" si="0"/>
        <v>46128</v>
      </c>
      <c r="F13" s="1151">
        <f t="shared" si="1"/>
        <v>46129</v>
      </c>
      <c r="G13" s="1238"/>
      <c r="H13" s="1151">
        <v>15</v>
      </c>
      <c r="I13" s="13"/>
      <c r="K13" s="13"/>
    </row>
    <row r="14" spans="1:11" s="14" customFormat="1" ht="19.5" hidden="1" customHeight="1">
      <c r="A14" s="804" t="s">
        <v>436</v>
      </c>
      <c r="B14" s="1373" t="s">
        <v>3707</v>
      </c>
      <c r="C14" s="1368" t="s">
        <v>4219</v>
      </c>
      <c r="D14" s="1154">
        <v>46126</v>
      </c>
      <c r="E14" s="1151">
        <f t="shared" si="0"/>
        <v>46131</v>
      </c>
      <c r="F14" s="1178" t="s">
        <v>286</v>
      </c>
      <c r="G14" s="1238"/>
      <c r="H14" s="1151">
        <v>16</v>
      </c>
      <c r="I14" s="13"/>
      <c r="K14" s="13"/>
    </row>
    <row r="15" spans="1:11" s="14" customFormat="1" ht="19.5" hidden="1" customHeight="1">
      <c r="A15" s="804" t="s">
        <v>4220</v>
      </c>
      <c r="B15" s="1371" t="s">
        <v>436</v>
      </c>
      <c r="C15" s="1368" t="s">
        <v>4221</v>
      </c>
      <c r="D15" s="1154">
        <v>46133</v>
      </c>
      <c r="E15" s="1151">
        <f t="shared" si="0"/>
        <v>46138</v>
      </c>
      <c r="F15" s="1151">
        <f t="shared" si="1"/>
        <v>46139</v>
      </c>
      <c r="G15" s="1238"/>
      <c r="H15" s="1151">
        <v>17</v>
      </c>
      <c r="I15" s="13"/>
      <c r="K15" s="13"/>
    </row>
    <row r="16" spans="1:11" s="14" customFormat="1" ht="19.5" hidden="1" customHeight="1">
      <c r="A16" s="804" t="s">
        <v>4222</v>
      </c>
      <c r="B16" s="1373" t="s">
        <v>2051</v>
      </c>
      <c r="C16" s="1368" t="s">
        <v>4223</v>
      </c>
      <c r="D16" s="1154">
        <v>46140</v>
      </c>
      <c r="E16" s="1151">
        <f t="shared" si="0"/>
        <v>46145</v>
      </c>
      <c r="F16" s="1151">
        <f t="shared" si="1"/>
        <v>46146</v>
      </c>
      <c r="G16" s="1238"/>
      <c r="H16" s="1151">
        <v>18</v>
      </c>
      <c r="I16" s="13"/>
      <c r="K16" s="13"/>
    </row>
    <row r="17" spans="1:11" s="14" customFormat="1" ht="19.5" hidden="1" customHeight="1">
      <c r="A17" s="804" t="s">
        <v>4224</v>
      </c>
      <c r="B17" s="1373" t="s">
        <v>3435</v>
      </c>
      <c r="C17" s="1368" t="s">
        <v>4225</v>
      </c>
      <c r="D17" s="1154">
        <v>46153</v>
      </c>
      <c r="E17" s="1151">
        <f t="shared" si="0"/>
        <v>46158</v>
      </c>
      <c r="F17" s="1178" t="s">
        <v>286</v>
      </c>
      <c r="G17" s="1238"/>
      <c r="H17" s="1263">
        <v>19</v>
      </c>
      <c r="I17" s="13"/>
      <c r="K17" s="13"/>
    </row>
    <row r="18" spans="1:11" s="14" customFormat="1" ht="19.5" hidden="1" customHeight="1">
      <c r="A18" s="804" t="s">
        <v>436</v>
      </c>
      <c r="B18" s="1373" t="s">
        <v>723</v>
      </c>
      <c r="C18" s="1368" t="s">
        <v>4226</v>
      </c>
      <c r="D18" s="1154">
        <v>46159</v>
      </c>
      <c r="E18" s="1151">
        <f t="shared" ref="E18" si="2">D18+5</f>
        <v>46164</v>
      </c>
      <c r="F18" s="1178" t="s">
        <v>286</v>
      </c>
      <c r="G18" s="1238"/>
      <c r="H18" s="1263">
        <v>20</v>
      </c>
      <c r="I18" s="13"/>
      <c r="K18" s="13"/>
    </row>
    <row r="19" spans="1:11" s="14" customFormat="1" ht="19.5" hidden="1" customHeight="1">
      <c r="A19" s="804" t="s">
        <v>4227</v>
      </c>
      <c r="B19" s="1372" t="s">
        <v>310</v>
      </c>
      <c r="C19" s="1368" t="s">
        <v>4228</v>
      </c>
      <c r="D19" s="1160">
        <v>46159</v>
      </c>
      <c r="E19" s="1160">
        <f t="shared" ref="E19" si="3">D19+5</f>
        <v>46164</v>
      </c>
      <c r="F19" s="1160">
        <f t="shared" ref="F19" si="4">E19+1</f>
        <v>46165</v>
      </c>
      <c r="G19" s="1238"/>
      <c r="H19" s="1263">
        <v>21</v>
      </c>
      <c r="I19" s="13"/>
      <c r="K19" s="13"/>
    </row>
    <row r="20" spans="1:11" s="14" customFormat="1" ht="19.5" hidden="1" customHeight="1">
      <c r="A20" s="804" t="s">
        <v>4220</v>
      </c>
      <c r="B20" s="1371" t="s">
        <v>413</v>
      </c>
      <c r="C20" s="1368" t="s">
        <v>4229</v>
      </c>
      <c r="D20" s="1154">
        <v>46173</v>
      </c>
      <c r="E20" s="1151">
        <f t="shared" ref="E20" si="5">D20+5</f>
        <v>46178</v>
      </c>
      <c r="F20" s="1178" t="s">
        <v>286</v>
      </c>
      <c r="G20" s="1238"/>
      <c r="H20" s="1263">
        <v>22</v>
      </c>
      <c r="I20" s="13"/>
      <c r="K20" s="13"/>
    </row>
    <row r="21" spans="1:11" s="14" customFormat="1" ht="19.5" customHeight="1">
      <c r="A21" s="804" t="s">
        <v>4230</v>
      </c>
      <c r="B21" s="1373" t="s">
        <v>2051</v>
      </c>
      <c r="C21" s="1368" t="s">
        <v>4231</v>
      </c>
      <c r="D21" s="1154">
        <v>46178</v>
      </c>
      <c r="E21" s="1151">
        <f t="shared" ref="E21" si="6">D21+5</f>
        <v>46183</v>
      </c>
      <c r="F21" s="1178" t="s">
        <v>286</v>
      </c>
      <c r="G21" s="1238"/>
      <c r="H21" s="1263">
        <v>23</v>
      </c>
      <c r="I21" s="13"/>
      <c r="K21" s="13"/>
    </row>
    <row r="22" spans="1:11" s="14" customFormat="1" ht="19.5" customHeight="1">
      <c r="A22" s="804" t="s">
        <v>4232</v>
      </c>
      <c r="B22" s="1373" t="s">
        <v>4233</v>
      </c>
      <c r="C22" s="1368" t="s">
        <v>4234</v>
      </c>
      <c r="D22" s="1154">
        <v>46183</v>
      </c>
      <c r="E22" s="1151">
        <f t="shared" ref="E22" si="7">D22+5</f>
        <v>46188</v>
      </c>
      <c r="F22" s="1178" t="s">
        <v>286</v>
      </c>
      <c r="G22" s="1238"/>
      <c r="H22" s="1263">
        <v>24</v>
      </c>
      <c r="I22" s="13"/>
      <c r="K22" s="13"/>
    </row>
    <row r="23" spans="1:11" s="14" customFormat="1" ht="19.5" customHeight="1">
      <c r="A23" s="804" t="s">
        <v>4235</v>
      </c>
      <c r="B23" s="1372" t="s">
        <v>310</v>
      </c>
      <c r="C23" s="1368" t="s">
        <v>4236</v>
      </c>
      <c r="D23" s="1160">
        <v>46187</v>
      </c>
      <c r="E23" s="1160">
        <f t="shared" ref="E23" si="8">D23+5</f>
        <v>46192</v>
      </c>
      <c r="F23" s="1160">
        <f t="shared" ref="F23" si="9">E23+1</f>
        <v>46193</v>
      </c>
      <c r="G23" s="1238"/>
      <c r="H23" s="1263">
        <v>25</v>
      </c>
      <c r="I23" s="13"/>
      <c r="K23" s="13"/>
    </row>
    <row r="24" spans="1:11" s="14" customFormat="1" ht="19.5" customHeight="1">
      <c r="A24" s="804" t="s">
        <v>4227</v>
      </c>
      <c r="B24" s="1373" t="s">
        <v>723</v>
      </c>
      <c r="C24" s="1368" t="s">
        <v>4237</v>
      </c>
      <c r="D24" s="1154">
        <v>46196</v>
      </c>
      <c r="E24" s="1151">
        <f t="shared" ref="E24" si="10">D24+5</f>
        <v>46201</v>
      </c>
      <c r="F24" s="1178" t="s">
        <v>286</v>
      </c>
      <c r="G24" s="1238"/>
      <c r="H24" s="1263">
        <v>26</v>
      </c>
      <c r="I24" s="13"/>
      <c r="K24" s="13"/>
    </row>
    <row r="25" spans="1:11" s="14" customFormat="1" ht="19.5" customHeight="1">
      <c r="A25" s="804" t="s">
        <v>3369</v>
      </c>
      <c r="B25" s="1373" t="s">
        <v>413</v>
      </c>
      <c r="C25" s="1368" t="s">
        <v>4238</v>
      </c>
      <c r="D25" s="1154">
        <v>46201</v>
      </c>
      <c r="E25" s="1151">
        <f>D25+4</f>
        <v>46205</v>
      </c>
      <c r="F25" s="1151">
        <f t="shared" ref="F25:F27" si="11">E25+1</f>
        <v>46206</v>
      </c>
      <c r="G25" s="1238"/>
      <c r="H25" s="1263">
        <v>27</v>
      </c>
      <c r="I25" s="13"/>
      <c r="K25" s="13"/>
    </row>
    <row r="26" spans="1:11" s="14" customFormat="1" ht="19.5" customHeight="1">
      <c r="A26" s="804" t="s">
        <v>3369</v>
      </c>
      <c r="B26" s="1373" t="s">
        <v>3369</v>
      </c>
      <c r="C26" s="1368" t="s">
        <v>4239</v>
      </c>
      <c r="D26" s="1154">
        <v>46209</v>
      </c>
      <c r="E26" s="1151">
        <f t="shared" ref="E26:E27" si="12">D26+4</f>
        <v>46213</v>
      </c>
      <c r="F26" s="1151">
        <f t="shared" ref="F26:F27" si="13">E26+1</f>
        <v>46214</v>
      </c>
      <c r="G26" s="1238"/>
      <c r="H26" s="1263">
        <v>28</v>
      </c>
      <c r="I26" s="13"/>
      <c r="K26" s="13"/>
    </row>
    <row r="27" spans="1:11" s="14" customFormat="1" ht="19.5" customHeight="1">
      <c r="A27" s="804" t="s">
        <v>4240</v>
      </c>
      <c r="B27" s="1373" t="s">
        <v>4233</v>
      </c>
      <c r="C27" s="1368" t="s">
        <v>4241</v>
      </c>
      <c r="D27" s="1154">
        <v>46216</v>
      </c>
      <c r="E27" s="1151">
        <f t="shared" si="12"/>
        <v>46220</v>
      </c>
      <c r="F27" s="1151">
        <f t="shared" si="13"/>
        <v>46221</v>
      </c>
      <c r="G27" s="1238"/>
      <c r="H27" s="1263">
        <v>29</v>
      </c>
      <c r="I27" s="13"/>
      <c r="K27" s="13"/>
    </row>
    <row r="28" spans="1:11" s="14" customFormat="1" ht="19.5" customHeight="1">
      <c r="A28" s="804" t="s">
        <v>4242</v>
      </c>
      <c r="B28" s="1372" t="s">
        <v>310</v>
      </c>
      <c r="C28" s="1368" t="s">
        <v>4243</v>
      </c>
      <c r="D28" s="1160">
        <v>46223</v>
      </c>
      <c r="E28" s="1160">
        <f t="shared" ref="E26:E34" si="14">D28+4</f>
        <v>46227</v>
      </c>
      <c r="F28" s="1160">
        <f t="shared" ref="F28:F33" si="15">E28+1</f>
        <v>46228</v>
      </c>
      <c r="G28" s="1238"/>
      <c r="H28" s="1263">
        <v>30</v>
      </c>
      <c r="I28" s="13"/>
      <c r="K28" s="13"/>
    </row>
    <row r="29" spans="1:11" s="14" customFormat="1" ht="19.5" customHeight="1">
      <c r="A29" s="804" t="s">
        <v>436</v>
      </c>
      <c r="B29" s="1373" t="s">
        <v>4053</v>
      </c>
      <c r="C29" s="1368" t="s">
        <v>4244</v>
      </c>
      <c r="D29" s="1154">
        <v>46230</v>
      </c>
      <c r="E29" s="1151">
        <f t="shared" si="14"/>
        <v>46234</v>
      </c>
      <c r="F29" s="1151">
        <f t="shared" si="15"/>
        <v>46235</v>
      </c>
      <c r="G29" s="1238"/>
      <c r="H29" s="1263">
        <v>31</v>
      </c>
      <c r="I29" s="13"/>
      <c r="K29" s="13"/>
    </row>
    <row r="30" spans="1:11" s="14" customFormat="1" ht="19.5" customHeight="1">
      <c r="A30" s="804" t="s">
        <v>3369</v>
      </c>
      <c r="B30" s="1373" t="s">
        <v>436</v>
      </c>
      <c r="C30" s="1368" t="s">
        <v>4245</v>
      </c>
      <c r="D30" s="1154">
        <v>46237</v>
      </c>
      <c r="E30" s="1151">
        <f t="shared" si="14"/>
        <v>46241</v>
      </c>
      <c r="F30" s="1151">
        <f t="shared" si="15"/>
        <v>46242</v>
      </c>
      <c r="G30" s="1238"/>
      <c r="H30" s="1263">
        <v>32</v>
      </c>
      <c r="I30" s="13"/>
      <c r="K30" s="13"/>
    </row>
    <row r="31" spans="1:11" s="14" customFormat="1" ht="19.5" customHeight="1">
      <c r="A31" s="804" t="s">
        <v>4246</v>
      </c>
      <c r="B31" s="1373" t="s">
        <v>3369</v>
      </c>
      <c r="C31" s="1368" t="s">
        <v>4247</v>
      </c>
      <c r="D31" s="1154">
        <v>46244</v>
      </c>
      <c r="E31" s="1151">
        <f t="shared" si="14"/>
        <v>46248</v>
      </c>
      <c r="F31" s="1151">
        <f t="shared" si="15"/>
        <v>46249</v>
      </c>
      <c r="G31" s="1238"/>
      <c r="H31" s="1263">
        <v>33</v>
      </c>
      <c r="I31" s="13"/>
      <c r="K31" s="13"/>
    </row>
    <row r="32" spans="1:11" s="14" customFormat="1" ht="19.5" customHeight="1">
      <c r="A32" s="804" t="s">
        <v>4053</v>
      </c>
      <c r="B32" s="1373" t="s">
        <v>4246</v>
      </c>
      <c r="C32" s="1368" t="s">
        <v>4248</v>
      </c>
      <c r="D32" s="1154">
        <v>46251</v>
      </c>
      <c r="E32" s="1151">
        <f t="shared" si="14"/>
        <v>46255</v>
      </c>
      <c r="F32" s="1151">
        <f t="shared" si="15"/>
        <v>46256</v>
      </c>
      <c r="G32" s="1238"/>
      <c r="H32" s="1263">
        <v>34</v>
      </c>
      <c r="I32" s="13"/>
      <c r="K32" s="13"/>
    </row>
    <row r="33" spans="1:18" s="14" customFormat="1" ht="19.5" customHeight="1">
      <c r="A33" s="804" t="s">
        <v>436</v>
      </c>
      <c r="B33" s="1373" t="s">
        <v>4053</v>
      </c>
      <c r="C33" s="1368" t="s">
        <v>4249</v>
      </c>
      <c r="D33" s="1154">
        <v>46258</v>
      </c>
      <c r="E33" s="1151">
        <f t="shared" si="14"/>
        <v>46262</v>
      </c>
      <c r="F33" s="1151">
        <f t="shared" si="15"/>
        <v>46263</v>
      </c>
      <c r="G33" s="1238"/>
      <c r="H33" s="1263">
        <v>35</v>
      </c>
      <c r="I33" s="13"/>
      <c r="K33" s="13"/>
    </row>
    <row r="34" spans="1:18" s="14" customFormat="1" ht="19.5" customHeight="1">
      <c r="A34" s="804" t="s">
        <v>3369</v>
      </c>
      <c r="B34" s="1373" t="s">
        <v>436</v>
      </c>
      <c r="C34" s="1368" t="s">
        <v>4250</v>
      </c>
      <c r="D34" s="1154">
        <v>46265</v>
      </c>
      <c r="E34" s="1151">
        <f t="shared" si="14"/>
        <v>46269</v>
      </c>
      <c r="F34" s="1151">
        <f>E34+1</f>
        <v>46270</v>
      </c>
      <c r="G34" s="1238"/>
      <c r="H34" s="1263">
        <v>36</v>
      </c>
      <c r="I34" s="13"/>
      <c r="K34" s="13"/>
    </row>
    <row r="35" spans="1:18" ht="19.5" customHeight="1">
      <c r="B35" s="1088" t="s">
        <v>467</v>
      </c>
      <c r="C35" s="677"/>
      <c r="D35" s="677"/>
      <c r="E35" s="677"/>
      <c r="F35" s="677"/>
      <c r="G35" s="677"/>
      <c r="H35" s="677"/>
      <c r="I35" s="490"/>
      <c r="J35" s="149"/>
      <c r="K35" s="14"/>
    </row>
    <row r="36" spans="1:18" s="14" customFormat="1" ht="19.5" customHeight="1">
      <c r="A36" s="804"/>
      <c r="B36" s="807"/>
      <c r="C36" s="807"/>
      <c r="D36" s="763"/>
      <c r="E36" s="800"/>
      <c r="F36" s="800"/>
      <c r="G36" s="800"/>
      <c r="H36" s="763"/>
      <c r="I36" s="800"/>
      <c r="K36" s="13"/>
    </row>
    <row r="37" spans="1:18" s="149" customFormat="1" ht="15.75" customHeight="1">
      <c r="A37" s="1018"/>
      <c r="B37" s="1529"/>
      <c r="C37" s="1529"/>
      <c r="D37" s="1529"/>
      <c r="E37" s="1022"/>
      <c r="F37" s="1022"/>
      <c r="G37" s="1022"/>
      <c r="H37" s="1022"/>
      <c r="I37" s="217"/>
      <c r="J37" s="217"/>
      <c r="K37" s="217"/>
    </row>
    <row r="38" spans="1:18" ht="13.9">
      <c r="A38" s="327"/>
      <c r="H38" s="9"/>
      <c r="I38" s="423"/>
      <c r="J38" s="423"/>
      <c r="K38" s="424"/>
    </row>
    <row r="39" spans="1:18" s="149" customFormat="1" ht="15.6">
      <c r="A39" s="1018"/>
      <c r="B39" s="1529" t="s">
        <v>1187</v>
      </c>
      <c r="C39" s="1529"/>
      <c r="D39" s="1529"/>
      <c r="E39" s="1529"/>
      <c r="F39" s="1529"/>
      <c r="G39" s="1529"/>
      <c r="H39" s="217"/>
      <c r="I39" s="217"/>
      <c r="J39" s="217"/>
      <c r="K39" s="217"/>
    </row>
    <row r="40" spans="1:18" ht="13.9">
      <c r="A40" s="327"/>
      <c r="B40" s="486"/>
      <c r="C40" s="533"/>
      <c r="D40" s="9"/>
      <c r="E40" s="9"/>
      <c r="F40" s="9"/>
      <c r="G40" s="9"/>
      <c r="H40" s="9"/>
      <c r="I40" s="423"/>
      <c r="J40" s="423"/>
      <c r="K40" s="424"/>
    </row>
    <row r="41" spans="1:18" ht="30" customHeight="1">
      <c r="A41" s="327"/>
      <c r="B41" s="1547" t="s">
        <v>11</v>
      </c>
      <c r="C41" s="1557"/>
      <c r="D41" s="1549" t="s">
        <v>250</v>
      </c>
      <c r="E41" s="928" t="s">
        <v>104</v>
      </c>
      <c r="F41" s="931" t="s">
        <v>115</v>
      </c>
      <c r="G41" s="18"/>
      <c r="H41" s="614"/>
      <c r="I41" s="1037"/>
      <c r="J41"/>
      <c r="L41" s="18"/>
      <c r="N41" s="345"/>
      <c r="O41" s="345"/>
      <c r="Q41" s="18"/>
      <c r="R41" s="18"/>
    </row>
    <row r="42" spans="1:18" ht="27" customHeight="1">
      <c r="A42" s="327"/>
      <c r="B42" s="931" t="s">
        <v>252</v>
      </c>
      <c r="C42" s="932" t="s">
        <v>253</v>
      </c>
      <c r="D42" s="1550"/>
      <c r="E42" s="927" t="s">
        <v>99</v>
      </c>
      <c r="F42" s="927" t="s">
        <v>54</v>
      </c>
      <c r="G42" s="18"/>
      <c r="H42" s="971" t="s">
        <v>255</v>
      </c>
      <c r="L42" s="18"/>
      <c r="N42" s="345"/>
      <c r="O42" s="345"/>
      <c r="Q42" s="18"/>
      <c r="R42" s="18"/>
    </row>
    <row r="43" spans="1:18" ht="19.5" hidden="1" customHeight="1">
      <c r="A43" s="804"/>
      <c r="B43" s="1145" t="s">
        <v>436</v>
      </c>
      <c r="C43" s="941" t="s">
        <v>4251</v>
      </c>
      <c r="D43" s="942">
        <v>46109</v>
      </c>
      <c r="E43" s="757">
        <f t="shared" ref="E43:E50" si="16">D43+8</f>
        <v>46117</v>
      </c>
      <c r="F43" s="757">
        <f t="shared" ref="F43:F50" si="17">E43+3</f>
        <v>46120</v>
      </c>
      <c r="G43" s="18"/>
      <c r="H43" s="332" t="e">
        <f>WEEKNUM(#REF!)</f>
        <v>#REF!</v>
      </c>
      <c r="L43" s="18"/>
      <c r="N43" s="345"/>
      <c r="O43" s="345"/>
      <c r="Q43" s="18"/>
      <c r="R43" s="18"/>
    </row>
    <row r="44" spans="1:18" ht="19.5" hidden="1" customHeight="1">
      <c r="A44" s="804" t="s">
        <v>2275</v>
      </c>
      <c r="B44" s="1145" t="s">
        <v>3369</v>
      </c>
      <c r="C44" s="941" t="s">
        <v>4252</v>
      </c>
      <c r="D44" s="942">
        <v>46117</v>
      </c>
      <c r="E44" s="757">
        <f t="shared" si="16"/>
        <v>46125</v>
      </c>
      <c r="F44" s="757">
        <f t="shared" si="17"/>
        <v>46128</v>
      </c>
      <c r="G44" s="18"/>
      <c r="H44" s="1356" t="e">
        <f>WEEKNUM(#REF!)</f>
        <v>#REF!</v>
      </c>
      <c r="J44" s="763"/>
      <c r="K44" s="169"/>
      <c r="L44" s="18"/>
      <c r="N44" s="345"/>
      <c r="O44" s="345"/>
      <c r="Q44" s="18"/>
      <c r="R44" s="18"/>
    </row>
    <row r="45" spans="1:18" ht="19.5" hidden="1" customHeight="1">
      <c r="A45" s="804" t="s">
        <v>4253</v>
      </c>
      <c r="B45" s="1372" t="s">
        <v>462</v>
      </c>
      <c r="C45" s="941" t="s">
        <v>4254</v>
      </c>
      <c r="D45" s="942">
        <v>46126</v>
      </c>
      <c r="E45" s="757">
        <f t="shared" si="16"/>
        <v>46134</v>
      </c>
      <c r="F45" s="757">
        <f t="shared" si="17"/>
        <v>46137</v>
      </c>
      <c r="G45" s="18"/>
      <c r="H45" s="1356" t="e">
        <f>WEEKNUM(#REF!)</f>
        <v>#REF!</v>
      </c>
      <c r="J45" s="763"/>
      <c r="K45" s="169"/>
      <c r="L45" s="18"/>
      <c r="N45" s="345"/>
      <c r="O45" s="345"/>
      <c r="Q45" s="18"/>
      <c r="R45" s="18"/>
    </row>
    <row r="46" spans="1:18" ht="19.5" hidden="1" customHeight="1">
      <c r="A46" s="804" t="s">
        <v>4255</v>
      </c>
      <c r="B46" s="1373" t="s">
        <v>723</v>
      </c>
      <c r="C46" s="941" t="s">
        <v>4256</v>
      </c>
      <c r="D46" s="942">
        <v>46138</v>
      </c>
      <c r="E46" s="757">
        <f>D46+8</f>
        <v>46146</v>
      </c>
      <c r="F46" s="757">
        <f>E46+3</f>
        <v>46149</v>
      </c>
      <c r="G46" s="18"/>
      <c r="H46" s="1356" t="e">
        <f>WEEKNUM(#REF!)</f>
        <v>#REF!</v>
      </c>
      <c r="J46" s="763"/>
      <c r="K46" s="169"/>
      <c r="L46" s="18"/>
      <c r="N46" s="345"/>
      <c r="O46" s="345"/>
      <c r="Q46" s="18"/>
      <c r="R46" s="18"/>
    </row>
    <row r="47" spans="1:18" ht="19.5" hidden="1" customHeight="1">
      <c r="A47" s="804" t="s">
        <v>4257</v>
      </c>
      <c r="B47" s="1372" t="s">
        <v>310</v>
      </c>
      <c r="C47" s="941" t="s">
        <v>4258</v>
      </c>
      <c r="D47" s="759">
        <v>46146</v>
      </c>
      <c r="E47" s="759">
        <f t="shared" si="16"/>
        <v>46154</v>
      </c>
      <c r="F47" s="759">
        <f t="shared" si="17"/>
        <v>46157</v>
      </c>
      <c r="G47" s="18"/>
      <c r="H47" s="1356" t="e">
        <f>WEEKNUM(#REF!)</f>
        <v>#REF!</v>
      </c>
      <c r="J47" s="763"/>
      <c r="K47" s="169"/>
      <c r="L47" s="18"/>
      <c r="N47" s="345"/>
      <c r="O47" s="345"/>
      <c r="Q47" s="18"/>
      <c r="R47" s="18"/>
    </row>
    <row r="48" spans="1:18" ht="19.5" hidden="1" customHeight="1">
      <c r="A48" s="804" t="s">
        <v>4220</v>
      </c>
      <c r="B48" s="1145" t="s">
        <v>436</v>
      </c>
      <c r="C48" s="941" t="s">
        <v>4259</v>
      </c>
      <c r="D48" s="942">
        <v>46150</v>
      </c>
      <c r="E48" s="757">
        <f t="shared" si="16"/>
        <v>46158</v>
      </c>
      <c r="F48" s="757">
        <f t="shared" si="17"/>
        <v>46161</v>
      </c>
      <c r="G48" s="18"/>
      <c r="H48" s="1356" t="e">
        <f>WEEKNUM(#REF!)</f>
        <v>#REF!</v>
      </c>
      <c r="J48" s="763"/>
      <c r="K48" s="169"/>
      <c r="L48" s="18"/>
      <c r="N48" s="345"/>
      <c r="O48" s="345"/>
      <c r="Q48" s="18"/>
      <c r="R48" s="18"/>
    </row>
    <row r="49" spans="1:18" ht="19.5" hidden="1" customHeight="1">
      <c r="A49" s="804" t="s">
        <v>4260</v>
      </c>
      <c r="B49" s="1373" t="s">
        <v>2051</v>
      </c>
      <c r="C49" s="941" t="s">
        <v>4261</v>
      </c>
      <c r="D49" s="942">
        <v>46156</v>
      </c>
      <c r="E49" s="757">
        <f t="shared" si="16"/>
        <v>46164</v>
      </c>
      <c r="F49" s="757">
        <f t="shared" si="17"/>
        <v>46167</v>
      </c>
      <c r="G49" s="18"/>
      <c r="H49" s="1263">
        <v>19</v>
      </c>
      <c r="J49" s="763"/>
      <c r="K49" s="169"/>
      <c r="L49" s="18"/>
      <c r="N49" s="345"/>
      <c r="O49" s="345"/>
      <c r="Q49" s="18"/>
      <c r="R49" s="18"/>
    </row>
    <row r="50" spans="1:18" ht="19.5" hidden="1" customHeight="1">
      <c r="A50" s="804" t="s">
        <v>4224</v>
      </c>
      <c r="B50" s="1373" t="s">
        <v>3435</v>
      </c>
      <c r="C50" s="941" t="s">
        <v>4262</v>
      </c>
      <c r="D50" s="942">
        <v>46164</v>
      </c>
      <c r="E50" s="757">
        <f t="shared" si="16"/>
        <v>46172</v>
      </c>
      <c r="F50" s="757">
        <f t="shared" si="17"/>
        <v>46175</v>
      </c>
      <c r="G50" s="18"/>
      <c r="H50" s="1263">
        <v>20</v>
      </c>
      <c r="J50" s="763"/>
      <c r="K50" s="169"/>
      <c r="L50" s="18"/>
      <c r="N50" s="345"/>
      <c r="O50" s="345"/>
      <c r="Q50" s="18"/>
      <c r="R50" s="18"/>
    </row>
    <row r="51" spans="1:18" ht="19.5" hidden="1" customHeight="1">
      <c r="A51" s="804" t="s">
        <v>4263</v>
      </c>
      <c r="B51" s="1373" t="s">
        <v>723</v>
      </c>
      <c r="C51" s="941" t="s">
        <v>4264</v>
      </c>
      <c r="D51" s="942">
        <v>46175</v>
      </c>
      <c r="E51" s="757">
        <f t="shared" ref="E51" si="18">D51+8</f>
        <v>46183</v>
      </c>
      <c r="F51" s="757">
        <f t="shared" ref="F51" si="19">E51+3</f>
        <v>46186</v>
      </c>
      <c r="G51" s="18"/>
      <c r="H51" s="1263">
        <v>21</v>
      </c>
      <c r="J51" s="763"/>
      <c r="K51" s="169"/>
      <c r="L51" s="18"/>
      <c r="N51" s="345"/>
      <c r="O51" s="345"/>
      <c r="Q51" s="18"/>
      <c r="R51" s="18"/>
    </row>
    <row r="52" spans="1:18" ht="19.5" hidden="1" customHeight="1">
      <c r="A52" s="804" t="s">
        <v>4235</v>
      </c>
      <c r="B52" s="1500" t="s">
        <v>310</v>
      </c>
      <c r="C52" s="1501" t="s">
        <v>4265</v>
      </c>
      <c r="D52" s="1505">
        <v>46169</v>
      </c>
      <c r="E52" s="1505">
        <f t="shared" ref="E52" si="20">D52+8</f>
        <v>46177</v>
      </c>
      <c r="F52" s="1505">
        <f t="shared" ref="F52" si="21">E52+3</f>
        <v>46180</v>
      </c>
      <c r="G52" s="18"/>
      <c r="H52" s="1400">
        <v>22</v>
      </c>
      <c r="J52" s="763"/>
      <c r="K52" s="169"/>
      <c r="L52" s="18"/>
      <c r="N52" s="345"/>
      <c r="O52" s="345"/>
      <c r="Q52" s="18"/>
      <c r="R52" s="18"/>
    </row>
    <row r="53" spans="1:18" ht="19.5" customHeight="1">
      <c r="A53" s="804" t="s">
        <v>4266</v>
      </c>
      <c r="B53" s="1503" t="s">
        <v>310</v>
      </c>
      <c r="C53" s="1504" t="s">
        <v>4267</v>
      </c>
      <c r="D53" s="1527">
        <v>46176</v>
      </c>
      <c r="E53" s="1527">
        <f t="shared" ref="E53" si="22">D53+8</f>
        <v>46184</v>
      </c>
      <c r="F53" s="1528">
        <f t="shared" ref="F53" si="23">E53+3</f>
        <v>46187</v>
      </c>
      <c r="G53" s="18"/>
      <c r="H53" s="1475">
        <v>23</v>
      </c>
      <c r="J53" s="763"/>
      <c r="K53" s="169"/>
      <c r="L53" s="18"/>
      <c r="N53" s="345"/>
      <c r="O53" s="345"/>
      <c r="Q53" s="18"/>
      <c r="R53" s="18"/>
    </row>
    <row r="54" spans="1:18" ht="19.5" customHeight="1">
      <c r="A54" s="804"/>
      <c r="B54" s="1502"/>
      <c r="C54" s="807"/>
      <c r="D54" s="763"/>
      <c r="E54" s="763"/>
      <c r="F54" s="763"/>
      <c r="G54" s="18"/>
      <c r="H54" s="1399"/>
      <c r="J54" s="763"/>
      <c r="K54" s="169"/>
      <c r="L54" s="18"/>
      <c r="N54" s="345"/>
      <c r="O54" s="345"/>
      <c r="Q54" s="18"/>
      <c r="R54" s="18"/>
    </row>
    <row r="55" spans="1:18" ht="27" customHeight="1">
      <c r="A55" s="804"/>
      <c r="B55" s="1547" t="s">
        <v>11</v>
      </c>
      <c r="C55" s="1557"/>
      <c r="D55" s="1549" t="s">
        <v>250</v>
      </c>
      <c r="E55" s="928" t="s">
        <v>104</v>
      </c>
      <c r="F55" s="931" t="s">
        <v>115</v>
      </c>
      <c r="G55" s="931" t="s">
        <v>98</v>
      </c>
      <c r="H55" s="614"/>
      <c r="J55" s="763"/>
      <c r="K55" s="169"/>
      <c r="L55" s="18"/>
      <c r="N55" s="345"/>
      <c r="O55" s="345"/>
      <c r="Q55" s="18"/>
      <c r="R55" s="18"/>
    </row>
    <row r="56" spans="1:18" ht="19.5" customHeight="1">
      <c r="A56" s="804"/>
      <c r="B56" s="931" t="s">
        <v>252</v>
      </c>
      <c r="C56" s="932" t="s">
        <v>253</v>
      </c>
      <c r="D56" s="1550"/>
      <c r="E56" s="927" t="s">
        <v>99</v>
      </c>
      <c r="F56" s="927" t="s">
        <v>54</v>
      </c>
      <c r="G56" s="927" t="s">
        <v>87</v>
      </c>
      <c r="H56" s="18"/>
      <c r="I56" s="971" t="s">
        <v>255</v>
      </c>
      <c r="J56" s="763"/>
      <c r="K56" s="169"/>
      <c r="L56" s="18"/>
      <c r="N56" s="345"/>
      <c r="O56" s="345"/>
      <c r="Q56" s="18"/>
      <c r="R56" s="18"/>
    </row>
    <row r="57" spans="1:18" ht="19.5" customHeight="1">
      <c r="A57" s="804" t="s">
        <v>4268</v>
      </c>
      <c r="B57" s="1373" t="s">
        <v>413</v>
      </c>
      <c r="C57" s="941" t="s">
        <v>4269</v>
      </c>
      <c r="D57" s="942">
        <v>46182</v>
      </c>
      <c r="E57" s="757">
        <f t="shared" ref="E57:E58" si="24">D57+8</f>
        <v>46190</v>
      </c>
      <c r="F57" s="757">
        <f t="shared" ref="F57:G58" si="25">E57+3</f>
        <v>46193</v>
      </c>
      <c r="G57" s="757">
        <f t="shared" si="25"/>
        <v>46196</v>
      </c>
      <c r="H57" s="18"/>
      <c r="I57" s="1263">
        <v>24</v>
      </c>
      <c r="J57" s="763"/>
      <c r="K57" s="169"/>
      <c r="L57" s="18"/>
      <c r="N57" s="345"/>
      <c r="O57" s="345"/>
      <c r="Q57" s="18"/>
      <c r="R57" s="18"/>
    </row>
    <row r="58" spans="1:18" ht="19.5" customHeight="1">
      <c r="A58" s="804"/>
      <c r="B58" s="1373" t="s">
        <v>2051</v>
      </c>
      <c r="C58" s="941" t="s">
        <v>4269</v>
      </c>
      <c r="D58" s="942">
        <v>46191</v>
      </c>
      <c r="E58" s="757">
        <f t="shared" si="24"/>
        <v>46199</v>
      </c>
      <c r="F58" s="757">
        <f t="shared" si="25"/>
        <v>46202</v>
      </c>
      <c r="G58" s="757">
        <f t="shared" si="25"/>
        <v>46205</v>
      </c>
      <c r="H58" s="18"/>
      <c r="I58" s="1263">
        <v>25</v>
      </c>
      <c r="J58" s="763"/>
      <c r="K58" s="169"/>
      <c r="L58" s="18"/>
      <c r="N58" s="345"/>
      <c r="O58" s="345"/>
      <c r="Q58" s="18"/>
      <c r="R58" s="18"/>
    </row>
    <row r="59" spans="1:18" ht="19.5" customHeight="1">
      <c r="A59" s="804" t="s">
        <v>4270</v>
      </c>
      <c r="B59" s="1373" t="s">
        <v>4233</v>
      </c>
      <c r="C59" s="941" t="s">
        <v>4271</v>
      </c>
      <c r="D59" s="942">
        <v>46193</v>
      </c>
      <c r="E59" s="757">
        <f t="shared" ref="E59" si="26">D59+8</f>
        <v>46201</v>
      </c>
      <c r="F59" s="757">
        <f t="shared" ref="F59:G59" si="27">E59+3</f>
        <v>46204</v>
      </c>
      <c r="G59" s="757">
        <f t="shared" si="27"/>
        <v>46207</v>
      </c>
      <c r="H59" s="18"/>
      <c r="I59" s="1263">
        <v>25</v>
      </c>
      <c r="J59" s="763"/>
      <c r="K59" s="169"/>
      <c r="L59" s="18"/>
      <c r="N59" s="345"/>
      <c r="O59" s="345"/>
      <c r="Q59" s="18"/>
      <c r="R59" s="18"/>
    </row>
    <row r="60" spans="1:18" ht="19.5" customHeight="1">
      <c r="A60" s="804" t="s">
        <v>4272</v>
      </c>
      <c r="B60" s="1372" t="s">
        <v>310</v>
      </c>
      <c r="C60" s="941" t="s">
        <v>4273</v>
      </c>
      <c r="D60" s="759">
        <v>46197</v>
      </c>
      <c r="E60" s="759">
        <f t="shared" ref="E60" si="28">D60+8</f>
        <v>46205</v>
      </c>
      <c r="F60" s="759">
        <f t="shared" ref="F60:G60" si="29">E60+3</f>
        <v>46208</v>
      </c>
      <c r="G60" s="759">
        <f t="shared" si="29"/>
        <v>46211</v>
      </c>
      <c r="H60" s="18"/>
      <c r="I60" s="1263">
        <v>26</v>
      </c>
      <c r="J60" s="763"/>
      <c r="K60" s="169"/>
      <c r="L60" s="18"/>
      <c r="N60" s="345"/>
      <c r="O60" s="345"/>
      <c r="Q60" s="18"/>
      <c r="R60" s="18"/>
    </row>
    <row r="61" spans="1:18" ht="19.5" customHeight="1">
      <c r="A61" s="804" t="s">
        <v>4227</v>
      </c>
      <c r="B61" s="1373" t="s">
        <v>723</v>
      </c>
      <c r="C61" s="941" t="s">
        <v>4274</v>
      </c>
      <c r="D61" s="942">
        <v>46204</v>
      </c>
      <c r="E61" s="757">
        <f t="shared" ref="E61" si="30">D61+8</f>
        <v>46212</v>
      </c>
      <c r="F61" s="757">
        <f t="shared" ref="F61:G61" si="31">E61+3</f>
        <v>46215</v>
      </c>
      <c r="G61" s="757">
        <f t="shared" si="31"/>
        <v>46218</v>
      </c>
      <c r="H61" s="18"/>
      <c r="I61" s="1263">
        <v>27</v>
      </c>
      <c r="J61" s="763"/>
      <c r="K61" s="169"/>
      <c r="L61" s="18"/>
      <c r="N61" s="345"/>
      <c r="O61" s="345"/>
      <c r="Q61" s="18"/>
      <c r="R61" s="18"/>
    </row>
    <row r="62" spans="1:18" ht="19.5" customHeight="1">
      <c r="A62" s="804" t="s">
        <v>3369</v>
      </c>
      <c r="B62" s="1373" t="s">
        <v>413</v>
      </c>
      <c r="C62" s="941" t="s">
        <v>4275</v>
      </c>
      <c r="D62" s="942">
        <v>46211</v>
      </c>
      <c r="E62" s="757">
        <f t="shared" ref="E62:E64" si="32">D62+8</f>
        <v>46219</v>
      </c>
      <c r="F62" s="757">
        <f t="shared" ref="F62:G64" si="33">E62+3</f>
        <v>46222</v>
      </c>
      <c r="G62" s="757">
        <f t="shared" si="33"/>
        <v>46225</v>
      </c>
      <c r="H62" s="18"/>
      <c r="I62" s="1263">
        <v>28</v>
      </c>
      <c r="J62" s="763"/>
      <c r="K62" s="169"/>
      <c r="L62" s="18"/>
      <c r="N62" s="345"/>
      <c r="O62" s="345"/>
      <c r="Q62" s="18"/>
      <c r="R62" s="18"/>
    </row>
    <row r="63" spans="1:18" ht="19.5" customHeight="1">
      <c r="A63" s="804" t="s">
        <v>3369</v>
      </c>
      <c r="B63" s="1526" t="s">
        <v>3369</v>
      </c>
      <c r="C63" s="941" t="s">
        <v>4276</v>
      </c>
      <c r="D63" s="942">
        <v>46218</v>
      </c>
      <c r="E63" s="757">
        <f t="shared" si="32"/>
        <v>46226</v>
      </c>
      <c r="F63" s="757">
        <f t="shared" si="33"/>
        <v>46229</v>
      </c>
      <c r="G63" s="757">
        <f t="shared" si="33"/>
        <v>46232</v>
      </c>
      <c r="H63" s="18"/>
      <c r="I63" s="1263">
        <v>29</v>
      </c>
      <c r="J63" s="763"/>
      <c r="K63" s="169"/>
      <c r="L63" s="18"/>
      <c r="N63" s="345"/>
      <c r="O63" s="345"/>
      <c r="Q63" s="18"/>
      <c r="R63" s="18"/>
    </row>
    <row r="64" spans="1:18" ht="19.5" customHeight="1">
      <c r="A64" s="804" t="s">
        <v>4277</v>
      </c>
      <c r="B64" s="1526" t="s">
        <v>4233</v>
      </c>
      <c r="C64" s="941" t="s">
        <v>4278</v>
      </c>
      <c r="D64" s="942">
        <v>46225</v>
      </c>
      <c r="E64" s="757">
        <f t="shared" si="32"/>
        <v>46233</v>
      </c>
      <c r="F64" s="757">
        <f t="shared" si="33"/>
        <v>46236</v>
      </c>
      <c r="G64" s="757">
        <f t="shared" si="33"/>
        <v>46239</v>
      </c>
      <c r="H64" s="18"/>
      <c r="I64" s="1263">
        <v>30</v>
      </c>
      <c r="J64" s="763"/>
      <c r="K64" s="169"/>
      <c r="L64" s="18"/>
      <c r="N64" s="345"/>
      <c r="O64" s="345"/>
      <c r="Q64" s="18"/>
      <c r="R64" s="18"/>
    </row>
    <row r="65" spans="1:18" ht="19.5" customHeight="1">
      <c r="A65" s="804" t="s">
        <v>4242</v>
      </c>
      <c r="B65" s="1500" t="s">
        <v>310</v>
      </c>
      <c r="C65" s="941" t="s">
        <v>4279</v>
      </c>
      <c r="D65" s="759">
        <v>46232</v>
      </c>
      <c r="E65" s="759">
        <f t="shared" ref="E64:E66" si="34">D65+8</f>
        <v>46240</v>
      </c>
      <c r="F65" s="759">
        <f t="shared" ref="F64:G66" si="35">E65+3</f>
        <v>46243</v>
      </c>
      <c r="G65" s="759">
        <f t="shared" si="35"/>
        <v>46246</v>
      </c>
      <c r="H65" s="18"/>
      <c r="I65" s="1263">
        <v>31</v>
      </c>
      <c r="J65" s="763"/>
      <c r="K65" s="169"/>
      <c r="L65" s="18"/>
      <c r="N65" s="345"/>
      <c r="O65" s="345"/>
      <c r="Q65" s="18"/>
      <c r="R65" s="18"/>
    </row>
    <row r="66" spans="1:18" ht="19.5" customHeight="1">
      <c r="A66" s="804" t="s">
        <v>436</v>
      </c>
      <c r="B66" s="1373" t="s">
        <v>4053</v>
      </c>
      <c r="C66" s="941" t="s">
        <v>4280</v>
      </c>
      <c r="D66" s="942">
        <v>46239</v>
      </c>
      <c r="E66" s="757">
        <f t="shared" si="34"/>
        <v>46247</v>
      </c>
      <c r="F66" s="757">
        <f t="shared" si="35"/>
        <v>46250</v>
      </c>
      <c r="G66" s="757">
        <f t="shared" si="35"/>
        <v>46253</v>
      </c>
      <c r="H66" s="18"/>
      <c r="I66" s="1263">
        <v>32</v>
      </c>
      <c r="J66" s="763"/>
      <c r="K66" s="169"/>
      <c r="L66" s="18"/>
      <c r="N66" s="345"/>
      <c r="O66" s="345"/>
      <c r="Q66" s="18"/>
      <c r="R66" s="18"/>
    </row>
    <row r="67" spans="1:18" ht="19.5" customHeight="1">
      <c r="A67" s="804" t="s">
        <v>3369</v>
      </c>
      <c r="B67" s="1373" t="s">
        <v>436</v>
      </c>
      <c r="C67" s="941" t="s">
        <v>4281</v>
      </c>
      <c r="D67" s="942">
        <v>46246</v>
      </c>
      <c r="E67" s="757">
        <f t="shared" ref="E67:E71" si="36">D67+8</f>
        <v>46254</v>
      </c>
      <c r="F67" s="757">
        <f t="shared" ref="F67:G71" si="37">E67+3</f>
        <v>46257</v>
      </c>
      <c r="G67" s="757">
        <f t="shared" si="37"/>
        <v>46260</v>
      </c>
      <c r="H67" s="18"/>
      <c r="I67" s="1263">
        <v>33</v>
      </c>
      <c r="J67" s="763"/>
      <c r="K67" s="169"/>
      <c r="L67" s="18"/>
      <c r="N67" s="345"/>
      <c r="O67" s="345"/>
      <c r="Q67" s="18"/>
      <c r="R67" s="18"/>
    </row>
    <row r="68" spans="1:18" ht="19.5" customHeight="1">
      <c r="A68" s="804" t="s">
        <v>4246</v>
      </c>
      <c r="B68" s="1373" t="s">
        <v>3369</v>
      </c>
      <c r="C68" s="941" t="s">
        <v>4282</v>
      </c>
      <c r="D68" s="942">
        <v>46253</v>
      </c>
      <c r="E68" s="757">
        <f t="shared" si="36"/>
        <v>46261</v>
      </c>
      <c r="F68" s="757">
        <f t="shared" si="37"/>
        <v>46264</v>
      </c>
      <c r="G68" s="757">
        <f t="shared" si="37"/>
        <v>46267</v>
      </c>
      <c r="H68" s="18"/>
      <c r="I68" s="1263">
        <v>34</v>
      </c>
      <c r="J68" s="763"/>
      <c r="K68" s="169"/>
      <c r="L68" s="18"/>
      <c r="N68" s="345"/>
      <c r="O68" s="345"/>
      <c r="Q68" s="18"/>
      <c r="R68" s="18"/>
    </row>
    <row r="69" spans="1:18" ht="19.5" customHeight="1">
      <c r="A69" s="804" t="s">
        <v>4053</v>
      </c>
      <c r="B69" s="1373" t="s">
        <v>4246</v>
      </c>
      <c r="C69" s="941" t="s">
        <v>4283</v>
      </c>
      <c r="D69" s="942">
        <v>46260</v>
      </c>
      <c r="E69" s="757">
        <f t="shared" si="36"/>
        <v>46268</v>
      </c>
      <c r="F69" s="757">
        <f t="shared" si="37"/>
        <v>46271</v>
      </c>
      <c r="G69" s="757">
        <f t="shared" si="37"/>
        <v>46274</v>
      </c>
      <c r="H69" s="18"/>
      <c r="I69" s="1263">
        <v>35</v>
      </c>
      <c r="J69" s="763"/>
      <c r="K69" s="169"/>
      <c r="L69" s="18"/>
      <c r="N69" s="345"/>
      <c r="O69" s="345"/>
      <c r="Q69" s="18"/>
      <c r="R69" s="18"/>
    </row>
    <row r="70" spans="1:18" ht="19.5" customHeight="1">
      <c r="A70" s="804" t="s">
        <v>436</v>
      </c>
      <c r="B70" s="1373" t="s">
        <v>4053</v>
      </c>
      <c r="C70" s="941" t="s">
        <v>4284</v>
      </c>
      <c r="D70" s="942">
        <v>46267</v>
      </c>
      <c r="E70" s="757">
        <f t="shared" si="36"/>
        <v>46275</v>
      </c>
      <c r="F70" s="757">
        <f t="shared" si="37"/>
        <v>46278</v>
      </c>
      <c r="G70" s="757">
        <f t="shared" si="37"/>
        <v>46281</v>
      </c>
      <c r="H70" s="18"/>
      <c r="I70" s="1263">
        <v>36</v>
      </c>
      <c r="J70" s="763"/>
      <c r="K70" s="169"/>
      <c r="L70" s="18"/>
      <c r="N70" s="345"/>
      <c r="O70" s="345"/>
      <c r="Q70" s="18"/>
      <c r="R70" s="18"/>
    </row>
    <row r="71" spans="1:18" ht="19.5" customHeight="1">
      <c r="A71" s="804" t="s">
        <v>3369</v>
      </c>
      <c r="B71" s="1373" t="s">
        <v>436</v>
      </c>
      <c r="C71" s="941" t="s">
        <v>4285</v>
      </c>
      <c r="D71" s="942">
        <v>46274</v>
      </c>
      <c r="E71" s="757">
        <f t="shared" si="36"/>
        <v>46282</v>
      </c>
      <c r="F71" s="757">
        <f t="shared" si="37"/>
        <v>46285</v>
      </c>
      <c r="G71" s="757">
        <f t="shared" si="37"/>
        <v>46288</v>
      </c>
      <c r="H71" s="18"/>
      <c r="I71" s="1263">
        <v>37</v>
      </c>
      <c r="J71" s="763"/>
      <c r="K71" s="169"/>
      <c r="L71" s="18"/>
      <c r="N71" s="345"/>
      <c r="O71" s="345"/>
      <c r="Q71" s="18"/>
      <c r="R71" s="18"/>
    </row>
    <row r="72" spans="1:18" ht="18.75" customHeight="1">
      <c r="B72" s="1088" t="s">
        <v>467</v>
      </c>
      <c r="C72" s="677"/>
      <c r="D72" s="677"/>
      <c r="E72" s="677"/>
      <c r="F72" s="677"/>
      <c r="G72" s="677"/>
      <c r="H72" s="18"/>
      <c r="I72" s="677"/>
      <c r="J72" s="149"/>
      <c r="K72" s="14"/>
    </row>
    <row r="73" spans="1:18" ht="18.75" customHeight="1">
      <c r="B73" s="676"/>
      <c r="C73" s="677"/>
      <c r="D73" s="677"/>
      <c r="E73" s="677"/>
      <c r="F73" s="676"/>
      <c r="G73" s="676"/>
      <c r="H73" s="676"/>
      <c r="I73" s="195"/>
      <c r="J73" s="195"/>
    </row>
    <row r="74" spans="1:18" ht="18.75" customHeight="1">
      <c r="B74" s="678"/>
      <c r="C74" s="676"/>
      <c r="D74" s="676"/>
      <c r="E74" s="676"/>
      <c r="F74" s="676"/>
      <c r="G74" s="676"/>
      <c r="H74" s="676"/>
      <c r="I74" s="197"/>
      <c r="J74" s="193"/>
    </row>
    <row r="75" spans="1:18" s="147" customFormat="1" ht="18.75" customHeight="1">
      <c r="B75" s="887"/>
      <c r="C75" s="888"/>
      <c r="D75" s="889"/>
      <c r="E75" s="890"/>
      <c r="F75" s="891"/>
      <c r="G75" s="892"/>
      <c r="H75" s="893"/>
    </row>
    <row r="76" spans="1:18" s="147" customFormat="1" ht="18.75" customHeight="1">
      <c r="B76" s="777" t="s">
        <v>468</v>
      </c>
      <c r="C76" s="145"/>
      <c r="D76" s="147" t="s">
        <v>469</v>
      </c>
      <c r="G76" s="147" t="s">
        <v>470</v>
      </c>
      <c r="H76" s="778"/>
    </row>
    <row r="77" spans="1:18" s="147" customFormat="1" ht="18.75" customHeight="1">
      <c r="B77" s="779" t="s">
        <v>471</v>
      </c>
      <c r="C77" s="1080" t="s">
        <v>472</v>
      </c>
      <c r="D77" s="133" t="s">
        <v>473</v>
      </c>
      <c r="F77" s="1080" t="s">
        <v>474</v>
      </c>
      <c r="G77" s="145" t="s">
        <v>475</v>
      </c>
      <c r="H77" s="1081" t="s">
        <v>476</v>
      </c>
    </row>
    <row r="78" spans="1:18" s="147" customFormat="1" ht="18.75" customHeight="1">
      <c r="B78" s="779" t="s">
        <v>477</v>
      </c>
      <c r="C78" s="1080" t="s">
        <v>478</v>
      </c>
      <c r="D78" s="133" t="s">
        <v>479</v>
      </c>
      <c r="E78" s="148" t="s">
        <v>480</v>
      </c>
      <c r="F78" s="1082" t="s">
        <v>481</v>
      </c>
      <c r="G78" s="145" t="s">
        <v>482</v>
      </c>
      <c r="H78" s="1081" t="s">
        <v>483</v>
      </c>
    </row>
    <row r="79" spans="1:18" s="147" customFormat="1" ht="18.75" customHeight="1">
      <c r="B79" s="782" t="s">
        <v>484</v>
      </c>
      <c r="C79" s="1083" t="s">
        <v>485</v>
      </c>
      <c r="D79" s="133" t="s">
        <v>486</v>
      </c>
      <c r="E79" s="148" t="s">
        <v>487</v>
      </c>
      <c r="F79" s="1082" t="s">
        <v>488</v>
      </c>
      <c r="G79" s="587" t="s">
        <v>489</v>
      </c>
      <c r="H79" s="1084" t="s">
        <v>490</v>
      </c>
    </row>
    <row r="80" spans="1:18" s="147" customFormat="1" ht="18.75" customHeight="1">
      <c r="B80" s="782" t="s">
        <v>491</v>
      </c>
      <c r="C80" s="1083" t="s">
        <v>492</v>
      </c>
      <c r="D80" s="133" t="s">
        <v>493</v>
      </c>
      <c r="E80" s="148" t="s">
        <v>494</v>
      </c>
      <c r="F80" s="1082" t="s">
        <v>495</v>
      </c>
      <c r="G80" s="587" t="s">
        <v>496</v>
      </c>
      <c r="H80" s="1084" t="s">
        <v>497</v>
      </c>
      <c r="M80" s="149"/>
      <c r="N80" s="149"/>
    </row>
    <row r="81" spans="1:14" s="147" customFormat="1" ht="18.75" customHeight="1">
      <c r="B81" s="782" t="s">
        <v>909</v>
      </c>
      <c r="C81" s="1083" t="s">
        <v>499</v>
      </c>
      <c r="D81" s="133" t="s">
        <v>500</v>
      </c>
      <c r="E81" s="148" t="s">
        <v>501</v>
      </c>
      <c r="F81" s="1082" t="s">
        <v>502</v>
      </c>
      <c r="G81" s="587" t="s">
        <v>503</v>
      </c>
      <c r="H81" s="1084" t="s">
        <v>504</v>
      </c>
      <c r="M81" s="149"/>
      <c r="N81" s="149"/>
    </row>
    <row r="82" spans="1:14" s="147" customFormat="1" ht="18.75" customHeight="1">
      <c r="B82" s="782" t="s">
        <v>505</v>
      </c>
      <c r="C82" s="1083" t="s">
        <v>506</v>
      </c>
      <c r="D82" s="133" t="s">
        <v>507</v>
      </c>
      <c r="E82" s="148" t="s">
        <v>508</v>
      </c>
      <c r="F82" s="1082" t="s">
        <v>509</v>
      </c>
      <c r="G82" s="587" t="s">
        <v>510</v>
      </c>
      <c r="H82" s="1084" t="s">
        <v>511</v>
      </c>
      <c r="M82" s="149"/>
      <c r="N82" s="149"/>
    </row>
    <row r="83" spans="1:14" s="147" customFormat="1" ht="18.75" customHeight="1">
      <c r="B83" s="782" t="s">
        <v>512</v>
      </c>
      <c r="C83" s="1083" t="s">
        <v>513</v>
      </c>
      <c r="D83" s="133" t="s">
        <v>514</v>
      </c>
      <c r="E83" s="148" t="s">
        <v>515</v>
      </c>
      <c r="F83" s="1080" t="s">
        <v>516</v>
      </c>
      <c r="G83" s="587" t="s">
        <v>517</v>
      </c>
      <c r="H83" s="786" t="s">
        <v>518</v>
      </c>
      <c r="M83" s="149"/>
      <c r="N83" s="149"/>
    </row>
    <row r="84" spans="1:14" s="149" customFormat="1" ht="18.75" customHeight="1">
      <c r="A84" s="1018"/>
      <c r="B84" s="782" t="s">
        <v>519</v>
      </c>
      <c r="C84" s="1083" t="s">
        <v>520</v>
      </c>
      <c r="D84" s="133" t="s">
        <v>521</v>
      </c>
      <c r="E84" s="148" t="s">
        <v>522</v>
      </c>
      <c r="F84" s="738" t="s">
        <v>523</v>
      </c>
      <c r="G84" s="147"/>
      <c r="H84" s="787"/>
      <c r="I84" s="145"/>
      <c r="J84" s="145"/>
    </row>
    <row r="85" spans="1:14" s="149" customFormat="1" ht="18.75" customHeight="1">
      <c r="A85" s="1018"/>
      <c r="B85" s="1085"/>
      <c r="C85" s="790"/>
      <c r="D85" s="790"/>
      <c r="E85" s="790"/>
      <c r="F85" s="790"/>
      <c r="G85" s="790"/>
      <c r="H85" s="1086"/>
      <c r="I85" s="145"/>
      <c r="J85" s="145"/>
    </row>
  </sheetData>
  <mergeCells count="11">
    <mergeCell ref="B37:D37"/>
    <mergeCell ref="B2:F2"/>
    <mergeCell ref="B4:F4"/>
    <mergeCell ref="B6:E6"/>
    <mergeCell ref="B8:C8"/>
    <mergeCell ref="D8:D9"/>
    <mergeCell ref="B55:C55"/>
    <mergeCell ref="D55:D56"/>
    <mergeCell ref="B39:G39"/>
    <mergeCell ref="B41:C41"/>
    <mergeCell ref="D41:D42"/>
  </mergeCells>
  <phoneticPr fontId="81" type="noConversion"/>
  <hyperlinks>
    <hyperlink ref="H2" location="HOME!Print_Area" display="HOME" xr:uid="{8973F05E-CC02-4DA1-ADAB-908ED0DC4505}"/>
    <hyperlink ref="H77" r:id="rId1" xr:uid="{37C8AF0E-E748-49AF-8D64-4BCF35EA1FDF}"/>
    <hyperlink ref="C77" r:id="rId2" xr:uid="{381F1ED0-D7C3-49EC-AA81-9FC4114CE85B}"/>
    <hyperlink ref="H82" r:id="rId3" xr:uid="{256C34D4-58C7-4C3C-87E8-EAEAF2F61922}"/>
    <hyperlink ref="H81" r:id="rId4" xr:uid="{B3F5BC12-6B2D-4DB9-813E-3478A2267B8D}"/>
    <hyperlink ref="C80" r:id="rId5" xr:uid="{8D881E09-F523-4F69-A766-FF430133D14C}"/>
    <hyperlink ref="C78" r:id="rId6" xr:uid="{CA24CB02-0883-416B-95F4-E298DD1E1A73}"/>
    <hyperlink ref="C84" r:id="rId7" xr:uid="{7872585B-614B-4D0F-8920-14BCB9B9A704}"/>
    <hyperlink ref="H80" r:id="rId8" xr:uid="{424D8518-8897-4B70-A9A4-008C6E3FFEB2}"/>
    <hyperlink ref="H83" r:id="rId9" xr:uid="{2AE59438-8233-49D5-8AB4-E87206A83305}"/>
    <hyperlink ref="F77" r:id="rId10" xr:uid="{4C447FDE-ED04-4365-852D-C93A7806A367}"/>
    <hyperlink ref="F82" r:id="rId11" xr:uid="{55F12CCF-655E-4C98-8FDF-0F76694B5672}"/>
    <hyperlink ref="F78" r:id="rId12" xr:uid="{94DC5423-DE20-4C93-B8FB-688687726FFC}"/>
    <hyperlink ref="F79" r:id="rId13" xr:uid="{C8066885-9203-4207-A962-5904D511D32A}"/>
    <hyperlink ref="F80" r:id="rId14" xr:uid="{FD056099-895F-4BBC-96C3-F979E894C90E}"/>
    <hyperlink ref="F81" r:id="rId15" xr:uid="{82EE1170-895C-425A-8326-2F85AB09C15F}"/>
    <hyperlink ref="H78" r:id="rId16" xr:uid="{01620BC9-C242-4548-9BCC-EC69724F0F1F}"/>
    <hyperlink ref="H79" r:id="rId17" xr:uid="{2128C57B-37F5-41B4-AAED-C7FB6ACC9A28}"/>
    <hyperlink ref="F83" r:id="rId18" xr:uid="{CCA77B59-A84D-48D0-9E0A-43468D6D5252}"/>
    <hyperlink ref="C79" r:id="rId19" xr:uid="{40F6AB50-831C-4C37-97FF-8A66E5170B94}"/>
    <hyperlink ref="C81" r:id="rId20" xr:uid="{71627173-DE53-47D1-86E1-E85384D98E2F}"/>
    <hyperlink ref="C82" r:id="rId21" xr:uid="{F8D6D449-3AF3-462B-B682-AD7282803340}"/>
    <hyperlink ref="C83" r:id="rId22" xr:uid="{7DB45E5A-0506-4904-8F06-92406DB0F052}"/>
    <hyperlink ref="F84" r:id="rId23" xr:uid="{59B60CF2-CD0B-407C-8026-431670947035}"/>
  </hyperlinks>
  <pageMargins left="0.7" right="0.7" top="0.75" bottom="0.75" header="0.3" footer="0.3"/>
  <pageSetup paperSize="9" scale="52" orientation="landscape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R329"/>
  <sheetViews>
    <sheetView showGridLines="0" zoomScale="80" zoomScaleNormal="80" zoomScaleSheetLayoutView="85" workbookViewId="0">
      <selection activeCell="B11" sqref="B11:E91"/>
    </sheetView>
  </sheetViews>
  <sheetFormatPr defaultColWidth="9.140625" defaultRowHeight="18" customHeight="1"/>
  <cols>
    <col min="1" max="1" width="20.140625" style="855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30.7109375" style="331" customWidth="1"/>
    <col min="10" max="10" width="14.28515625" style="331" bestFit="1" customWidth="1"/>
    <col min="11" max="11" width="23.28515625" style="331" customWidth="1"/>
    <col min="12" max="12" width="17.5703125" style="331" customWidth="1"/>
    <col min="13" max="16384" width="9.140625" style="331"/>
  </cols>
  <sheetData>
    <row r="1" spans="1:10" s="122" customFormat="1" ht="18" customHeight="1" thickBot="1">
      <c r="A1" s="855"/>
      <c r="B1" s="752"/>
      <c r="C1" s="752"/>
      <c r="D1" s="752"/>
      <c r="E1" s="752"/>
    </row>
    <row r="2" spans="1:10" s="122" customFormat="1" ht="20.100000000000001" customHeight="1" thickBot="1">
      <c r="A2" s="855"/>
      <c r="B2" s="1534" t="s">
        <v>0</v>
      </c>
      <c r="C2" s="1534"/>
      <c r="D2" s="1534"/>
      <c r="E2" s="1534"/>
      <c r="G2" s="943" t="s">
        <v>244</v>
      </c>
    </row>
    <row r="3" spans="1:10" s="122" customFormat="1" ht="18" customHeight="1" thickBot="1">
      <c r="A3" s="855"/>
      <c r="B3" s="1"/>
      <c r="C3" s="752"/>
      <c r="D3" s="752"/>
      <c r="E3" s="752"/>
      <c r="G3" s="169"/>
    </row>
    <row r="4" spans="1:10" s="122" customFormat="1" ht="30" customHeight="1" thickBot="1">
      <c r="A4" s="855"/>
      <c r="B4" s="1535" t="s">
        <v>12</v>
      </c>
      <c r="C4" s="1536"/>
      <c r="D4" s="1536"/>
      <c r="E4" s="1537"/>
      <c r="F4" s="754"/>
      <c r="G4" s="313"/>
      <c r="H4" s="313"/>
      <c r="I4" s="696"/>
    </row>
    <row r="5" spans="1:10" s="145" customFormat="1" ht="18" customHeight="1">
      <c r="A5" s="855"/>
      <c r="B5" s="148"/>
      <c r="C5" s="148"/>
      <c r="D5" s="753"/>
      <c r="E5" s="753"/>
      <c r="F5" s="746"/>
      <c r="G5" s="396"/>
    </row>
    <row r="6" spans="1:10" s="145" customFormat="1" ht="18" customHeight="1">
      <c r="A6" s="855"/>
      <c r="B6" s="614"/>
      <c r="C6" s="614"/>
      <c r="D6" s="614"/>
      <c r="E6" s="614"/>
      <c r="F6" s="145" t="s">
        <v>1095</v>
      </c>
      <c r="G6" s="765"/>
      <c r="H6" s="331"/>
    </row>
    <row r="7" spans="1:10" s="147" customFormat="1" ht="20.100000000000001" hidden="1" customHeight="1">
      <c r="A7" s="873"/>
      <c r="B7" s="962" t="s">
        <v>645</v>
      </c>
      <c r="C7" s="942" t="s">
        <v>713</v>
      </c>
      <c r="D7" s="942">
        <v>45502</v>
      </c>
      <c r="E7" s="757">
        <f t="shared" ref="E7" si="0">D7+5</f>
        <v>45507</v>
      </c>
      <c r="F7" s="767"/>
      <c r="G7" s="757"/>
      <c r="H7" s="615">
        <f t="shared" ref="H7" si="1">WEEKNUM(G7)</f>
        <v>0</v>
      </c>
      <c r="I7" s="145"/>
      <c r="J7" s="145"/>
    </row>
    <row r="8" spans="1:10" s="147" customFormat="1" ht="20.100000000000001" hidden="1" customHeight="1">
      <c r="A8" s="873"/>
      <c r="B8" s="1094"/>
      <c r="C8" s="1095"/>
      <c r="D8" s="1095"/>
      <c r="E8" s="1096"/>
      <c r="F8" s="767"/>
      <c r="G8" s="763"/>
      <c r="H8" s="614"/>
      <c r="I8" s="145"/>
      <c r="J8" s="145"/>
    </row>
    <row r="9" spans="1:10" s="149" customFormat="1" ht="20.100000000000001" customHeight="1">
      <c r="A9" s="1018"/>
      <c r="B9" s="1529" t="s">
        <v>248</v>
      </c>
      <c r="C9" s="1529"/>
      <c r="D9" s="1529"/>
      <c r="E9" s="1529"/>
      <c r="F9" s="1022"/>
      <c r="G9" s="145"/>
      <c r="H9" s="145"/>
    </row>
    <row r="10" spans="1:10" s="147" customFormat="1" ht="18.75" customHeight="1">
      <c r="A10" s="855"/>
      <c r="B10" s="762"/>
      <c r="C10" s="750"/>
      <c r="D10" s="751"/>
      <c r="E10" s="763"/>
      <c r="F10" s="767"/>
      <c r="G10" s="424"/>
      <c r="H10" s="424"/>
      <c r="I10" s="145"/>
      <c r="J10" s="145"/>
    </row>
    <row r="11" spans="1:10" s="193" customFormat="1" ht="33" customHeight="1">
      <c r="A11" s="804"/>
      <c r="B11" s="1530" t="s">
        <v>12</v>
      </c>
      <c r="C11" s="1531"/>
      <c r="D11" s="1532" t="s">
        <v>250</v>
      </c>
      <c r="E11" s="1147" t="s">
        <v>60</v>
      </c>
      <c r="F11" s="1179"/>
      <c r="G11" s="1180"/>
      <c r="H11" s="1181"/>
    </row>
    <row r="12" spans="1:10" s="193" customFormat="1" ht="18" customHeight="1">
      <c r="A12" s="804"/>
      <c r="B12" s="1148" t="s">
        <v>252</v>
      </c>
      <c r="C12" s="1148" t="s">
        <v>253</v>
      </c>
      <c r="D12" s="1533"/>
      <c r="E12" s="1149" t="s">
        <v>65</v>
      </c>
      <c r="F12" s="1179"/>
      <c r="G12" s="1183" t="s">
        <v>255</v>
      </c>
    </row>
    <row r="13" spans="1:10" s="193" customFormat="1" ht="20.100000000000001" hidden="1" customHeight="1">
      <c r="A13" s="804"/>
      <c r="B13" s="1154" t="s">
        <v>655</v>
      </c>
      <c r="C13" s="1154" t="s">
        <v>4286</v>
      </c>
      <c r="D13" s="1154">
        <v>45665</v>
      </c>
      <c r="E13" s="1184">
        <f t="shared" ref="E13:E14" si="2">D13+7</f>
        <v>45672</v>
      </c>
      <c r="F13" s="1181"/>
      <c r="G13" s="1151" t="e">
        <v>#REF!</v>
      </c>
    </row>
    <row r="14" spans="1:10" s="193" customFormat="1" ht="20.100000000000001" hidden="1" customHeight="1">
      <c r="A14" s="804" t="s">
        <v>787</v>
      </c>
      <c r="B14" s="1154" t="s">
        <v>276</v>
      </c>
      <c r="C14" s="1154" t="s">
        <v>4287</v>
      </c>
      <c r="D14" s="1154">
        <v>45304</v>
      </c>
      <c r="E14" s="1184">
        <f t="shared" si="2"/>
        <v>45311</v>
      </c>
      <c r="F14" s="1181"/>
      <c r="G14" s="1151" t="e">
        <v>#REF!</v>
      </c>
    </row>
    <row r="15" spans="1:10" s="193" customFormat="1" ht="20.100000000000001" hidden="1" customHeight="1">
      <c r="A15" s="804" t="s">
        <v>4288</v>
      </c>
      <c r="B15" s="1154" t="s">
        <v>798</v>
      </c>
      <c r="C15" s="1154" t="s">
        <v>4289</v>
      </c>
      <c r="D15" s="1155" t="s">
        <v>286</v>
      </c>
      <c r="E15" s="1193"/>
      <c r="F15" s="1181"/>
      <c r="G15" s="1151" t="e">
        <v>#REF!</v>
      </c>
    </row>
    <row r="16" spans="1:10" s="193" customFormat="1" ht="20.100000000000001" hidden="1" customHeight="1">
      <c r="A16" s="804"/>
      <c r="B16" s="1154" t="s">
        <v>256</v>
      </c>
      <c r="C16" s="1154" t="s">
        <v>4290</v>
      </c>
      <c r="D16" s="1154">
        <v>45688</v>
      </c>
      <c r="E16" s="1184">
        <f t="shared" ref="E16" si="3">D16+7</f>
        <v>45695</v>
      </c>
      <c r="F16" s="1181"/>
      <c r="G16" s="1151" t="e">
        <v>#REF!</v>
      </c>
    </row>
    <row r="17" spans="1:7" s="193" customFormat="1" ht="20.100000000000001" hidden="1" customHeight="1">
      <c r="A17" s="804" t="s">
        <v>655</v>
      </c>
      <c r="B17" s="1158" t="s">
        <v>310</v>
      </c>
      <c r="C17" s="1154" t="s">
        <v>4291</v>
      </c>
      <c r="D17" s="1156"/>
      <c r="E17" s="1193"/>
      <c r="F17" s="1181"/>
      <c r="G17" s="1151" t="e">
        <v>#REF!</v>
      </c>
    </row>
    <row r="18" spans="1:7" s="193" customFormat="1" ht="20.100000000000001" hidden="1" customHeight="1">
      <c r="A18" s="804"/>
      <c r="B18" s="1158" t="s">
        <v>310</v>
      </c>
      <c r="C18" s="1154" t="s">
        <v>4292</v>
      </c>
      <c r="D18" s="1156"/>
      <c r="E18" s="1193"/>
      <c r="F18" s="1181"/>
      <c r="G18" s="1151" t="e">
        <v>#REF!</v>
      </c>
    </row>
    <row r="19" spans="1:7" s="193" customFormat="1" ht="20.100000000000001" hidden="1" customHeight="1">
      <c r="A19" s="804" t="s">
        <v>4288</v>
      </c>
      <c r="B19" s="1158" t="s">
        <v>310</v>
      </c>
      <c r="C19" s="1154" t="s">
        <v>4293</v>
      </c>
      <c r="D19" s="1156"/>
      <c r="E19" s="1193"/>
      <c r="F19" s="1181"/>
      <c r="G19" s="1151" t="e">
        <v>#REF!</v>
      </c>
    </row>
    <row r="20" spans="1:7" s="193" customFormat="1" ht="20.100000000000001" hidden="1" customHeight="1">
      <c r="A20" s="804"/>
      <c r="B20" s="1154" t="s">
        <v>655</v>
      </c>
      <c r="C20" s="1154" t="s">
        <v>4294</v>
      </c>
      <c r="D20" s="1154">
        <v>45714</v>
      </c>
      <c r="E20" s="1184">
        <f t="shared" ref="E20:E22" si="4">D20+7</f>
        <v>45721</v>
      </c>
      <c r="F20" s="1181"/>
      <c r="G20" s="1151" t="e">
        <v>#REF!</v>
      </c>
    </row>
    <row r="21" spans="1:7" s="193" customFormat="1" ht="18.75" hidden="1" customHeight="1">
      <c r="A21" s="804" t="s">
        <v>655</v>
      </c>
      <c r="B21" s="1154" t="s">
        <v>798</v>
      </c>
      <c r="C21" s="1154" t="s">
        <v>4295</v>
      </c>
      <c r="D21" s="1154">
        <v>45720</v>
      </c>
      <c r="E21" s="1184">
        <f t="shared" si="4"/>
        <v>45727</v>
      </c>
      <c r="F21" s="1181"/>
      <c r="G21" s="1151" t="e">
        <v>#REF!</v>
      </c>
    </row>
    <row r="22" spans="1:7" s="193" customFormat="1" ht="20.100000000000001" hidden="1" customHeight="1">
      <c r="A22" s="804" t="s">
        <v>276</v>
      </c>
      <c r="B22" s="1154" t="s">
        <v>256</v>
      </c>
      <c r="C22" s="1154" t="s">
        <v>4296</v>
      </c>
      <c r="D22" s="1154">
        <v>45728</v>
      </c>
      <c r="E22" s="1184">
        <f t="shared" si="4"/>
        <v>45735</v>
      </c>
      <c r="F22" s="1181"/>
      <c r="G22" s="1151" t="e">
        <v>#REF!</v>
      </c>
    </row>
    <row r="23" spans="1:7" s="193" customFormat="1" ht="20.100000000000001" hidden="1" customHeight="1">
      <c r="A23" s="804" t="s">
        <v>4297</v>
      </c>
      <c r="B23" s="1167" t="s">
        <v>4298</v>
      </c>
      <c r="C23" s="1154" t="s">
        <v>4299</v>
      </c>
      <c r="D23" s="1154">
        <v>45744</v>
      </c>
      <c r="E23" s="1184">
        <f t="shared" ref="E23:E24" si="5">D23+7</f>
        <v>45751</v>
      </c>
      <c r="F23" s="1181"/>
      <c r="G23" s="1151">
        <v>12</v>
      </c>
    </row>
    <row r="24" spans="1:7" s="193" customFormat="1" ht="20.100000000000001" hidden="1" customHeight="1">
      <c r="A24" s="804" t="s">
        <v>4300</v>
      </c>
      <c r="B24" s="1154" t="s">
        <v>649</v>
      </c>
      <c r="C24" s="1154" t="s">
        <v>4301</v>
      </c>
      <c r="D24" s="1154">
        <v>45753</v>
      </c>
      <c r="E24" s="1184">
        <f t="shared" si="5"/>
        <v>45760</v>
      </c>
      <c r="F24" s="1181"/>
      <c r="G24" s="1151">
        <v>13</v>
      </c>
    </row>
    <row r="25" spans="1:7" s="193" customFormat="1" ht="20.100000000000001" hidden="1" customHeight="1">
      <c r="A25" s="804" t="s">
        <v>4302</v>
      </c>
      <c r="B25" s="1154" t="s">
        <v>655</v>
      </c>
      <c r="C25" s="1154" t="s">
        <v>4303</v>
      </c>
      <c r="D25" s="1155" t="s">
        <v>286</v>
      </c>
      <c r="E25" s="1193"/>
      <c r="F25" s="1181"/>
      <c r="G25" s="1151">
        <v>14</v>
      </c>
    </row>
    <row r="26" spans="1:7" s="193" customFormat="1" ht="20.100000000000001" hidden="1" customHeight="1">
      <c r="A26" s="804" t="s">
        <v>256</v>
      </c>
      <c r="B26" s="1154" t="s">
        <v>256</v>
      </c>
      <c r="C26" s="1154" t="s">
        <v>4304</v>
      </c>
      <c r="D26" s="1154">
        <v>45760</v>
      </c>
      <c r="E26" s="1184">
        <f t="shared" ref="E26" si="6">D26+7</f>
        <v>45767</v>
      </c>
      <c r="F26" s="1181"/>
      <c r="G26" s="1151">
        <v>15</v>
      </c>
    </row>
    <row r="27" spans="1:7" s="193" customFormat="1" ht="20.100000000000001" hidden="1" customHeight="1">
      <c r="A27" s="804"/>
      <c r="B27" s="1158" t="s">
        <v>310</v>
      </c>
      <c r="C27" s="1154" t="s">
        <v>4305</v>
      </c>
      <c r="D27" s="1156"/>
      <c r="E27" s="1193"/>
      <c r="F27" s="1181"/>
      <c r="G27" s="1151">
        <v>16</v>
      </c>
    </row>
    <row r="28" spans="1:7" s="193" customFormat="1" ht="20.100000000000001" hidden="1" customHeight="1">
      <c r="A28" s="804" t="s">
        <v>655</v>
      </c>
      <c r="B28" s="1154" t="s">
        <v>4298</v>
      </c>
      <c r="C28" s="1154" t="s">
        <v>4306</v>
      </c>
      <c r="D28" s="1154">
        <v>45775</v>
      </c>
      <c r="E28" s="1184">
        <f t="shared" ref="E28" si="7">D28+7</f>
        <v>45782</v>
      </c>
      <c r="F28" s="1181"/>
      <c r="G28" s="1151">
        <v>17</v>
      </c>
    </row>
    <row r="29" spans="1:7" s="193" customFormat="1" ht="20.100000000000001" hidden="1" customHeight="1">
      <c r="A29" s="804"/>
      <c r="B29" s="1154" t="s">
        <v>256</v>
      </c>
      <c r="C29" s="1154" t="s">
        <v>4307</v>
      </c>
      <c r="D29" s="1154">
        <v>45781</v>
      </c>
      <c r="E29" s="1184">
        <f t="shared" ref="E29" si="8">D29+7</f>
        <v>45788</v>
      </c>
      <c r="F29" s="1181"/>
      <c r="G29" s="1151">
        <v>18</v>
      </c>
    </row>
    <row r="30" spans="1:7" s="193" customFormat="1" ht="20.100000000000001" hidden="1" customHeight="1">
      <c r="A30" s="804"/>
      <c r="B30" s="1154" t="s">
        <v>655</v>
      </c>
      <c r="C30" s="1154" t="s">
        <v>4308</v>
      </c>
      <c r="D30" s="1154">
        <v>45788</v>
      </c>
      <c r="E30" s="1184">
        <f t="shared" ref="E30:E31" si="9">D30+7</f>
        <v>45795</v>
      </c>
      <c r="F30" s="1181"/>
      <c r="G30" s="1151">
        <v>19</v>
      </c>
    </row>
    <row r="31" spans="1:7" s="193" customFormat="1" ht="20.100000000000001" hidden="1" customHeight="1">
      <c r="A31" s="804"/>
      <c r="B31" s="1154" t="s">
        <v>839</v>
      </c>
      <c r="C31" s="1154" t="s">
        <v>4309</v>
      </c>
      <c r="D31" s="1154">
        <v>45795</v>
      </c>
      <c r="E31" s="1184">
        <f t="shared" si="9"/>
        <v>45802</v>
      </c>
      <c r="F31" s="1181"/>
      <c r="G31" s="1151">
        <v>20</v>
      </c>
    </row>
    <row r="32" spans="1:7" s="193" customFormat="1" ht="20.100000000000001" hidden="1" customHeight="1">
      <c r="A32" s="804"/>
      <c r="B32" s="1154" t="s">
        <v>4298</v>
      </c>
      <c r="C32" s="1154" t="s">
        <v>4310</v>
      </c>
      <c r="D32" s="1154">
        <v>45806</v>
      </c>
      <c r="E32" s="1184">
        <f t="shared" ref="E32:E35" si="10">D32+7</f>
        <v>45813</v>
      </c>
      <c r="F32" s="1181"/>
      <c r="G32" s="1151">
        <v>21</v>
      </c>
    </row>
    <row r="33" spans="1:7" s="193" customFormat="1" ht="20.100000000000001" hidden="1" customHeight="1">
      <c r="A33" s="804"/>
      <c r="B33" s="1154" t="s">
        <v>256</v>
      </c>
      <c r="C33" s="1154" t="s">
        <v>4311</v>
      </c>
      <c r="D33" s="1154">
        <v>45814</v>
      </c>
      <c r="E33" s="1184">
        <f t="shared" si="10"/>
        <v>45821</v>
      </c>
      <c r="F33" s="1181"/>
      <c r="G33" s="1151">
        <v>22</v>
      </c>
    </row>
    <row r="34" spans="1:7" s="193" customFormat="1" ht="20.100000000000001" hidden="1" customHeight="1">
      <c r="A34" s="804"/>
      <c r="B34" s="1158" t="s">
        <v>310</v>
      </c>
      <c r="C34" s="1154" t="s">
        <v>4312</v>
      </c>
      <c r="D34" s="1156"/>
      <c r="E34" s="1193"/>
      <c r="F34" s="1181"/>
      <c r="G34" s="1151">
        <v>23</v>
      </c>
    </row>
    <row r="35" spans="1:7" s="193" customFormat="1" ht="20.100000000000001" hidden="1" customHeight="1">
      <c r="A35" s="804"/>
      <c r="B35" s="1154" t="s">
        <v>4298</v>
      </c>
      <c r="C35" s="1154" t="s">
        <v>4313</v>
      </c>
      <c r="D35" s="1154">
        <v>45831</v>
      </c>
      <c r="E35" s="1184">
        <f t="shared" si="10"/>
        <v>45838</v>
      </c>
      <c r="F35" s="1181"/>
      <c r="G35" s="1151">
        <v>24</v>
      </c>
    </row>
    <row r="36" spans="1:7" s="193" customFormat="1" ht="20.100000000000001" hidden="1" customHeight="1">
      <c r="A36" s="804"/>
      <c r="B36" s="1154" t="s">
        <v>839</v>
      </c>
      <c r="C36" s="1154" t="s">
        <v>4314</v>
      </c>
      <c r="D36" s="1154">
        <v>45831</v>
      </c>
      <c r="E36" s="1184">
        <f t="shared" ref="E36:E38" si="11">D36+7</f>
        <v>45838</v>
      </c>
      <c r="F36" s="1181"/>
      <c r="G36" s="1151">
        <v>25</v>
      </c>
    </row>
    <row r="37" spans="1:7" s="193" customFormat="1" ht="20.100000000000001" hidden="1" customHeight="1">
      <c r="A37" s="804"/>
      <c r="B37" s="1154" t="s">
        <v>692</v>
      </c>
      <c r="C37" s="1154" t="s">
        <v>4315</v>
      </c>
      <c r="D37" s="1154">
        <v>45843</v>
      </c>
      <c r="E37" s="1184">
        <f t="shared" si="11"/>
        <v>45850</v>
      </c>
      <c r="F37" s="1181"/>
      <c r="G37" s="1151">
        <v>26</v>
      </c>
    </row>
    <row r="38" spans="1:7" s="193" customFormat="1" ht="20.100000000000001" hidden="1" customHeight="1">
      <c r="A38" s="804" t="s">
        <v>4298</v>
      </c>
      <c r="B38" s="1154" t="s">
        <v>776</v>
      </c>
      <c r="C38" s="1154" t="s">
        <v>4316</v>
      </c>
      <c r="D38" s="1154">
        <v>45843</v>
      </c>
      <c r="E38" s="1184">
        <f t="shared" si="11"/>
        <v>45850</v>
      </c>
      <c r="F38" s="1181"/>
      <c r="G38" s="1151">
        <v>27</v>
      </c>
    </row>
    <row r="39" spans="1:7" s="193" customFormat="1" ht="20.100000000000001" hidden="1" customHeight="1">
      <c r="B39" s="1158" t="s">
        <v>310</v>
      </c>
      <c r="C39" s="1154" t="s">
        <v>4317</v>
      </c>
      <c r="D39" s="1156"/>
      <c r="E39" s="1193"/>
      <c r="F39" s="1181"/>
      <c r="G39" s="1151">
        <v>28</v>
      </c>
    </row>
    <row r="40" spans="1:7" s="193" customFormat="1" ht="20.100000000000001" hidden="1" customHeight="1">
      <c r="A40" s="804" t="s">
        <v>839</v>
      </c>
      <c r="B40" s="1154" t="s">
        <v>4318</v>
      </c>
      <c r="C40" s="1154" t="s">
        <v>4319</v>
      </c>
      <c r="D40" s="1154">
        <v>45863</v>
      </c>
      <c r="E40" s="1184">
        <f t="shared" ref="E40:E42" si="12">D40+7</f>
        <v>45870</v>
      </c>
      <c r="F40" s="1181"/>
      <c r="G40" s="1151">
        <v>29</v>
      </c>
    </row>
    <row r="41" spans="1:7" s="193" customFormat="1" ht="20.100000000000001" hidden="1" customHeight="1">
      <c r="A41" s="804" t="s">
        <v>764</v>
      </c>
      <c r="B41" s="1154" t="s">
        <v>4320</v>
      </c>
      <c r="C41" s="1154" t="s">
        <v>4321</v>
      </c>
      <c r="D41" s="1154">
        <v>45868</v>
      </c>
      <c r="E41" s="1184">
        <f t="shared" si="12"/>
        <v>45875</v>
      </c>
      <c r="F41" s="1181"/>
      <c r="G41" s="1151">
        <v>30</v>
      </c>
    </row>
    <row r="42" spans="1:7" s="193" customFormat="1" ht="20.100000000000001" hidden="1" customHeight="1">
      <c r="A42" s="804" t="s">
        <v>776</v>
      </c>
      <c r="B42" s="1158" t="s">
        <v>310</v>
      </c>
      <c r="C42" s="1154" t="s">
        <v>4322</v>
      </c>
      <c r="D42" s="1156">
        <v>45870</v>
      </c>
      <c r="E42" s="1193">
        <f t="shared" si="12"/>
        <v>45877</v>
      </c>
      <c r="F42" s="1181"/>
      <c r="G42" s="1151">
        <v>31</v>
      </c>
    </row>
    <row r="43" spans="1:7" s="193" customFormat="1" ht="20.100000000000001" hidden="1" customHeight="1">
      <c r="A43" s="804"/>
      <c r="B43" s="1168" t="s">
        <v>4288</v>
      </c>
      <c r="C43" s="1154" t="s">
        <v>4323</v>
      </c>
      <c r="D43" s="1154">
        <v>45880</v>
      </c>
      <c r="E43" s="1184">
        <f>D43+7</f>
        <v>45887</v>
      </c>
      <c r="F43" s="1181"/>
      <c r="G43" s="1151">
        <v>32</v>
      </c>
    </row>
    <row r="44" spans="1:7" s="193" customFormat="1" ht="20.100000000000001" hidden="1" customHeight="1">
      <c r="A44" s="804" t="s">
        <v>4324</v>
      </c>
      <c r="B44" s="1154" t="s">
        <v>839</v>
      </c>
      <c r="C44" s="1154" t="s">
        <v>4325</v>
      </c>
      <c r="D44" s="1154">
        <v>45888</v>
      </c>
      <c r="E44" s="1184">
        <f t="shared" ref="E44" si="13">D44+7</f>
        <v>45895</v>
      </c>
      <c r="F44" s="1181"/>
      <c r="G44" s="1151">
        <v>33</v>
      </c>
    </row>
    <row r="45" spans="1:7" s="193" customFormat="1" ht="20.100000000000001" hidden="1" customHeight="1">
      <c r="A45" s="804" t="s">
        <v>692</v>
      </c>
      <c r="B45" s="1158" t="s">
        <v>310</v>
      </c>
      <c r="C45" s="1154" t="s">
        <v>4326</v>
      </c>
      <c r="D45" s="1156"/>
      <c r="E45" s="1193"/>
      <c r="F45" s="1181"/>
      <c r="G45" s="1151">
        <v>34</v>
      </c>
    </row>
    <row r="46" spans="1:7" s="193" customFormat="1" ht="20.100000000000001" hidden="1" customHeight="1">
      <c r="A46" s="804" t="s">
        <v>839</v>
      </c>
      <c r="B46" s="1158" t="s">
        <v>310</v>
      </c>
      <c r="C46" s="1154" t="s">
        <v>4327</v>
      </c>
      <c r="D46" s="1156"/>
      <c r="E46" s="1193"/>
      <c r="F46" s="1181"/>
      <c r="G46" s="1151">
        <v>35</v>
      </c>
    </row>
    <row r="47" spans="1:7" s="193" customFormat="1" ht="20.100000000000001" hidden="1" customHeight="1">
      <c r="A47" s="804" t="s">
        <v>4288</v>
      </c>
      <c r="B47" s="1154" t="s">
        <v>839</v>
      </c>
      <c r="C47" s="1154" t="s">
        <v>4328</v>
      </c>
      <c r="D47" s="1154">
        <v>45904</v>
      </c>
      <c r="E47" s="1184">
        <f t="shared" ref="E47:E50" si="14">D47+7</f>
        <v>45911</v>
      </c>
      <c r="F47" s="1181"/>
      <c r="G47" s="1151">
        <v>36</v>
      </c>
    </row>
    <row r="48" spans="1:7" s="193" customFormat="1" ht="20.100000000000001" hidden="1" customHeight="1">
      <c r="A48" s="804" t="s">
        <v>4329</v>
      </c>
      <c r="B48" s="1154" t="s">
        <v>4288</v>
      </c>
      <c r="C48" s="1154" t="s">
        <v>4330</v>
      </c>
      <c r="D48" s="1154">
        <v>45914</v>
      </c>
      <c r="E48" s="1184">
        <f t="shared" si="14"/>
        <v>45921</v>
      </c>
      <c r="F48" s="1181"/>
      <c r="G48" s="1151">
        <v>37</v>
      </c>
    </row>
    <row r="49" spans="1:7" s="193" customFormat="1" ht="20.100000000000001" hidden="1" customHeight="1">
      <c r="A49" s="804" t="s">
        <v>4331</v>
      </c>
      <c r="B49" s="1154" t="s">
        <v>792</v>
      </c>
      <c r="C49" s="1154" t="s">
        <v>4332</v>
      </c>
      <c r="D49" s="1154">
        <v>45924</v>
      </c>
      <c r="E49" s="1184">
        <f t="shared" ref="E49" si="15">D49+7</f>
        <v>45931</v>
      </c>
      <c r="F49" s="1181"/>
      <c r="G49" s="1151">
        <v>38</v>
      </c>
    </row>
    <row r="50" spans="1:7" s="193" customFormat="1" ht="20.100000000000001" hidden="1" customHeight="1">
      <c r="A50" s="804" t="s">
        <v>4333</v>
      </c>
      <c r="B50" s="1168" t="s">
        <v>4334</v>
      </c>
      <c r="C50" s="1168" t="s">
        <v>4335</v>
      </c>
      <c r="D50" s="1168">
        <v>45934</v>
      </c>
      <c r="E50" s="1184">
        <f t="shared" si="14"/>
        <v>45941</v>
      </c>
      <c r="F50" s="1181"/>
      <c r="G50" s="1151">
        <v>39</v>
      </c>
    </row>
    <row r="51" spans="1:7" s="193" customFormat="1" ht="20.100000000000001" hidden="1" customHeight="1">
      <c r="A51" s="804" t="s">
        <v>4336</v>
      </c>
      <c r="B51" s="1168" t="s">
        <v>649</v>
      </c>
      <c r="C51" s="1168" t="s">
        <v>4337</v>
      </c>
      <c r="D51" s="1168">
        <v>45929</v>
      </c>
      <c r="E51" s="1184">
        <f t="shared" ref="E51:E54" si="16">D51+7</f>
        <v>45936</v>
      </c>
      <c r="F51" s="1181"/>
      <c r="G51" s="1151">
        <v>40</v>
      </c>
    </row>
    <row r="52" spans="1:7" s="193" customFormat="1" ht="20.100000000000001" hidden="1" customHeight="1">
      <c r="A52" s="804"/>
      <c r="B52" s="1154" t="s">
        <v>4288</v>
      </c>
      <c r="C52" s="1154" t="s">
        <v>4338</v>
      </c>
      <c r="D52" s="1154">
        <v>45946</v>
      </c>
      <c r="E52" s="1184">
        <f t="shared" si="16"/>
        <v>45953</v>
      </c>
      <c r="F52" s="1181"/>
      <c r="G52" s="1151">
        <v>41</v>
      </c>
    </row>
    <row r="53" spans="1:7" s="193" customFormat="1" ht="20.100000000000001" hidden="1" customHeight="1">
      <c r="A53" s="804" t="s">
        <v>4339</v>
      </c>
      <c r="B53" s="1159" t="s">
        <v>310</v>
      </c>
      <c r="C53" s="1154" t="s">
        <v>4340</v>
      </c>
      <c r="D53" s="1160">
        <v>45947</v>
      </c>
      <c r="E53" s="1187">
        <f t="shared" si="16"/>
        <v>45954</v>
      </c>
      <c r="F53" s="1181"/>
      <c r="G53" s="1151">
        <v>42</v>
      </c>
    </row>
    <row r="54" spans="1:7" s="193" customFormat="1" ht="20.100000000000001" hidden="1" customHeight="1">
      <c r="A54" s="804" t="s">
        <v>649</v>
      </c>
      <c r="B54" s="1154" t="s">
        <v>792</v>
      </c>
      <c r="C54" s="1154" t="s">
        <v>4341</v>
      </c>
      <c r="D54" s="1154">
        <v>45957</v>
      </c>
      <c r="E54" s="1184">
        <f t="shared" si="16"/>
        <v>45964</v>
      </c>
      <c r="F54" s="1181"/>
      <c r="G54" s="1151">
        <v>43</v>
      </c>
    </row>
    <row r="55" spans="1:7" s="193" customFormat="1" ht="20.100000000000001" hidden="1" customHeight="1">
      <c r="A55" s="804" t="s">
        <v>768</v>
      </c>
      <c r="B55" s="1154" t="s">
        <v>649</v>
      </c>
      <c r="C55" s="1154" t="s">
        <v>4342</v>
      </c>
      <c r="D55" s="1154">
        <v>45964</v>
      </c>
      <c r="E55" s="1184">
        <f t="shared" ref="E55" si="17">D55+7</f>
        <v>45971</v>
      </c>
      <c r="F55" s="1181"/>
      <c r="G55" s="1151">
        <v>44</v>
      </c>
    </row>
    <row r="56" spans="1:7" s="193" customFormat="1" ht="20.100000000000001" hidden="1" customHeight="1">
      <c r="A56" s="804" t="s">
        <v>903</v>
      </c>
      <c r="B56" s="1167" t="s">
        <v>776</v>
      </c>
      <c r="C56" s="1154" t="s">
        <v>4343</v>
      </c>
      <c r="D56" s="1154">
        <v>45971</v>
      </c>
      <c r="E56" s="1184">
        <f t="shared" ref="E56:E59" si="18">D56+7</f>
        <v>45978</v>
      </c>
      <c r="F56" s="1181"/>
      <c r="G56" s="1151">
        <v>45</v>
      </c>
    </row>
    <row r="57" spans="1:7" s="193" customFormat="1" ht="20.100000000000001" hidden="1" customHeight="1">
      <c r="A57" s="804" t="s">
        <v>792</v>
      </c>
      <c r="B57" s="1154" t="s">
        <v>4288</v>
      </c>
      <c r="C57" s="1154" t="s">
        <v>4344</v>
      </c>
      <c r="D57" s="1154">
        <v>45980</v>
      </c>
      <c r="E57" s="1184">
        <f t="shared" si="18"/>
        <v>45987</v>
      </c>
      <c r="F57" s="1181"/>
      <c r="G57" s="1151">
        <v>46</v>
      </c>
    </row>
    <row r="58" spans="1:7" s="193" customFormat="1" ht="20.100000000000001" hidden="1" customHeight="1">
      <c r="A58" s="804" t="s">
        <v>4345</v>
      </c>
      <c r="B58" s="1159" t="s">
        <v>310</v>
      </c>
      <c r="C58" s="1154" t="s">
        <v>4346</v>
      </c>
      <c r="D58" s="1160">
        <v>45986</v>
      </c>
      <c r="E58" s="1187">
        <f t="shared" si="18"/>
        <v>45993</v>
      </c>
      <c r="F58" s="1181"/>
      <c r="G58" s="1151">
        <v>47</v>
      </c>
    </row>
    <row r="59" spans="1:7" s="193" customFormat="1" ht="20.100000000000001" hidden="1" customHeight="1">
      <c r="A59" s="804" t="s">
        <v>4347</v>
      </c>
      <c r="B59" s="1154" t="s">
        <v>4348</v>
      </c>
      <c r="C59" s="1154" t="s">
        <v>4349</v>
      </c>
      <c r="D59" s="1154">
        <v>45994</v>
      </c>
      <c r="E59" s="1184">
        <f t="shared" si="18"/>
        <v>46001</v>
      </c>
      <c r="F59" s="1181"/>
      <c r="G59" s="1151">
        <v>48</v>
      </c>
    </row>
    <row r="60" spans="1:7" s="193" customFormat="1" ht="20.100000000000001" hidden="1" customHeight="1">
      <c r="A60" s="804" t="s">
        <v>776</v>
      </c>
      <c r="B60" s="1154" t="s">
        <v>649</v>
      </c>
      <c r="C60" s="1154" t="s">
        <v>4350</v>
      </c>
      <c r="D60" s="1154">
        <v>45999</v>
      </c>
      <c r="E60" s="1184">
        <f t="shared" ref="E60:E61" si="19">D60+7</f>
        <v>46006</v>
      </c>
      <c r="F60" s="1181"/>
      <c r="G60" s="1151">
        <v>49</v>
      </c>
    </row>
    <row r="61" spans="1:7" s="193" customFormat="1" ht="20.100000000000001" hidden="1" customHeight="1">
      <c r="A61" s="804" t="s">
        <v>804</v>
      </c>
      <c r="B61" s="1154" t="s">
        <v>776</v>
      </c>
      <c r="C61" s="1154" t="s">
        <v>4351</v>
      </c>
      <c r="D61" s="1154">
        <v>46005</v>
      </c>
      <c r="E61" s="1184">
        <f t="shared" si="19"/>
        <v>46012</v>
      </c>
      <c r="F61" s="1181"/>
      <c r="G61" s="1151">
        <v>50</v>
      </c>
    </row>
    <row r="62" spans="1:7" s="193" customFormat="1" ht="20.100000000000001" hidden="1" customHeight="1">
      <c r="A62" s="804" t="s">
        <v>792</v>
      </c>
      <c r="B62" s="1154" t="s">
        <v>804</v>
      </c>
      <c r="C62" s="1154" t="s">
        <v>4352</v>
      </c>
      <c r="D62" s="1154">
        <v>46010</v>
      </c>
      <c r="E62" s="1184">
        <f t="shared" ref="E62" si="20">D62+7</f>
        <v>46017</v>
      </c>
      <c r="F62" s="1181"/>
      <c r="G62" s="1151">
        <v>51</v>
      </c>
    </row>
    <row r="63" spans="1:7" s="193" customFormat="1" ht="20.100000000000001" hidden="1" customHeight="1">
      <c r="A63" s="804" t="s">
        <v>4345</v>
      </c>
      <c r="B63" s="1154" t="s">
        <v>649</v>
      </c>
      <c r="C63" s="1154" t="s">
        <v>4353</v>
      </c>
      <c r="D63" s="1154">
        <v>46019</v>
      </c>
      <c r="E63" s="1184">
        <f t="shared" ref="E63" si="21">D63+7</f>
        <v>46026</v>
      </c>
      <c r="F63" s="1181"/>
      <c r="G63" s="1151">
        <v>52</v>
      </c>
    </row>
    <row r="64" spans="1:7" s="193" customFormat="1" ht="20.100000000000001" hidden="1" customHeight="1">
      <c r="A64" s="804" t="s">
        <v>4354</v>
      </c>
      <c r="B64" s="1154" t="s">
        <v>792</v>
      </c>
      <c r="C64" s="1154" t="s">
        <v>4355</v>
      </c>
      <c r="D64" s="1154">
        <v>46026</v>
      </c>
      <c r="E64" s="1184">
        <f t="shared" ref="E64:E65" si="22">D64+7</f>
        <v>46033</v>
      </c>
      <c r="F64" s="1181"/>
      <c r="G64" s="1151">
        <v>1</v>
      </c>
    </row>
    <row r="65" spans="1:7" s="193" customFormat="1" ht="20.100000000000001" hidden="1" customHeight="1">
      <c r="A65" s="804" t="s">
        <v>4356</v>
      </c>
      <c r="B65" s="1154" t="s">
        <v>782</v>
      </c>
      <c r="C65" s="1154" t="s">
        <v>4357</v>
      </c>
      <c r="D65" s="1154">
        <v>46033</v>
      </c>
      <c r="E65" s="1184">
        <f t="shared" si="22"/>
        <v>46040</v>
      </c>
      <c r="F65" s="1181"/>
      <c r="G65" s="1151">
        <v>2</v>
      </c>
    </row>
    <row r="66" spans="1:7" s="193" customFormat="1" ht="20.100000000000001" hidden="1" customHeight="1">
      <c r="A66" s="804"/>
      <c r="B66" s="1154" t="s">
        <v>804</v>
      </c>
      <c r="C66" s="1154" t="s">
        <v>4358</v>
      </c>
      <c r="D66" s="1154">
        <v>46039</v>
      </c>
      <c r="E66" s="1184">
        <f t="shared" ref="E66" si="23">D66+7</f>
        <v>46046</v>
      </c>
      <c r="F66" s="1181"/>
      <c r="G66" s="1151">
        <v>3</v>
      </c>
    </row>
    <row r="67" spans="1:7" s="193" customFormat="1" ht="20.100000000000001" hidden="1" customHeight="1">
      <c r="A67" s="804" t="s">
        <v>792</v>
      </c>
      <c r="B67" s="1154" t="s">
        <v>649</v>
      </c>
      <c r="C67" s="1154" t="s">
        <v>4359</v>
      </c>
      <c r="D67" s="1154">
        <v>46047</v>
      </c>
      <c r="E67" s="1184">
        <f t="shared" ref="E67" si="24">D67+7</f>
        <v>46054</v>
      </c>
      <c r="F67" s="1181"/>
      <c r="G67" s="1151">
        <v>4</v>
      </c>
    </row>
    <row r="68" spans="1:7" s="193" customFormat="1" ht="20.100000000000001" hidden="1" customHeight="1">
      <c r="A68" s="804" t="s">
        <v>649</v>
      </c>
      <c r="B68" s="1154" t="s">
        <v>792</v>
      </c>
      <c r="C68" s="1154" t="s">
        <v>4360</v>
      </c>
      <c r="D68" s="1154">
        <v>46057</v>
      </c>
      <c r="E68" s="1184">
        <f t="shared" ref="E68" si="25">D68+7</f>
        <v>46064</v>
      </c>
      <c r="F68" s="1181"/>
      <c r="G68" s="1151">
        <v>5</v>
      </c>
    </row>
    <row r="69" spans="1:7" s="193" customFormat="1" ht="20.100000000000001" hidden="1" customHeight="1">
      <c r="A69" s="804" t="s">
        <v>776</v>
      </c>
      <c r="B69" s="1167" t="s">
        <v>782</v>
      </c>
      <c r="C69" s="1154" t="s">
        <v>4361</v>
      </c>
      <c r="D69" s="1154">
        <v>46064</v>
      </c>
      <c r="E69" s="1184">
        <f t="shared" ref="E69" si="26">D69+7</f>
        <v>46071</v>
      </c>
      <c r="F69" s="1181"/>
      <c r="G69" s="1151">
        <v>6</v>
      </c>
    </row>
    <row r="70" spans="1:7" s="193" customFormat="1" ht="20.100000000000001" hidden="1" customHeight="1">
      <c r="A70" s="804"/>
      <c r="B70" s="1154" t="s">
        <v>804</v>
      </c>
      <c r="C70" s="1154" t="s">
        <v>4362</v>
      </c>
      <c r="D70" s="1154">
        <v>46072</v>
      </c>
      <c r="E70" s="1184">
        <f t="shared" ref="E70" si="27">D70+7</f>
        <v>46079</v>
      </c>
      <c r="F70" s="1181"/>
      <c r="G70" s="1151">
        <v>7</v>
      </c>
    </row>
    <row r="71" spans="1:7" s="193" customFormat="1" ht="20.100000000000001" hidden="1" customHeight="1">
      <c r="A71" s="804" t="s">
        <v>4345</v>
      </c>
      <c r="B71" s="1168" t="s">
        <v>776</v>
      </c>
      <c r="C71" s="1154" t="s">
        <v>4363</v>
      </c>
      <c r="D71" s="1154">
        <v>46066</v>
      </c>
      <c r="E71" s="1184">
        <f t="shared" ref="E71" si="28">D71+7</f>
        <v>46073</v>
      </c>
      <c r="F71" s="1181"/>
      <c r="G71" s="1151">
        <v>8</v>
      </c>
    </row>
    <row r="72" spans="1:7" s="193" customFormat="1" ht="20.100000000000001" hidden="1" customHeight="1">
      <c r="A72" s="804" t="s">
        <v>4364</v>
      </c>
      <c r="B72" s="1167" t="s">
        <v>4365</v>
      </c>
      <c r="C72" s="1154" t="s">
        <v>4366</v>
      </c>
      <c r="D72" s="1154">
        <v>46081</v>
      </c>
      <c r="E72" s="1184">
        <f t="shared" ref="E72" si="29">D72+7</f>
        <v>46088</v>
      </c>
      <c r="F72" s="1181"/>
      <c r="G72" s="1151">
        <v>9</v>
      </c>
    </row>
    <row r="73" spans="1:7" s="193" customFormat="1" ht="20.100000000000001" hidden="1" customHeight="1">
      <c r="A73" s="804" t="s">
        <v>4367</v>
      </c>
      <c r="B73" s="1167" t="s">
        <v>4334</v>
      </c>
      <c r="C73" s="1154" t="s">
        <v>4368</v>
      </c>
      <c r="D73" s="1154">
        <v>46090</v>
      </c>
      <c r="E73" s="1184">
        <f t="shared" ref="E73" si="30">D73+7</f>
        <v>46097</v>
      </c>
      <c r="F73" s="1181"/>
      <c r="G73" s="1151">
        <v>10</v>
      </c>
    </row>
    <row r="74" spans="1:7" s="193" customFormat="1" ht="20.100000000000001" hidden="1" customHeight="1">
      <c r="A74" s="804" t="s">
        <v>4369</v>
      </c>
      <c r="B74" s="1167" t="s">
        <v>804</v>
      </c>
      <c r="C74" s="1154" t="s">
        <v>4370</v>
      </c>
      <c r="D74" s="1154">
        <v>46096</v>
      </c>
      <c r="E74" s="1184">
        <f t="shared" ref="E74" si="31">D74+7</f>
        <v>46103</v>
      </c>
      <c r="F74" s="1181"/>
      <c r="G74" s="1151">
        <v>11</v>
      </c>
    </row>
    <row r="75" spans="1:7" s="193" customFormat="1" ht="20.100000000000001" hidden="1" customHeight="1">
      <c r="A75" s="804" t="s">
        <v>4371</v>
      </c>
      <c r="B75" s="1167" t="s">
        <v>776</v>
      </c>
      <c r="C75" s="1154" t="s">
        <v>4372</v>
      </c>
      <c r="D75" s="1154">
        <v>46101</v>
      </c>
      <c r="E75" s="1184">
        <f t="shared" ref="E75" si="32">D75+7</f>
        <v>46108</v>
      </c>
      <c r="F75" s="1181"/>
      <c r="G75" s="1151">
        <v>12</v>
      </c>
    </row>
    <row r="76" spans="1:7" s="193" customFormat="1" ht="20.100000000000001" hidden="1" customHeight="1">
      <c r="A76" s="804" t="s">
        <v>792</v>
      </c>
      <c r="B76" s="1159" t="s">
        <v>4373</v>
      </c>
      <c r="C76" s="1154" t="s">
        <v>4374</v>
      </c>
      <c r="D76" s="1160">
        <v>46108</v>
      </c>
      <c r="E76" s="1187">
        <f t="shared" ref="E76" si="33">D76+7</f>
        <v>46115</v>
      </c>
      <c r="F76" s="1181"/>
      <c r="G76" s="1151">
        <v>13</v>
      </c>
    </row>
    <row r="77" spans="1:7" s="193" customFormat="1" ht="20.100000000000001" hidden="1" customHeight="1">
      <c r="A77" s="804" t="s">
        <v>4375</v>
      </c>
      <c r="B77" s="1154" t="s">
        <v>768</v>
      </c>
      <c r="C77" s="1154" t="s">
        <v>4376</v>
      </c>
      <c r="D77" s="1154">
        <v>46117</v>
      </c>
      <c r="E77" s="1184">
        <f t="shared" ref="E77" si="34">D77+7</f>
        <v>46124</v>
      </c>
      <c r="F77" s="1181"/>
      <c r="G77" s="1151">
        <v>14</v>
      </c>
    </row>
    <row r="78" spans="1:7" s="193" customFormat="1" ht="20.100000000000001" hidden="1" customHeight="1">
      <c r="A78" s="804" t="s">
        <v>4377</v>
      </c>
      <c r="B78" s="1154" t="s">
        <v>804</v>
      </c>
      <c r="C78" s="1154" t="s">
        <v>4378</v>
      </c>
      <c r="D78" s="1154">
        <v>46121</v>
      </c>
      <c r="E78" s="1184">
        <f t="shared" ref="E78" si="35">D78+7</f>
        <v>46128</v>
      </c>
      <c r="F78" s="1181"/>
      <c r="G78" s="1151">
        <v>15</v>
      </c>
    </row>
    <row r="79" spans="1:7" s="193" customFormat="1" ht="20.100000000000001" hidden="1" customHeight="1">
      <c r="A79" s="804" t="s">
        <v>804</v>
      </c>
      <c r="B79" s="1154" t="s">
        <v>776</v>
      </c>
      <c r="C79" s="1154" t="s">
        <v>4379</v>
      </c>
      <c r="D79" s="1154">
        <v>46130</v>
      </c>
      <c r="E79" s="1184">
        <f t="shared" ref="E79" si="36">D79+7</f>
        <v>46137</v>
      </c>
      <c r="F79" s="1181"/>
      <c r="G79" s="1151">
        <v>16</v>
      </c>
    </row>
    <row r="80" spans="1:7" s="193" customFormat="1" ht="20.100000000000001" hidden="1" customHeight="1">
      <c r="A80" s="804" t="s">
        <v>649</v>
      </c>
      <c r="B80" s="1154" t="s">
        <v>782</v>
      </c>
      <c r="C80" s="1154" t="s">
        <v>4380</v>
      </c>
      <c r="D80" s="1154">
        <v>46136</v>
      </c>
      <c r="E80" s="1184">
        <f t="shared" ref="E80" si="37">D80+7</f>
        <v>46143</v>
      </c>
      <c r="F80" s="1181"/>
      <c r="G80" s="1151">
        <v>17</v>
      </c>
    </row>
    <row r="81" spans="1:7" s="193" customFormat="1" ht="20.100000000000001" hidden="1" customHeight="1">
      <c r="A81" s="804" t="s">
        <v>874</v>
      </c>
      <c r="B81" s="1167" t="s">
        <v>4320</v>
      </c>
      <c r="C81" s="1154" t="s">
        <v>4381</v>
      </c>
      <c r="D81" s="1154">
        <v>46143</v>
      </c>
      <c r="E81" s="1184">
        <f t="shared" ref="E81:E82" si="38">D81+7</f>
        <v>46150</v>
      </c>
      <c r="F81" s="1181"/>
      <c r="G81" s="1151">
        <v>18</v>
      </c>
    </row>
    <row r="82" spans="1:7" s="193" customFormat="1" ht="20.100000000000001" hidden="1" customHeight="1">
      <c r="A82" s="804"/>
      <c r="B82" s="1154" t="s">
        <v>903</v>
      </c>
      <c r="C82" s="1154" t="s">
        <v>4382</v>
      </c>
      <c r="D82" s="1154">
        <v>46150</v>
      </c>
      <c r="E82" s="1184">
        <f t="shared" si="38"/>
        <v>46157</v>
      </c>
      <c r="F82" s="1181"/>
      <c r="G82" s="1263">
        <v>19</v>
      </c>
    </row>
    <row r="83" spans="1:7" s="193" customFormat="1" ht="20.100000000000001" hidden="1" customHeight="1">
      <c r="A83" s="804" t="s">
        <v>844</v>
      </c>
      <c r="B83" s="1159" t="s">
        <v>4383</v>
      </c>
      <c r="C83" s="1154" t="s">
        <v>4384</v>
      </c>
      <c r="D83" s="1486">
        <v>46157</v>
      </c>
      <c r="E83" s="1486">
        <f t="shared" ref="E83" si="39">D83+7</f>
        <v>46164</v>
      </c>
      <c r="F83" s="1181"/>
      <c r="G83" s="1263">
        <v>20</v>
      </c>
    </row>
    <row r="84" spans="1:7" s="193" customFormat="1" ht="20.100000000000001" hidden="1" customHeight="1">
      <c r="A84" s="804" t="s">
        <v>4385</v>
      </c>
      <c r="B84" s="1154" t="s">
        <v>776</v>
      </c>
      <c r="C84" s="1154" t="s">
        <v>4386</v>
      </c>
      <c r="D84" s="1154">
        <v>46165</v>
      </c>
      <c r="E84" s="1184">
        <f t="shared" ref="E84" si="40">D84+7</f>
        <v>46172</v>
      </c>
      <c r="F84" s="1181"/>
      <c r="G84" s="1263">
        <v>21</v>
      </c>
    </row>
    <row r="85" spans="1:7" s="193" customFormat="1" ht="20.100000000000001" hidden="1" customHeight="1">
      <c r="A85" s="804" t="s">
        <v>4387</v>
      </c>
      <c r="B85" s="1167" t="s">
        <v>655</v>
      </c>
      <c r="C85" s="1154" t="s">
        <v>4388</v>
      </c>
      <c r="D85" s="1154">
        <v>46171</v>
      </c>
      <c r="E85" s="1184">
        <f t="shared" ref="E85" si="41">D85+7</f>
        <v>46178</v>
      </c>
      <c r="F85" s="1181"/>
      <c r="G85" s="1263">
        <v>22</v>
      </c>
    </row>
    <row r="86" spans="1:7" s="193" customFormat="1" ht="20.100000000000001" customHeight="1">
      <c r="A86" s="804" t="s">
        <v>4389</v>
      </c>
      <c r="B86" s="1167" t="s">
        <v>4365</v>
      </c>
      <c r="C86" s="1154" t="s">
        <v>4390</v>
      </c>
      <c r="D86" s="1154">
        <v>46180</v>
      </c>
      <c r="E86" s="1184">
        <f t="shared" ref="E86" si="42">D86+7</f>
        <v>46187</v>
      </c>
      <c r="F86" s="1181"/>
      <c r="G86" s="1263">
        <v>23</v>
      </c>
    </row>
    <row r="87" spans="1:7" s="193" customFormat="1" ht="20.100000000000001" customHeight="1">
      <c r="A87" s="804" t="s">
        <v>4391</v>
      </c>
      <c r="B87" s="1168" t="s">
        <v>792</v>
      </c>
      <c r="C87" s="1154" t="s">
        <v>4392</v>
      </c>
      <c r="D87" s="1154">
        <v>46187</v>
      </c>
      <c r="E87" s="1184">
        <f t="shared" ref="E87" si="43">D87+7</f>
        <v>46194</v>
      </c>
      <c r="F87" s="1181"/>
      <c r="G87" s="1263">
        <v>24</v>
      </c>
    </row>
    <row r="88" spans="1:7" s="193" customFormat="1" ht="20.100000000000001" customHeight="1">
      <c r="A88" s="804" t="s">
        <v>900</v>
      </c>
      <c r="B88" s="1154" t="s">
        <v>776</v>
      </c>
      <c r="C88" s="1154" t="s">
        <v>4393</v>
      </c>
      <c r="D88" s="1154">
        <v>46193</v>
      </c>
      <c r="E88" s="1184">
        <f t="shared" ref="E88" si="44">D88+7</f>
        <v>46200</v>
      </c>
      <c r="F88" s="1181"/>
      <c r="G88" s="1263">
        <v>25</v>
      </c>
    </row>
    <row r="89" spans="1:7" s="193" customFormat="1" ht="20.100000000000001" customHeight="1">
      <c r="A89" s="804"/>
      <c r="B89" s="1154" t="s">
        <v>890</v>
      </c>
      <c r="C89" s="1154" t="s">
        <v>4394</v>
      </c>
      <c r="D89" s="1154">
        <v>46199</v>
      </c>
      <c r="E89" s="1184">
        <f t="shared" ref="E89:E91" si="45">D89+7</f>
        <v>46206</v>
      </c>
      <c r="F89" s="1181"/>
      <c r="G89" s="1263">
        <v>26</v>
      </c>
    </row>
    <row r="90" spans="1:7" s="193" customFormat="1" ht="20.100000000000001" customHeight="1">
      <c r="A90" s="804" t="s">
        <v>4395</v>
      </c>
      <c r="B90" s="1167" t="s">
        <v>4365</v>
      </c>
      <c r="C90" s="1154" t="s">
        <v>4396</v>
      </c>
      <c r="D90" s="1154">
        <v>46206</v>
      </c>
      <c r="E90" s="1184">
        <f t="shared" si="45"/>
        <v>46213</v>
      </c>
      <c r="F90" s="1181"/>
      <c r="G90" s="1263">
        <v>27</v>
      </c>
    </row>
    <row r="91" spans="1:7" s="193" customFormat="1" ht="20.100000000000001" customHeight="1">
      <c r="A91" s="804"/>
      <c r="B91" s="1168" t="s">
        <v>792</v>
      </c>
      <c r="C91" s="1154" t="s">
        <v>4397</v>
      </c>
      <c r="D91" s="1154">
        <v>46213</v>
      </c>
      <c r="E91" s="1184">
        <f t="shared" si="45"/>
        <v>46220</v>
      </c>
      <c r="F91" s="1181"/>
      <c r="G91" s="1263">
        <v>28</v>
      </c>
    </row>
    <row r="92" spans="1:7" s="193" customFormat="1" ht="20.100000000000001" customHeight="1">
      <c r="A92" s="804"/>
      <c r="B92" s="1167" t="s">
        <v>844</v>
      </c>
      <c r="C92" s="1154" t="s">
        <v>4398</v>
      </c>
      <c r="D92" s="1154">
        <v>46220</v>
      </c>
      <c r="E92" s="1184">
        <f t="shared" ref="E92" si="46">D92+7</f>
        <v>46227</v>
      </c>
      <c r="F92" s="1181"/>
      <c r="G92" s="1263">
        <v>29</v>
      </c>
    </row>
    <row r="93" spans="1:7" s="193" customFormat="1" ht="20.100000000000001" customHeight="1">
      <c r="A93" s="804"/>
      <c r="B93" s="1167" t="s">
        <v>890</v>
      </c>
      <c r="C93" s="1154" t="s">
        <v>4399</v>
      </c>
      <c r="D93" s="1154">
        <v>46227</v>
      </c>
      <c r="E93" s="1184">
        <f t="shared" ref="E93" si="47">D93+7</f>
        <v>46234</v>
      </c>
      <c r="F93" s="1181"/>
      <c r="G93" s="1263">
        <v>30</v>
      </c>
    </row>
    <row r="94" spans="1:7" s="193" customFormat="1" ht="20.100000000000001" customHeight="1">
      <c r="A94" s="804"/>
      <c r="B94" s="1167" t="s">
        <v>4395</v>
      </c>
      <c r="C94" s="1154" t="s">
        <v>4400</v>
      </c>
      <c r="D94" s="1154">
        <v>46234</v>
      </c>
      <c r="E94" s="1184">
        <f t="shared" ref="E94:E96" si="48">D94+7</f>
        <v>46241</v>
      </c>
      <c r="F94" s="1181"/>
      <c r="G94" s="1263">
        <v>31</v>
      </c>
    </row>
    <row r="95" spans="1:7" s="193" customFormat="1" ht="20.100000000000001" customHeight="1">
      <c r="A95" s="804"/>
      <c r="B95" s="1167" t="s">
        <v>4401</v>
      </c>
      <c r="C95" s="1154" t="s">
        <v>4402</v>
      </c>
      <c r="D95" s="1154">
        <v>46241</v>
      </c>
      <c r="E95" s="1184">
        <f t="shared" si="48"/>
        <v>46248</v>
      </c>
      <c r="F95" s="1181"/>
      <c r="G95" s="1263">
        <v>32</v>
      </c>
    </row>
    <row r="96" spans="1:7" s="193" customFormat="1" ht="20.100000000000001" customHeight="1">
      <c r="A96" s="804"/>
      <c r="B96" s="1167" t="s">
        <v>844</v>
      </c>
      <c r="C96" s="1154" t="s">
        <v>4403</v>
      </c>
      <c r="D96" s="1154">
        <v>46248</v>
      </c>
      <c r="E96" s="1184">
        <f t="shared" si="48"/>
        <v>46255</v>
      </c>
      <c r="F96" s="1181"/>
      <c r="G96" s="1263">
        <v>33</v>
      </c>
    </row>
    <row r="97" spans="1:18" s="193" customFormat="1" ht="20.100000000000001" customHeight="1">
      <c r="A97" s="804"/>
      <c r="B97" s="1167" t="s">
        <v>890</v>
      </c>
      <c r="C97" s="1154" t="s">
        <v>4404</v>
      </c>
      <c r="D97" s="1154">
        <v>46255</v>
      </c>
      <c r="E97" s="1184">
        <f t="shared" ref="E97" si="49">D97+7</f>
        <v>46262</v>
      </c>
      <c r="F97" s="1181"/>
      <c r="G97" s="1263">
        <v>34</v>
      </c>
    </row>
    <row r="98" spans="1:18" s="18" customFormat="1" ht="20.100000000000001" customHeight="1">
      <c r="A98" s="325"/>
      <c r="B98" s="1088" t="s">
        <v>467</v>
      </c>
      <c r="C98" s="677"/>
      <c r="D98" s="677"/>
      <c r="E98" s="677"/>
      <c r="F98" s="677"/>
      <c r="G98" s="677"/>
      <c r="H98" s="677"/>
      <c r="I98" s="149"/>
      <c r="J98" s="14"/>
      <c r="K98"/>
      <c r="O98" s="345"/>
      <c r="P98" s="345"/>
      <c r="Q98" s="345"/>
    </row>
    <row r="99" spans="1:18" s="193" customFormat="1" ht="20.100000000000001" customHeight="1">
      <c r="A99" s="804"/>
      <c r="B99" s="763"/>
      <c r="C99" s="763"/>
      <c r="D99" s="763"/>
      <c r="E99" s="800"/>
      <c r="F99" s="800"/>
      <c r="H99" s="763"/>
    </row>
    <row r="100" spans="1:18" s="149" customFormat="1" ht="20.100000000000001" customHeight="1">
      <c r="A100" s="1018"/>
      <c r="B100" s="1529" t="s">
        <v>1187</v>
      </c>
      <c r="C100" s="1529"/>
      <c r="D100" s="1529"/>
      <c r="E100" s="1529"/>
      <c r="F100" s="1529"/>
      <c r="G100" s="145"/>
      <c r="H100" s="145"/>
    </row>
    <row r="101" spans="1:18" s="147" customFormat="1" ht="20.100000000000001" customHeight="1">
      <c r="A101" s="855"/>
      <c r="B101" s="762"/>
      <c r="C101" s="750"/>
      <c r="D101" s="751"/>
      <c r="E101" s="763"/>
      <c r="F101" s="767"/>
      <c r="G101" s="424"/>
      <c r="H101" s="424"/>
      <c r="I101" s="145"/>
      <c r="J101" s="145"/>
    </row>
    <row r="102" spans="1:18" s="193" customFormat="1" ht="28.5" customHeight="1">
      <c r="A102" s="804"/>
      <c r="B102" s="1530" t="s">
        <v>12</v>
      </c>
      <c r="C102" s="1531"/>
      <c r="D102" s="1532" t="s">
        <v>250</v>
      </c>
      <c r="E102" s="1147" t="s">
        <v>133</v>
      </c>
      <c r="F102" s="1147" t="s">
        <v>98</v>
      </c>
      <c r="G102" s="1179"/>
      <c r="H102" s="1180"/>
      <c r="I102" s="331"/>
      <c r="J102" s="331"/>
      <c r="K102" s="331"/>
      <c r="L102" s="331"/>
      <c r="M102" s="331"/>
      <c r="N102" s="331"/>
      <c r="O102" s="331"/>
      <c r="P102" s="331"/>
      <c r="Q102" s="331"/>
      <c r="R102" s="331"/>
    </row>
    <row r="103" spans="1:18" s="193" customFormat="1" ht="20.100000000000001" customHeight="1">
      <c r="A103" s="804"/>
      <c r="B103" s="1148" t="s">
        <v>252</v>
      </c>
      <c r="C103" s="1148" t="s">
        <v>253</v>
      </c>
      <c r="D103" s="1533"/>
      <c r="E103" s="1149" t="s">
        <v>135</v>
      </c>
      <c r="F103" s="1149" t="s">
        <v>65</v>
      </c>
      <c r="G103" s="1179"/>
      <c r="H103" s="1183" t="s">
        <v>255</v>
      </c>
      <c r="I103" s="331"/>
      <c r="J103" s="331"/>
      <c r="K103" s="331"/>
      <c r="L103" s="331"/>
      <c r="M103" s="331"/>
      <c r="N103" s="331"/>
      <c r="O103" s="331"/>
      <c r="P103" s="331"/>
      <c r="Q103" s="331"/>
      <c r="R103" s="331"/>
    </row>
    <row r="104" spans="1:18" s="193" customFormat="1" ht="20.100000000000001" hidden="1" customHeight="1">
      <c r="A104" s="804" t="s">
        <v>776</v>
      </c>
      <c r="B104" s="1154" t="s">
        <v>645</v>
      </c>
      <c r="C104" s="1154" t="s">
        <v>4405</v>
      </c>
      <c r="D104" s="1154">
        <v>45506</v>
      </c>
      <c r="E104" s="1151">
        <f t="shared" ref="E104:F114" si="50">D104+7</f>
        <v>45513</v>
      </c>
      <c r="F104" s="1151">
        <f t="shared" si="50"/>
        <v>45520</v>
      </c>
      <c r="G104" s="1174"/>
      <c r="H104" s="1151">
        <v>31</v>
      </c>
      <c r="I104" s="331"/>
      <c r="J104" s="331"/>
      <c r="K104" s="331"/>
      <c r="L104" s="331"/>
      <c r="M104" s="331"/>
      <c r="N104" s="331"/>
      <c r="O104" s="331"/>
      <c r="P104" s="331"/>
      <c r="Q104" s="331"/>
      <c r="R104" s="331"/>
    </row>
    <row r="105" spans="1:18" s="193" customFormat="1" ht="20.100000000000001" hidden="1" customHeight="1">
      <c r="A105" s="804" t="s">
        <v>641</v>
      </c>
      <c r="B105" s="1158" t="s">
        <v>310</v>
      </c>
      <c r="C105" s="1154" t="s">
        <v>4406</v>
      </c>
      <c r="D105" s="1156">
        <v>45511</v>
      </c>
      <c r="E105" s="1156">
        <f t="shared" si="50"/>
        <v>45518</v>
      </c>
      <c r="F105" s="1156">
        <f t="shared" si="50"/>
        <v>45525</v>
      </c>
      <c r="G105" s="1174"/>
      <c r="H105" s="1151">
        <v>32</v>
      </c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</row>
    <row r="106" spans="1:18" s="193" customFormat="1" ht="20.100000000000001" hidden="1" customHeight="1">
      <c r="A106" s="804" t="s">
        <v>4407</v>
      </c>
      <c r="B106" s="1158" t="s">
        <v>310</v>
      </c>
      <c r="C106" s="1154" t="s">
        <v>4408</v>
      </c>
      <c r="D106" s="1156">
        <v>45511</v>
      </c>
      <c r="E106" s="1156">
        <f t="shared" si="50"/>
        <v>45518</v>
      </c>
      <c r="F106" s="1156">
        <f t="shared" si="50"/>
        <v>45525</v>
      </c>
      <c r="G106" s="1174"/>
      <c r="H106" s="1151">
        <v>33</v>
      </c>
      <c r="I106" s="331"/>
      <c r="J106" s="331"/>
      <c r="K106" s="331"/>
      <c r="L106" s="331"/>
      <c r="M106" s="331"/>
      <c r="N106" s="331"/>
      <c r="O106" s="331"/>
      <c r="P106" s="331"/>
      <c r="Q106" s="331"/>
      <c r="R106" s="331"/>
    </row>
    <row r="107" spans="1:18" s="193" customFormat="1" ht="20.100000000000001" hidden="1" customHeight="1">
      <c r="A107" s="804" t="s">
        <v>4409</v>
      </c>
      <c r="B107" s="1158" t="s">
        <v>310</v>
      </c>
      <c r="C107" s="1154" t="s">
        <v>4410</v>
      </c>
      <c r="D107" s="1156">
        <v>45526</v>
      </c>
      <c r="E107" s="1156">
        <f t="shared" si="50"/>
        <v>45533</v>
      </c>
      <c r="F107" s="1156">
        <f t="shared" si="50"/>
        <v>45540</v>
      </c>
      <c r="G107" s="1174"/>
      <c r="H107" s="1151">
        <v>34</v>
      </c>
      <c r="I107" s="331"/>
      <c r="J107" s="331"/>
      <c r="K107" s="331"/>
      <c r="L107" s="331"/>
      <c r="M107" s="331"/>
      <c r="N107" s="331"/>
      <c r="O107" s="331"/>
      <c r="P107" s="331"/>
      <c r="Q107" s="331"/>
      <c r="R107" s="331"/>
    </row>
    <row r="108" spans="1:18" s="193" customFormat="1" ht="20.100000000000001" hidden="1" customHeight="1">
      <c r="A108" s="804" t="s">
        <v>4411</v>
      </c>
      <c r="B108" s="1158" t="s">
        <v>310</v>
      </c>
      <c r="C108" s="1154" t="s">
        <v>4412</v>
      </c>
      <c r="D108" s="1156">
        <v>45531</v>
      </c>
      <c r="E108" s="1156">
        <f t="shared" si="50"/>
        <v>45538</v>
      </c>
      <c r="F108" s="1156">
        <f t="shared" si="50"/>
        <v>45545</v>
      </c>
      <c r="G108" s="1174"/>
      <c r="H108" s="1151">
        <v>35</v>
      </c>
      <c r="I108" s="331"/>
      <c r="J108" s="331"/>
      <c r="K108" s="331"/>
      <c r="L108" s="331"/>
      <c r="M108" s="331"/>
      <c r="N108" s="331"/>
      <c r="O108" s="331"/>
      <c r="P108" s="331"/>
      <c r="Q108" s="331"/>
      <c r="R108" s="331"/>
    </row>
    <row r="109" spans="1:18" s="193" customFormat="1" ht="20.100000000000001" hidden="1" customHeight="1">
      <c r="A109" s="804" t="s">
        <v>4413</v>
      </c>
      <c r="B109" s="1154" t="s">
        <v>256</v>
      </c>
      <c r="C109" s="1154" t="s">
        <v>4414</v>
      </c>
      <c r="D109" s="1154">
        <v>45538</v>
      </c>
      <c r="E109" s="1151">
        <f t="shared" si="50"/>
        <v>45545</v>
      </c>
      <c r="F109" s="1151">
        <f t="shared" si="50"/>
        <v>45552</v>
      </c>
      <c r="G109" s="1174"/>
      <c r="H109" s="1151">
        <v>36</v>
      </c>
      <c r="I109" s="331"/>
      <c r="J109" s="331"/>
      <c r="K109" s="331"/>
      <c r="L109" s="331"/>
      <c r="M109" s="331"/>
      <c r="N109" s="331"/>
      <c r="O109" s="331"/>
      <c r="P109" s="331"/>
      <c r="Q109" s="331"/>
      <c r="R109" s="331"/>
    </row>
    <row r="110" spans="1:18" s="193" customFormat="1" ht="20.100000000000001" hidden="1" customHeight="1">
      <c r="A110" s="804" t="s">
        <v>776</v>
      </c>
      <c r="B110" s="1158" t="s">
        <v>310</v>
      </c>
      <c r="C110" s="1154" t="s">
        <v>4415</v>
      </c>
      <c r="D110" s="1156">
        <v>45545</v>
      </c>
      <c r="E110" s="1156">
        <f t="shared" si="50"/>
        <v>45552</v>
      </c>
      <c r="F110" s="1156">
        <f t="shared" si="50"/>
        <v>45559</v>
      </c>
      <c r="G110" s="1174"/>
      <c r="H110" s="1151">
        <v>37</v>
      </c>
      <c r="I110" s="331"/>
      <c r="J110" s="331"/>
      <c r="K110" s="331"/>
      <c r="L110" s="331"/>
      <c r="M110" s="331"/>
      <c r="N110" s="331"/>
      <c r="O110" s="331"/>
      <c r="P110" s="331"/>
      <c r="Q110" s="331"/>
      <c r="R110" s="331"/>
    </row>
    <row r="111" spans="1:18" s="193" customFormat="1" ht="20.100000000000001" hidden="1" customHeight="1">
      <c r="A111" s="804" t="s">
        <v>4411</v>
      </c>
      <c r="B111" s="1154" t="s">
        <v>645</v>
      </c>
      <c r="C111" s="1154" t="s">
        <v>4416</v>
      </c>
      <c r="D111" s="1154">
        <v>45556</v>
      </c>
      <c r="E111" s="1151">
        <f t="shared" si="50"/>
        <v>45563</v>
      </c>
      <c r="F111" s="1151">
        <f t="shared" si="50"/>
        <v>45570</v>
      </c>
      <c r="G111" s="1174"/>
      <c r="H111" s="1151">
        <v>38</v>
      </c>
      <c r="I111" s="331"/>
      <c r="J111" s="331"/>
      <c r="K111" s="331"/>
      <c r="L111" s="331"/>
      <c r="M111" s="331"/>
      <c r="N111" s="331"/>
      <c r="O111" s="331"/>
      <c r="P111" s="331"/>
      <c r="Q111" s="331"/>
      <c r="R111" s="331"/>
    </row>
    <row r="112" spans="1:18" s="193" customFormat="1" ht="20.100000000000001" hidden="1" customHeight="1">
      <c r="A112" s="804" t="s">
        <v>645</v>
      </c>
      <c r="B112" s="1154" t="s">
        <v>256</v>
      </c>
      <c r="C112" s="1154" t="s">
        <v>4417</v>
      </c>
      <c r="D112" s="1154">
        <v>45559</v>
      </c>
      <c r="E112" s="1151">
        <f t="shared" si="50"/>
        <v>45566</v>
      </c>
      <c r="F112" s="1151">
        <f t="shared" si="50"/>
        <v>45573</v>
      </c>
      <c r="G112" s="1174"/>
      <c r="H112" s="1151">
        <v>39</v>
      </c>
      <c r="I112" s="331"/>
      <c r="J112" s="331"/>
      <c r="K112" s="331"/>
      <c r="L112" s="331"/>
      <c r="M112" s="331"/>
      <c r="N112" s="331"/>
      <c r="O112" s="331"/>
      <c r="P112" s="331"/>
      <c r="Q112" s="331"/>
      <c r="R112" s="331"/>
    </row>
    <row r="113" spans="1:18" s="193" customFormat="1" ht="20.100000000000001" hidden="1" customHeight="1">
      <c r="A113" s="804"/>
      <c r="B113" s="1158" t="s">
        <v>310</v>
      </c>
      <c r="C113" s="1154" t="s">
        <v>4418</v>
      </c>
      <c r="D113" s="1156">
        <v>45565</v>
      </c>
      <c r="E113" s="1156">
        <f t="shared" si="50"/>
        <v>45572</v>
      </c>
      <c r="F113" s="1156">
        <f t="shared" si="50"/>
        <v>45579</v>
      </c>
      <c r="G113" s="1174"/>
      <c r="H113" s="1151">
        <v>40</v>
      </c>
      <c r="I113" s="331"/>
      <c r="J113" s="331"/>
      <c r="K113" s="331"/>
      <c r="L113" s="331"/>
      <c r="M113" s="331"/>
      <c r="N113" s="331"/>
      <c r="O113" s="331"/>
      <c r="P113" s="331"/>
      <c r="Q113" s="331"/>
      <c r="R113" s="331"/>
    </row>
    <row r="114" spans="1:18" s="193" customFormat="1" ht="20.100000000000001" hidden="1" customHeight="1">
      <c r="A114" s="804" t="s">
        <v>645</v>
      </c>
      <c r="B114" s="1154" t="s">
        <v>256</v>
      </c>
      <c r="C114" s="1154" t="s">
        <v>4419</v>
      </c>
      <c r="D114" s="1154">
        <v>45575</v>
      </c>
      <c r="E114" s="1151">
        <f t="shared" si="50"/>
        <v>45582</v>
      </c>
      <c r="F114" s="1151">
        <f t="shared" si="50"/>
        <v>45589</v>
      </c>
      <c r="G114" s="1174"/>
      <c r="H114" s="1151">
        <v>41</v>
      </c>
      <c r="I114" s="331"/>
      <c r="J114" s="331"/>
      <c r="K114" s="331"/>
      <c r="L114" s="331"/>
      <c r="M114" s="331"/>
      <c r="N114" s="331"/>
      <c r="O114" s="331"/>
      <c r="P114" s="331"/>
      <c r="Q114" s="331"/>
      <c r="R114" s="331"/>
    </row>
    <row r="115" spans="1:18" s="193" customFormat="1" ht="20.100000000000001" hidden="1" customHeight="1">
      <c r="A115" s="804" t="s">
        <v>4420</v>
      </c>
      <c r="B115" s="1158" t="s">
        <v>310</v>
      </c>
      <c r="C115" s="1154" t="s">
        <v>4421</v>
      </c>
      <c r="D115" s="1156"/>
      <c r="E115" s="1156"/>
      <c r="F115" s="1156"/>
      <c r="G115" s="1174"/>
      <c r="H115" s="1151">
        <v>42</v>
      </c>
      <c r="I115" s="331"/>
      <c r="J115" s="331"/>
      <c r="K115" s="331"/>
      <c r="L115" s="331"/>
      <c r="M115" s="331"/>
      <c r="N115" s="331"/>
      <c r="O115" s="331"/>
      <c r="P115" s="331"/>
      <c r="Q115" s="331"/>
      <c r="R115" s="331"/>
    </row>
    <row r="116" spans="1:18" s="193" customFormat="1" ht="20.100000000000001" hidden="1" customHeight="1">
      <c r="A116" s="804" t="s">
        <v>256</v>
      </c>
      <c r="B116" s="1154" t="s">
        <v>655</v>
      </c>
      <c r="C116" s="1154" t="s">
        <v>4422</v>
      </c>
      <c r="D116" s="1154">
        <v>45596</v>
      </c>
      <c r="E116" s="1151">
        <f t="shared" ref="E116:F123" si="51">D116+7</f>
        <v>45603</v>
      </c>
      <c r="F116" s="1151">
        <f t="shared" si="51"/>
        <v>45610</v>
      </c>
      <c r="G116" s="1174"/>
      <c r="H116" s="1151">
        <v>43</v>
      </c>
      <c r="I116" s="331"/>
      <c r="J116" s="331"/>
      <c r="K116" s="331"/>
      <c r="L116" s="331"/>
      <c r="M116" s="331"/>
      <c r="N116" s="331"/>
      <c r="O116" s="331"/>
      <c r="P116" s="331"/>
      <c r="Q116" s="331"/>
      <c r="R116" s="331"/>
    </row>
    <row r="117" spans="1:18" s="193" customFormat="1" ht="20.100000000000001" hidden="1" customHeight="1">
      <c r="A117" s="804" t="s">
        <v>645</v>
      </c>
      <c r="B117" s="1154" t="s">
        <v>256</v>
      </c>
      <c r="C117" s="1154" t="s">
        <v>4423</v>
      </c>
      <c r="D117" s="1154">
        <v>45600</v>
      </c>
      <c r="E117" s="1151">
        <f t="shared" si="51"/>
        <v>45607</v>
      </c>
      <c r="F117" s="1151">
        <f t="shared" si="51"/>
        <v>45614</v>
      </c>
      <c r="G117" s="1174"/>
      <c r="H117" s="1151">
        <v>44</v>
      </c>
      <c r="I117" s="331"/>
      <c r="J117" s="331"/>
      <c r="K117" s="331"/>
      <c r="L117" s="331"/>
      <c r="M117" s="331"/>
      <c r="N117" s="331"/>
      <c r="O117" s="331"/>
      <c r="P117" s="331"/>
      <c r="Q117" s="331"/>
      <c r="R117" s="331"/>
    </row>
    <row r="118" spans="1:18" s="193" customFormat="1" ht="20.100000000000001" hidden="1" customHeight="1">
      <c r="A118" s="804" t="s">
        <v>798</v>
      </c>
      <c r="B118" s="1168" t="s">
        <v>276</v>
      </c>
      <c r="C118" s="1154" t="s">
        <v>4424</v>
      </c>
      <c r="D118" s="1154">
        <v>45604</v>
      </c>
      <c r="E118" s="1151">
        <f t="shared" si="51"/>
        <v>45611</v>
      </c>
      <c r="F118" s="1151">
        <f t="shared" si="51"/>
        <v>45618</v>
      </c>
      <c r="G118" s="1174"/>
      <c r="H118" s="1151">
        <v>45</v>
      </c>
      <c r="I118" s="331"/>
      <c r="J118" s="331"/>
      <c r="K118" s="331"/>
      <c r="L118" s="331"/>
      <c r="M118" s="331"/>
      <c r="N118" s="331"/>
      <c r="O118" s="331"/>
      <c r="P118" s="331"/>
      <c r="Q118" s="331"/>
      <c r="R118" s="331"/>
    </row>
    <row r="119" spans="1:18" s="193" customFormat="1" ht="20.100000000000001" hidden="1" customHeight="1">
      <c r="A119" s="804" t="s">
        <v>4425</v>
      </c>
      <c r="B119" s="1168" t="s">
        <v>787</v>
      </c>
      <c r="C119" s="1154" t="s">
        <v>4426</v>
      </c>
      <c r="D119" s="1154">
        <v>45619</v>
      </c>
      <c r="E119" s="1151">
        <f t="shared" si="51"/>
        <v>45626</v>
      </c>
      <c r="F119" s="1151">
        <f t="shared" si="51"/>
        <v>45633</v>
      </c>
      <c r="G119" s="1174"/>
      <c r="H119" s="1151">
        <v>47</v>
      </c>
      <c r="I119" s="331"/>
      <c r="J119" s="331"/>
      <c r="K119" s="331"/>
      <c r="L119" s="331"/>
      <c r="M119" s="331"/>
      <c r="N119" s="331"/>
      <c r="O119" s="331"/>
      <c r="P119" s="331"/>
      <c r="Q119" s="331"/>
      <c r="R119" s="331"/>
    </row>
    <row r="120" spans="1:18" s="193" customFormat="1" ht="20.100000000000001" hidden="1" customHeight="1">
      <c r="A120" s="804" t="s">
        <v>4427</v>
      </c>
      <c r="B120" s="1154" t="s">
        <v>256</v>
      </c>
      <c r="C120" s="1154" t="s">
        <v>4428</v>
      </c>
      <c r="D120" s="1154">
        <v>45623</v>
      </c>
      <c r="E120" s="1151">
        <f t="shared" si="51"/>
        <v>45630</v>
      </c>
      <c r="F120" s="1151">
        <f t="shared" si="51"/>
        <v>45637</v>
      </c>
      <c r="G120" s="1174"/>
      <c r="H120" s="1151">
        <v>48</v>
      </c>
      <c r="I120" s="331"/>
      <c r="J120" s="331"/>
      <c r="K120" s="331"/>
      <c r="L120" s="331"/>
      <c r="M120" s="331"/>
      <c r="N120" s="331"/>
      <c r="O120" s="331"/>
      <c r="P120" s="331"/>
      <c r="Q120" s="331"/>
      <c r="R120" s="331"/>
    </row>
    <row r="121" spans="1:18" s="193" customFormat="1" ht="20.100000000000001" hidden="1" customHeight="1">
      <c r="A121" s="804" t="s">
        <v>4429</v>
      </c>
      <c r="B121" s="1158" t="s">
        <v>310</v>
      </c>
      <c r="C121" s="1154" t="s">
        <v>4430</v>
      </c>
      <c r="D121" s="1154">
        <v>45628</v>
      </c>
      <c r="E121" s="1156">
        <f t="shared" si="51"/>
        <v>45635</v>
      </c>
      <c r="F121" s="1156">
        <f t="shared" si="51"/>
        <v>45642</v>
      </c>
      <c r="G121" s="1174"/>
      <c r="H121" s="1151">
        <v>49</v>
      </c>
      <c r="I121" s="331"/>
      <c r="J121" s="331"/>
      <c r="K121" s="331"/>
      <c r="L121" s="331"/>
      <c r="M121" s="331"/>
      <c r="N121" s="331"/>
      <c r="O121" s="331"/>
      <c r="P121" s="331"/>
      <c r="Q121" s="331"/>
      <c r="R121" s="331"/>
    </row>
    <row r="122" spans="1:18" s="193" customFormat="1" ht="20.100000000000001" hidden="1" customHeight="1">
      <c r="A122" s="804"/>
      <c r="B122" s="1168" t="s">
        <v>276</v>
      </c>
      <c r="C122" s="1154" t="s">
        <v>4431</v>
      </c>
      <c r="D122" s="1154">
        <v>45639</v>
      </c>
      <c r="E122" s="1151">
        <f t="shared" si="51"/>
        <v>45646</v>
      </c>
      <c r="F122" s="1151">
        <f t="shared" si="51"/>
        <v>45653</v>
      </c>
      <c r="G122" s="1174"/>
      <c r="H122" s="1151">
        <v>50</v>
      </c>
      <c r="I122" s="331"/>
      <c r="J122" s="331"/>
      <c r="K122" s="331"/>
      <c r="L122" s="331"/>
      <c r="M122" s="331"/>
      <c r="N122" s="331"/>
      <c r="O122" s="331"/>
      <c r="P122" s="331"/>
      <c r="Q122" s="331"/>
      <c r="R122" s="331"/>
    </row>
    <row r="123" spans="1:18" s="193" customFormat="1" ht="20.100000000000001" hidden="1" customHeight="1">
      <c r="A123" s="804" t="s">
        <v>787</v>
      </c>
      <c r="B123" s="1154" t="s">
        <v>4288</v>
      </c>
      <c r="C123" s="1154" t="s">
        <v>4432</v>
      </c>
      <c r="D123" s="1154">
        <v>45646</v>
      </c>
      <c r="E123" s="1151">
        <f t="shared" si="51"/>
        <v>45653</v>
      </c>
      <c r="F123" s="1151">
        <f t="shared" si="51"/>
        <v>45660</v>
      </c>
      <c r="G123" s="1174"/>
      <c r="H123" s="1151">
        <v>51</v>
      </c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</row>
    <row r="124" spans="1:18" s="193" customFormat="1" ht="20.100000000000001" hidden="1" customHeight="1">
      <c r="A124" s="804" t="s">
        <v>655</v>
      </c>
      <c r="B124" s="1158" t="s">
        <v>310</v>
      </c>
      <c r="C124" s="1154" t="s">
        <v>4433</v>
      </c>
      <c r="D124" s="1156"/>
      <c r="E124" s="1156"/>
      <c r="F124" s="1156"/>
      <c r="G124" s="1174"/>
      <c r="H124" s="1151">
        <v>52</v>
      </c>
      <c r="I124" s="331"/>
      <c r="J124" s="331"/>
      <c r="K124" s="331"/>
      <c r="L124" s="331"/>
      <c r="M124" s="331"/>
      <c r="N124" s="331"/>
      <c r="O124" s="331"/>
      <c r="P124" s="331"/>
      <c r="Q124" s="331"/>
      <c r="R124" s="331"/>
    </row>
    <row r="125" spans="1:18" s="193" customFormat="1" ht="20.100000000000001" hidden="1" customHeight="1">
      <c r="A125" s="804" t="s">
        <v>4434</v>
      </c>
      <c r="B125" s="1154" t="s">
        <v>256</v>
      </c>
      <c r="C125" s="1154" t="s">
        <v>4435</v>
      </c>
      <c r="D125" s="1154">
        <v>45656</v>
      </c>
      <c r="E125" s="1151">
        <f t="shared" ref="E125:F127" si="52">D125+7</f>
        <v>45663</v>
      </c>
      <c r="F125" s="1151">
        <f t="shared" si="52"/>
        <v>45670</v>
      </c>
      <c r="G125" s="1174"/>
      <c r="H125" s="1151">
        <v>1</v>
      </c>
      <c r="I125" s="331"/>
      <c r="J125" s="331"/>
      <c r="K125" s="331"/>
      <c r="L125" s="331"/>
      <c r="M125" s="331"/>
      <c r="N125" s="331"/>
      <c r="O125" s="331"/>
      <c r="P125" s="331"/>
      <c r="Q125" s="331"/>
      <c r="R125" s="331"/>
    </row>
    <row r="126" spans="1:18" s="193" customFormat="1" ht="20.100000000000001" hidden="1" customHeight="1">
      <c r="A126" s="804"/>
      <c r="B126" s="1154" t="s">
        <v>655</v>
      </c>
      <c r="C126" s="1154" t="s">
        <v>4286</v>
      </c>
      <c r="D126" s="1154">
        <v>45665</v>
      </c>
      <c r="E126" s="1151">
        <f t="shared" si="52"/>
        <v>45672</v>
      </c>
      <c r="F126" s="1151">
        <f t="shared" si="52"/>
        <v>45679</v>
      </c>
      <c r="G126" s="1174"/>
      <c r="H126" s="1151">
        <v>2</v>
      </c>
      <c r="I126" s="331"/>
      <c r="J126" s="331"/>
      <c r="K126" s="331"/>
      <c r="L126" s="331"/>
      <c r="M126" s="331"/>
      <c r="N126" s="331"/>
      <c r="O126" s="331"/>
      <c r="P126" s="331"/>
      <c r="Q126" s="331"/>
      <c r="R126" s="331"/>
    </row>
    <row r="127" spans="1:18" s="193" customFormat="1" ht="20.100000000000001" hidden="1" customHeight="1">
      <c r="A127" s="804" t="s">
        <v>787</v>
      </c>
      <c r="B127" s="1154" t="s">
        <v>276</v>
      </c>
      <c r="C127" s="1154" t="s">
        <v>4287</v>
      </c>
      <c r="D127" s="1154">
        <v>45304</v>
      </c>
      <c r="E127" s="1151">
        <f t="shared" si="52"/>
        <v>45311</v>
      </c>
      <c r="F127" s="1151">
        <f t="shared" si="52"/>
        <v>45318</v>
      </c>
      <c r="G127" s="1174"/>
      <c r="H127" s="1151">
        <v>3</v>
      </c>
      <c r="I127" s="331"/>
      <c r="J127" s="331"/>
      <c r="K127" s="331"/>
      <c r="L127" s="331"/>
      <c r="M127" s="331"/>
      <c r="N127" s="331"/>
      <c r="O127" s="331"/>
      <c r="P127" s="331"/>
      <c r="Q127" s="331"/>
      <c r="R127" s="331"/>
    </row>
    <row r="128" spans="1:18" s="193" customFormat="1" ht="20.100000000000001" hidden="1" customHeight="1">
      <c r="A128" s="804" t="s">
        <v>4288</v>
      </c>
      <c r="B128" s="1154" t="s">
        <v>798</v>
      </c>
      <c r="C128" s="1154" t="s">
        <v>4289</v>
      </c>
      <c r="D128" s="1155" t="s">
        <v>286</v>
      </c>
      <c r="E128" s="1156"/>
      <c r="F128" s="1156"/>
      <c r="G128" s="1174"/>
      <c r="H128" s="1151">
        <v>4</v>
      </c>
      <c r="I128" s="331"/>
      <c r="J128" s="331"/>
      <c r="K128" s="331"/>
      <c r="L128" s="331"/>
      <c r="M128" s="331"/>
      <c r="N128" s="331"/>
      <c r="O128" s="331"/>
      <c r="P128" s="331"/>
      <c r="Q128" s="331"/>
      <c r="R128" s="331"/>
    </row>
    <row r="129" spans="1:18" s="193" customFormat="1" ht="20.100000000000001" hidden="1" customHeight="1">
      <c r="A129" s="804"/>
      <c r="B129" s="1154" t="s">
        <v>256</v>
      </c>
      <c r="C129" s="1154" t="s">
        <v>4290</v>
      </c>
      <c r="D129" s="1154">
        <v>45688</v>
      </c>
      <c r="E129" s="1151">
        <f>D129+7</f>
        <v>45695</v>
      </c>
      <c r="F129" s="1151">
        <f>E129+7</f>
        <v>45702</v>
      </c>
      <c r="G129" s="1174"/>
      <c r="H129" s="1151">
        <v>5</v>
      </c>
      <c r="I129" s="331"/>
      <c r="J129" s="331"/>
      <c r="K129" s="331"/>
      <c r="L129" s="331"/>
      <c r="M129" s="331"/>
      <c r="N129" s="331"/>
      <c r="O129" s="331"/>
      <c r="P129" s="331"/>
      <c r="Q129" s="331"/>
      <c r="R129" s="331"/>
    </row>
    <row r="130" spans="1:18" s="193" customFormat="1" ht="20.100000000000001" hidden="1" customHeight="1">
      <c r="A130" s="804" t="s">
        <v>655</v>
      </c>
      <c r="B130" s="1158" t="s">
        <v>310</v>
      </c>
      <c r="C130" s="1154" t="s">
        <v>4291</v>
      </c>
      <c r="D130" s="1156"/>
      <c r="E130" s="1156"/>
      <c r="F130" s="1156"/>
      <c r="G130" s="1174"/>
      <c r="H130" s="1151">
        <v>6</v>
      </c>
      <c r="I130" s="331"/>
      <c r="J130" s="331"/>
      <c r="K130" s="331"/>
      <c r="L130" s="331"/>
      <c r="M130" s="331"/>
      <c r="N130" s="331"/>
      <c r="O130" s="331"/>
      <c r="P130" s="331"/>
      <c r="Q130" s="331"/>
      <c r="R130" s="331"/>
    </row>
    <row r="131" spans="1:18" s="193" customFormat="1" ht="20.100000000000001" hidden="1" customHeight="1">
      <c r="A131" s="804"/>
      <c r="B131" s="1158" t="s">
        <v>310</v>
      </c>
      <c r="C131" s="1154" t="s">
        <v>4292</v>
      </c>
      <c r="D131" s="1156"/>
      <c r="E131" s="1156"/>
      <c r="F131" s="1156"/>
      <c r="G131" s="1174"/>
      <c r="H131" s="1151">
        <v>7</v>
      </c>
      <c r="I131" s="331"/>
      <c r="J131" s="331"/>
      <c r="K131" s="331"/>
      <c r="L131" s="331"/>
      <c r="M131" s="331"/>
      <c r="N131" s="331"/>
      <c r="O131" s="331"/>
      <c r="P131" s="331"/>
      <c r="Q131" s="331"/>
      <c r="R131" s="331"/>
    </row>
    <row r="132" spans="1:18" s="193" customFormat="1" ht="20.100000000000001" hidden="1" customHeight="1">
      <c r="A132" s="804" t="s">
        <v>4288</v>
      </c>
      <c r="B132" s="1158" t="s">
        <v>310</v>
      </c>
      <c r="C132" s="1154" t="s">
        <v>4293</v>
      </c>
      <c r="D132" s="1156"/>
      <c r="E132" s="1156"/>
      <c r="F132" s="1156"/>
      <c r="G132" s="1174"/>
      <c r="H132" s="1151">
        <v>8</v>
      </c>
      <c r="I132" s="331"/>
      <c r="J132" s="331"/>
      <c r="K132" s="331"/>
      <c r="L132" s="331"/>
      <c r="M132" s="331"/>
      <c r="N132" s="331"/>
      <c r="O132" s="331"/>
      <c r="P132" s="331"/>
      <c r="Q132" s="331"/>
      <c r="R132" s="331"/>
    </row>
    <row r="133" spans="1:18" s="193" customFormat="1" ht="20.100000000000001" hidden="1" customHeight="1">
      <c r="A133" s="804"/>
      <c r="B133" s="1154" t="s">
        <v>655</v>
      </c>
      <c r="C133" s="1154" t="s">
        <v>4294</v>
      </c>
      <c r="D133" s="1154">
        <v>45714</v>
      </c>
      <c r="E133" s="1151">
        <f>D133+7</f>
        <v>45721</v>
      </c>
      <c r="F133" s="1151">
        <f>E133+7</f>
        <v>45728</v>
      </c>
      <c r="G133" s="1174"/>
      <c r="H133" s="1151">
        <v>9</v>
      </c>
      <c r="I133" s="331"/>
      <c r="J133" s="331"/>
      <c r="K133" s="331"/>
      <c r="L133" s="331"/>
      <c r="M133" s="331"/>
      <c r="N133" s="331"/>
      <c r="O133" s="331"/>
      <c r="P133" s="331"/>
      <c r="Q133" s="331"/>
      <c r="R133" s="331"/>
    </row>
    <row r="134" spans="1:18" s="193" customFormat="1" ht="20.100000000000001" hidden="1" customHeight="1">
      <c r="A134" s="804"/>
      <c r="B134" s="1167" t="s">
        <v>655</v>
      </c>
      <c r="C134" s="1154" t="s">
        <v>4436</v>
      </c>
      <c r="D134" s="1177" t="s">
        <v>286</v>
      </c>
      <c r="E134" s="1156"/>
      <c r="F134" s="1156"/>
      <c r="G134" s="1174"/>
      <c r="H134" s="1151">
        <v>12</v>
      </c>
      <c r="I134" s="331"/>
      <c r="J134" s="331"/>
      <c r="K134" s="331"/>
      <c r="L134" s="331"/>
      <c r="M134" s="331"/>
      <c r="N134" s="331"/>
      <c r="O134" s="331"/>
      <c r="P134" s="331"/>
      <c r="Q134" s="331"/>
      <c r="R134" s="331"/>
    </row>
    <row r="135" spans="1:18" s="193" customFormat="1" ht="20.100000000000001" hidden="1" customHeight="1">
      <c r="A135" s="804" t="s">
        <v>798</v>
      </c>
      <c r="B135" s="1154" t="s">
        <v>256</v>
      </c>
      <c r="C135" s="1154" t="s">
        <v>4437</v>
      </c>
      <c r="D135" s="1154">
        <v>45744</v>
      </c>
      <c r="E135" s="1151">
        <v>45745</v>
      </c>
      <c r="F135" s="1151">
        <f t="shared" ref="F135" si="53">E135+1</f>
        <v>45746</v>
      </c>
      <c r="G135" s="1174"/>
      <c r="H135" s="1151">
        <v>13</v>
      </c>
      <c r="I135" s="331"/>
      <c r="J135" s="331"/>
      <c r="K135" s="331"/>
      <c r="L135" s="331"/>
      <c r="M135" s="331"/>
      <c r="N135" s="331"/>
      <c r="O135" s="331"/>
      <c r="P135" s="331"/>
      <c r="Q135" s="331"/>
      <c r="R135" s="331"/>
    </row>
    <row r="136" spans="1:18" s="193" customFormat="1" ht="20.100000000000001" hidden="1" customHeight="1">
      <c r="A136" s="804"/>
      <c r="B136" s="1154" t="s">
        <v>4298</v>
      </c>
      <c r="C136" s="1154" t="s">
        <v>4438</v>
      </c>
      <c r="D136" s="1155" t="s">
        <v>286</v>
      </c>
      <c r="E136" s="1156"/>
      <c r="F136" s="1156"/>
      <c r="G136" s="1174"/>
      <c r="H136" s="1151">
        <v>15</v>
      </c>
      <c r="I136" s="331"/>
      <c r="J136" s="331"/>
      <c r="K136" s="331"/>
      <c r="L136" s="331"/>
      <c r="M136" s="331"/>
      <c r="N136" s="331"/>
      <c r="O136" s="331"/>
      <c r="P136" s="331"/>
      <c r="Q136" s="331"/>
      <c r="R136" s="331"/>
    </row>
    <row r="137" spans="1:18" s="193" customFormat="1" ht="20.100000000000001" hidden="1" customHeight="1">
      <c r="A137" s="804" t="s">
        <v>4298</v>
      </c>
      <c r="B137" s="1158" t="s">
        <v>310</v>
      </c>
      <c r="C137" s="1154" t="s">
        <v>4439</v>
      </c>
      <c r="D137" s="1156">
        <v>45761</v>
      </c>
      <c r="E137" s="1156">
        <f t="shared" ref="E137:E143" si="54">D137+5</f>
        <v>45766</v>
      </c>
      <c r="F137" s="1156">
        <f t="shared" ref="F137:F138" si="55">E137+1</f>
        <v>45767</v>
      </c>
      <c r="G137" s="1174"/>
      <c r="H137" s="1151">
        <v>16</v>
      </c>
      <c r="I137" s="331"/>
      <c r="J137" s="331"/>
      <c r="K137" s="331"/>
      <c r="L137" s="331"/>
      <c r="M137" s="331"/>
      <c r="N137" s="331"/>
      <c r="O137" s="331"/>
      <c r="P137" s="331"/>
      <c r="Q137" s="331"/>
      <c r="R137" s="331"/>
    </row>
    <row r="138" spans="1:18" s="193" customFormat="1" ht="20.100000000000001" hidden="1" customHeight="1">
      <c r="A138" s="804"/>
      <c r="B138" s="1154" t="s">
        <v>655</v>
      </c>
      <c r="C138" s="1154" t="s">
        <v>4440</v>
      </c>
      <c r="D138" s="1154">
        <v>45771</v>
      </c>
      <c r="E138" s="1151">
        <f t="shared" si="54"/>
        <v>45776</v>
      </c>
      <c r="F138" s="1151">
        <f t="shared" si="55"/>
        <v>45777</v>
      </c>
      <c r="G138" s="1174"/>
      <c r="H138" s="1151">
        <v>17</v>
      </c>
      <c r="I138" s="331"/>
      <c r="J138" s="331"/>
      <c r="K138" s="331"/>
      <c r="L138" s="331"/>
      <c r="M138" s="331"/>
      <c r="N138" s="331"/>
      <c r="O138" s="331"/>
      <c r="P138" s="331"/>
      <c r="Q138" s="331"/>
      <c r="R138" s="331"/>
    </row>
    <row r="139" spans="1:18" s="193" customFormat="1" ht="20.100000000000001" hidden="1" customHeight="1">
      <c r="A139" s="804"/>
      <c r="B139" s="1158" t="s">
        <v>310</v>
      </c>
      <c r="C139" s="1154" t="s">
        <v>4441</v>
      </c>
      <c r="D139" s="1156"/>
      <c r="E139" s="1156"/>
      <c r="F139" s="1156"/>
      <c r="G139" s="1174"/>
      <c r="H139" s="1151">
        <v>18</v>
      </c>
      <c r="I139" s="331"/>
      <c r="J139" s="331"/>
      <c r="K139" s="331"/>
      <c r="L139" s="331"/>
      <c r="M139" s="331"/>
      <c r="N139" s="331"/>
      <c r="O139" s="331"/>
      <c r="P139" s="331"/>
      <c r="Q139" s="331"/>
      <c r="R139" s="331"/>
    </row>
    <row r="140" spans="1:18" s="193" customFormat="1" ht="20.100000000000001" hidden="1" customHeight="1">
      <c r="A140" s="804"/>
      <c r="B140" s="1158" t="s">
        <v>310</v>
      </c>
      <c r="C140" s="1154" t="s">
        <v>4442</v>
      </c>
      <c r="D140" s="1156"/>
      <c r="E140" s="1156"/>
      <c r="F140" s="1156"/>
      <c r="G140" s="1174"/>
      <c r="H140" s="1151">
        <v>19</v>
      </c>
      <c r="I140" s="331"/>
      <c r="J140" s="331"/>
      <c r="K140" s="331"/>
      <c r="L140" s="331"/>
      <c r="M140" s="331"/>
      <c r="N140" s="331"/>
      <c r="O140" s="331"/>
      <c r="P140" s="331"/>
      <c r="Q140" s="331"/>
      <c r="R140" s="331"/>
    </row>
    <row r="141" spans="1:18" s="193" customFormat="1" ht="20.100000000000001" hidden="1" customHeight="1">
      <c r="A141" s="804"/>
      <c r="B141" s="1158" t="s">
        <v>310</v>
      </c>
      <c r="C141" s="1154" t="s">
        <v>4443</v>
      </c>
      <c r="D141" s="1156"/>
      <c r="E141" s="1156"/>
      <c r="F141" s="1156"/>
      <c r="G141" s="1174"/>
      <c r="H141" s="1151">
        <v>20</v>
      </c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</row>
    <row r="142" spans="1:18" s="193" customFormat="1" ht="20.100000000000001" hidden="1" customHeight="1">
      <c r="A142" s="804"/>
      <c r="B142" s="1154" t="s">
        <v>4298</v>
      </c>
      <c r="C142" s="1154" t="s">
        <v>4444</v>
      </c>
      <c r="D142" s="1154">
        <v>45790</v>
      </c>
      <c r="E142" s="1151">
        <f t="shared" si="54"/>
        <v>45795</v>
      </c>
      <c r="F142" s="1151">
        <f t="shared" ref="F142:F143" si="56">E142+1</f>
        <v>45796</v>
      </c>
      <c r="G142" s="1174"/>
      <c r="H142" s="1151">
        <v>20</v>
      </c>
      <c r="I142" s="331"/>
      <c r="J142" s="331"/>
      <c r="K142" s="331"/>
      <c r="L142" s="331"/>
      <c r="M142" s="331"/>
      <c r="N142" s="331"/>
      <c r="O142" s="331"/>
      <c r="P142" s="331"/>
      <c r="Q142" s="331"/>
      <c r="R142" s="331"/>
    </row>
    <row r="143" spans="1:18" s="193" customFormat="1" ht="20.100000000000001" hidden="1" customHeight="1">
      <c r="A143" s="804"/>
      <c r="B143" s="1167" t="s">
        <v>256</v>
      </c>
      <c r="C143" s="1154" t="s">
        <v>4445</v>
      </c>
      <c r="D143" s="1154">
        <v>45799</v>
      </c>
      <c r="E143" s="1151">
        <f t="shared" si="54"/>
        <v>45804</v>
      </c>
      <c r="F143" s="1151">
        <f t="shared" si="56"/>
        <v>45805</v>
      </c>
      <c r="G143" s="1174"/>
      <c r="H143" s="1151">
        <v>21</v>
      </c>
      <c r="I143" s="331"/>
      <c r="J143" s="331"/>
      <c r="K143" s="331"/>
      <c r="L143" s="331"/>
      <c r="M143" s="331"/>
      <c r="N143" s="331"/>
      <c r="O143" s="331"/>
      <c r="P143" s="331"/>
      <c r="Q143" s="331"/>
      <c r="R143" s="331"/>
    </row>
    <row r="144" spans="1:18" s="193" customFormat="1" ht="20.100000000000001" hidden="1" customHeight="1">
      <c r="A144" s="804"/>
      <c r="B144" s="1154" t="s">
        <v>655</v>
      </c>
      <c r="C144" s="1154" t="s">
        <v>4446</v>
      </c>
      <c r="D144" s="1154">
        <v>45805</v>
      </c>
      <c r="E144" s="1151">
        <f t="shared" ref="E144:E145" si="57">D144+5</f>
        <v>45810</v>
      </c>
      <c r="F144" s="1151">
        <f t="shared" ref="F144:F145" si="58">E144+1</f>
        <v>45811</v>
      </c>
      <c r="G144" s="1174"/>
      <c r="H144" s="1151">
        <v>22</v>
      </c>
      <c r="I144" s="331"/>
      <c r="J144" s="331"/>
      <c r="K144" s="331"/>
      <c r="L144" s="331"/>
      <c r="M144" s="331"/>
      <c r="N144" s="331"/>
      <c r="O144" s="331"/>
      <c r="P144" s="331"/>
      <c r="Q144" s="331"/>
      <c r="R144" s="331"/>
    </row>
    <row r="145" spans="1:18" s="193" customFormat="1" ht="20.100000000000001" hidden="1" customHeight="1">
      <c r="A145" s="804"/>
      <c r="B145" s="1154" t="s">
        <v>839</v>
      </c>
      <c r="C145" s="1154" t="s">
        <v>4447</v>
      </c>
      <c r="D145" s="1154">
        <v>45816</v>
      </c>
      <c r="E145" s="1151">
        <f t="shared" si="57"/>
        <v>45821</v>
      </c>
      <c r="F145" s="1151">
        <f t="shared" si="58"/>
        <v>45822</v>
      </c>
      <c r="G145" s="1174"/>
      <c r="H145" s="1151">
        <v>23</v>
      </c>
      <c r="I145" s="331"/>
      <c r="J145" s="331"/>
      <c r="K145" s="331"/>
      <c r="L145" s="331"/>
      <c r="M145" s="331"/>
      <c r="N145" s="331"/>
      <c r="O145" s="331"/>
      <c r="P145" s="331"/>
      <c r="Q145" s="331"/>
      <c r="R145" s="331"/>
    </row>
    <row r="146" spans="1:18" s="193" customFormat="1" ht="20.100000000000001" hidden="1" customHeight="1">
      <c r="A146" s="804"/>
      <c r="B146" s="1154" t="s">
        <v>4298</v>
      </c>
      <c r="C146" s="1154" t="s">
        <v>4448</v>
      </c>
      <c r="D146" s="1177" t="s">
        <v>286</v>
      </c>
      <c r="E146" s="1156"/>
      <c r="F146" s="1156"/>
      <c r="G146" s="1174"/>
      <c r="H146" s="1151">
        <v>24</v>
      </c>
      <c r="I146" s="331"/>
      <c r="J146" s="331"/>
      <c r="K146" s="331"/>
      <c r="L146" s="331"/>
      <c r="M146" s="331"/>
      <c r="N146" s="331"/>
      <c r="O146" s="331"/>
      <c r="P146" s="331"/>
      <c r="Q146" s="331"/>
      <c r="R146" s="331"/>
    </row>
    <row r="147" spans="1:18" s="193" customFormat="1" ht="20.100000000000001" hidden="1" customHeight="1">
      <c r="A147" s="804"/>
      <c r="B147" s="1158" t="s">
        <v>310</v>
      </c>
      <c r="C147" s="1154" t="s">
        <v>4449</v>
      </c>
      <c r="D147" s="1156"/>
      <c r="E147" s="1156"/>
      <c r="F147" s="1156"/>
      <c r="G147" s="1174"/>
      <c r="H147" s="1151">
        <v>25</v>
      </c>
      <c r="I147" s="331"/>
      <c r="J147" s="331"/>
      <c r="K147" s="331"/>
      <c r="L147" s="331"/>
      <c r="M147" s="331"/>
      <c r="N147" s="331"/>
      <c r="O147" s="331"/>
      <c r="P147" s="331"/>
      <c r="Q147" s="331"/>
      <c r="R147" s="331"/>
    </row>
    <row r="148" spans="1:18" s="193" customFormat="1" ht="20.100000000000001" hidden="1" customHeight="1">
      <c r="A148" s="804"/>
      <c r="B148" s="1154" t="s">
        <v>776</v>
      </c>
      <c r="C148" s="1154" t="s">
        <v>4450</v>
      </c>
      <c r="D148" s="1154">
        <v>45832</v>
      </c>
      <c r="E148" s="1151">
        <f t="shared" ref="E148" si="59">D148+5</f>
        <v>45837</v>
      </c>
      <c r="F148" s="1151">
        <f t="shared" ref="F148" si="60">E148+1</f>
        <v>45838</v>
      </c>
      <c r="G148" s="1174"/>
      <c r="H148" s="1151">
        <v>26</v>
      </c>
      <c r="I148" s="331"/>
      <c r="J148" s="331"/>
      <c r="K148" s="331"/>
      <c r="L148" s="331"/>
      <c r="M148" s="331"/>
      <c r="N148" s="331"/>
      <c r="O148" s="331"/>
      <c r="P148" s="331"/>
      <c r="Q148" s="331"/>
      <c r="R148" s="331"/>
    </row>
    <row r="149" spans="1:18" s="193" customFormat="1" ht="20.100000000000001" hidden="1" customHeight="1">
      <c r="A149" s="804" t="s">
        <v>4451</v>
      </c>
      <c r="B149" s="1154" t="s">
        <v>798</v>
      </c>
      <c r="C149" s="1154" t="s">
        <v>4452</v>
      </c>
      <c r="D149" s="1177" t="s">
        <v>286</v>
      </c>
      <c r="E149" s="1156"/>
      <c r="F149" s="1156"/>
      <c r="G149" s="1174"/>
      <c r="H149" s="1151">
        <v>27</v>
      </c>
      <c r="I149" s="331"/>
      <c r="J149" s="331"/>
      <c r="K149" s="331"/>
      <c r="L149" s="331"/>
      <c r="M149" s="331"/>
      <c r="N149" s="331"/>
      <c r="O149" s="331"/>
      <c r="P149" s="331"/>
      <c r="Q149" s="331"/>
      <c r="R149" s="331"/>
    </row>
    <row r="150" spans="1:18" s="193" customFormat="1" ht="20.100000000000001" hidden="1" customHeight="1">
      <c r="A150" s="804"/>
      <c r="B150" s="1154" t="s">
        <v>839</v>
      </c>
      <c r="C150" s="1154" t="s">
        <v>4453</v>
      </c>
      <c r="D150" s="1154">
        <v>45852</v>
      </c>
      <c r="E150" s="1151">
        <f t="shared" ref="E150" si="61">D150+5</f>
        <v>45857</v>
      </c>
      <c r="F150" s="1151">
        <f t="shared" ref="F150" si="62">E150+1</f>
        <v>45858</v>
      </c>
      <c r="G150" s="1174"/>
      <c r="H150" s="1151">
        <v>28</v>
      </c>
      <c r="I150" s="331"/>
      <c r="J150" s="331"/>
      <c r="K150" s="331"/>
      <c r="L150" s="331"/>
      <c r="M150" s="331"/>
      <c r="N150" s="331"/>
      <c r="O150" s="331"/>
      <c r="P150" s="331"/>
      <c r="Q150" s="331"/>
      <c r="R150" s="331"/>
    </row>
    <row r="151" spans="1:18" s="193" customFormat="1" ht="20.100000000000001" hidden="1" customHeight="1">
      <c r="A151" s="804" t="s">
        <v>4454</v>
      </c>
      <c r="B151" s="1158" t="s">
        <v>310</v>
      </c>
      <c r="C151" s="1154" t="s">
        <v>4455</v>
      </c>
      <c r="D151" s="1156"/>
      <c r="E151" s="1156"/>
      <c r="F151" s="1156"/>
      <c r="G151" s="1174"/>
      <c r="H151" s="1151">
        <v>29</v>
      </c>
      <c r="I151" s="331"/>
      <c r="J151" s="331"/>
      <c r="K151" s="331"/>
      <c r="L151" s="331"/>
      <c r="M151" s="331"/>
      <c r="N151" s="331"/>
      <c r="O151" s="331"/>
      <c r="P151" s="331"/>
      <c r="Q151" s="331"/>
      <c r="R151" s="331"/>
    </row>
    <row r="152" spans="1:18" s="193" customFormat="1" ht="20.100000000000001" hidden="1" customHeight="1">
      <c r="A152" s="804" t="s">
        <v>256</v>
      </c>
      <c r="B152" s="1154" t="s">
        <v>776</v>
      </c>
      <c r="C152" s="1154" t="s">
        <v>4456</v>
      </c>
      <c r="D152" s="1154">
        <v>45864</v>
      </c>
      <c r="E152" s="1177" t="s">
        <v>286</v>
      </c>
      <c r="F152" s="1177" t="s">
        <v>286</v>
      </c>
      <c r="G152" s="1174"/>
      <c r="H152" s="1151">
        <v>30</v>
      </c>
      <c r="I152" s="331"/>
      <c r="J152" s="331"/>
      <c r="K152" s="331"/>
      <c r="L152" s="331"/>
      <c r="M152" s="331"/>
      <c r="N152" s="331"/>
      <c r="O152" s="331"/>
      <c r="P152" s="331"/>
      <c r="Q152" s="331"/>
      <c r="R152" s="331"/>
    </row>
    <row r="153" spans="1:18" s="193" customFormat="1" ht="20.100000000000001" hidden="1" customHeight="1">
      <c r="A153" s="804" t="s">
        <v>655</v>
      </c>
      <c r="B153" s="1158" t="s">
        <v>310</v>
      </c>
      <c r="C153" s="1154" t="s">
        <v>4457</v>
      </c>
      <c r="D153" s="1156"/>
      <c r="E153" s="1156"/>
      <c r="F153" s="1156"/>
      <c r="G153" s="1174"/>
      <c r="H153" s="1151">
        <v>31</v>
      </c>
      <c r="I153" s="331"/>
      <c r="J153" s="331"/>
      <c r="K153" s="331"/>
      <c r="L153" s="331"/>
      <c r="M153" s="331"/>
      <c r="N153" s="331"/>
      <c r="O153" s="331"/>
      <c r="P153" s="331"/>
      <c r="Q153" s="331"/>
      <c r="R153" s="331"/>
    </row>
    <row r="154" spans="1:18" s="193" customFormat="1" ht="20.100000000000001" hidden="1" customHeight="1">
      <c r="A154" s="804" t="s">
        <v>839</v>
      </c>
      <c r="B154" s="1154" t="s">
        <v>692</v>
      </c>
      <c r="C154" s="1154" t="s">
        <v>4458</v>
      </c>
      <c r="D154" s="1154">
        <v>45872</v>
      </c>
      <c r="E154" s="1177" t="s">
        <v>286</v>
      </c>
      <c r="F154" s="1177" t="s">
        <v>286</v>
      </c>
      <c r="G154" s="1174"/>
      <c r="H154" s="1151">
        <v>32</v>
      </c>
      <c r="I154" s="331"/>
      <c r="J154" s="331"/>
      <c r="K154" s="331"/>
      <c r="L154" s="331"/>
      <c r="M154" s="331"/>
      <c r="N154" s="331"/>
      <c r="O154" s="331"/>
      <c r="P154" s="331"/>
      <c r="Q154" s="331"/>
      <c r="R154" s="331"/>
    </row>
    <row r="155" spans="1:18" s="193" customFormat="1" ht="20.100000000000001" hidden="1" customHeight="1">
      <c r="A155" s="804"/>
      <c r="B155" s="1154" t="s">
        <v>839</v>
      </c>
      <c r="C155" s="1154" t="s">
        <v>4459</v>
      </c>
      <c r="D155" s="1154">
        <v>45888</v>
      </c>
      <c r="E155" s="1177" t="s">
        <v>286</v>
      </c>
      <c r="F155" s="1177" t="s">
        <v>286</v>
      </c>
      <c r="G155" s="1174"/>
      <c r="H155" s="1151">
        <v>33</v>
      </c>
      <c r="I155" s="331"/>
      <c r="J155" s="331"/>
      <c r="K155" s="331"/>
      <c r="L155" s="331"/>
      <c r="M155" s="331"/>
      <c r="N155" s="331"/>
      <c r="O155" s="331"/>
      <c r="P155" s="331"/>
      <c r="Q155" s="331"/>
      <c r="R155" s="331"/>
    </row>
    <row r="156" spans="1:18" s="193" customFormat="1" ht="20.100000000000001" hidden="1" customHeight="1">
      <c r="A156" s="804" t="s">
        <v>776</v>
      </c>
      <c r="B156" s="1158" t="s">
        <v>310</v>
      </c>
      <c r="C156" s="1154" t="s">
        <v>4460</v>
      </c>
      <c r="D156" s="1156"/>
      <c r="E156" s="1156"/>
      <c r="F156" s="1156"/>
      <c r="G156" s="1174"/>
      <c r="H156" s="1151">
        <v>34</v>
      </c>
      <c r="I156" s="331"/>
      <c r="J156" s="331"/>
      <c r="K156" s="331"/>
      <c r="L156" s="331"/>
      <c r="M156" s="331"/>
      <c r="N156" s="331"/>
      <c r="O156" s="331"/>
      <c r="P156" s="331"/>
      <c r="Q156" s="331"/>
      <c r="R156" s="331"/>
    </row>
    <row r="157" spans="1:18" s="193" customFormat="1" ht="20.100000000000001" hidden="1" customHeight="1">
      <c r="A157" s="804"/>
      <c r="B157" s="1154" t="s">
        <v>4288</v>
      </c>
      <c r="C157" s="1154" t="s">
        <v>4461</v>
      </c>
      <c r="D157" s="1154">
        <v>45899</v>
      </c>
      <c r="E157" s="1177" t="s">
        <v>286</v>
      </c>
      <c r="F157" s="1177" t="s">
        <v>286</v>
      </c>
      <c r="G157" s="1174"/>
      <c r="H157" s="1151">
        <v>35</v>
      </c>
      <c r="I157" s="331"/>
      <c r="J157" s="331"/>
      <c r="K157" s="331"/>
      <c r="L157" s="331"/>
      <c r="M157" s="331"/>
      <c r="N157" s="331"/>
      <c r="O157" s="331"/>
      <c r="P157" s="331"/>
      <c r="Q157" s="331"/>
      <c r="R157" s="331"/>
    </row>
    <row r="158" spans="1:18" s="193" customFormat="1" ht="20.100000000000001" hidden="1" customHeight="1">
      <c r="A158" s="804" t="s">
        <v>692</v>
      </c>
      <c r="B158" s="1154" t="s">
        <v>839</v>
      </c>
      <c r="C158" s="1154" t="s">
        <v>4462</v>
      </c>
      <c r="D158" s="1154">
        <v>45902</v>
      </c>
      <c r="E158" s="1177" t="s">
        <v>286</v>
      </c>
      <c r="F158" s="1177" t="s">
        <v>286</v>
      </c>
      <c r="G158" s="1174"/>
      <c r="H158" s="1151">
        <v>36</v>
      </c>
      <c r="I158" s="331"/>
      <c r="J158" s="331"/>
      <c r="K158" s="331"/>
      <c r="L158" s="331"/>
      <c r="M158" s="331"/>
      <c r="N158" s="331"/>
      <c r="O158" s="331"/>
      <c r="P158" s="331"/>
      <c r="Q158" s="331"/>
      <c r="R158" s="331"/>
    </row>
    <row r="159" spans="1:18" s="193" customFormat="1" ht="20.100000000000001" hidden="1" customHeight="1">
      <c r="A159" s="804"/>
      <c r="B159" s="1158" t="s">
        <v>310</v>
      </c>
      <c r="C159" s="1154" t="s">
        <v>4463</v>
      </c>
      <c r="D159" s="1156"/>
      <c r="E159" s="1156"/>
      <c r="F159" s="1156"/>
      <c r="G159" s="1174"/>
      <c r="H159" s="1151">
        <v>37</v>
      </c>
      <c r="I159" s="331"/>
      <c r="J159" s="331"/>
      <c r="K159" s="331"/>
      <c r="L159" s="331"/>
      <c r="M159" s="331"/>
      <c r="N159" s="331"/>
      <c r="O159" s="331"/>
      <c r="P159" s="331"/>
      <c r="Q159" s="331"/>
      <c r="R159" s="331"/>
    </row>
    <row r="160" spans="1:18" s="193" customFormat="1" ht="20.100000000000001" hidden="1" customHeight="1">
      <c r="A160" s="804"/>
      <c r="B160" s="1158" t="s">
        <v>310</v>
      </c>
      <c r="C160" s="1154" t="s">
        <v>4464</v>
      </c>
      <c r="D160" s="1156"/>
      <c r="E160" s="1156"/>
      <c r="F160" s="1156"/>
      <c r="G160" s="1174"/>
      <c r="H160" s="1151">
        <v>38</v>
      </c>
      <c r="I160" s="331"/>
      <c r="J160" s="331"/>
      <c r="K160" s="331"/>
      <c r="L160" s="331"/>
      <c r="M160" s="331"/>
      <c r="N160" s="331"/>
      <c r="O160" s="331"/>
      <c r="P160" s="331"/>
      <c r="Q160" s="331"/>
      <c r="R160" s="331"/>
    </row>
    <row r="161" spans="1:18" s="193" customFormat="1" ht="20.100000000000001" hidden="1" customHeight="1">
      <c r="A161" s="804" t="s">
        <v>4465</v>
      </c>
      <c r="B161" s="1154" t="s">
        <v>649</v>
      </c>
      <c r="C161" s="1158" t="s">
        <v>4466</v>
      </c>
      <c r="D161" s="1154">
        <v>45930</v>
      </c>
      <c r="E161" s="1177" t="s">
        <v>286</v>
      </c>
      <c r="F161" s="1177" t="s">
        <v>286</v>
      </c>
      <c r="G161" s="1174"/>
      <c r="H161" s="1151">
        <v>39</v>
      </c>
      <c r="I161" s="331"/>
      <c r="J161" s="331"/>
      <c r="K161" s="331"/>
      <c r="L161" s="331"/>
      <c r="M161" s="331"/>
      <c r="N161" s="331"/>
      <c r="O161" s="331"/>
      <c r="P161" s="331"/>
      <c r="Q161" s="331"/>
      <c r="R161" s="331"/>
    </row>
    <row r="162" spans="1:18" s="193" customFormat="1" ht="20.100000000000001" hidden="1" customHeight="1">
      <c r="A162" s="804" t="s">
        <v>692</v>
      </c>
      <c r="B162" s="1154" t="s">
        <v>4288</v>
      </c>
      <c r="C162" s="1154" t="s">
        <v>4467</v>
      </c>
      <c r="D162" s="1154">
        <v>45928</v>
      </c>
      <c r="E162" s="1151">
        <f t="shared" ref="E162" si="63">D162+5</f>
        <v>45933</v>
      </c>
      <c r="F162" s="1151">
        <f t="shared" ref="F162" si="64">E162+1</f>
        <v>45934</v>
      </c>
      <c r="G162" s="1174"/>
      <c r="H162" s="1151">
        <v>40</v>
      </c>
      <c r="I162" s="331"/>
      <c r="J162" s="331"/>
      <c r="K162" s="331"/>
      <c r="L162" s="331"/>
      <c r="M162" s="331"/>
      <c r="N162" s="331"/>
      <c r="O162" s="331"/>
      <c r="P162" s="331"/>
      <c r="Q162" s="331"/>
      <c r="R162" s="331"/>
    </row>
    <row r="163" spans="1:18" s="193" customFormat="1" ht="20.100000000000001" hidden="1" customHeight="1">
      <c r="A163" s="804" t="s">
        <v>4331</v>
      </c>
      <c r="B163" s="1374" t="s">
        <v>792</v>
      </c>
      <c r="C163" s="1154" t="s">
        <v>4468</v>
      </c>
      <c r="D163" s="1154">
        <v>45935</v>
      </c>
      <c r="E163" s="1177" t="s">
        <v>286</v>
      </c>
      <c r="F163" s="1177" t="s">
        <v>286</v>
      </c>
      <c r="G163" s="1174"/>
      <c r="H163" s="1151">
        <v>41</v>
      </c>
      <c r="I163" s="331"/>
      <c r="J163" s="331"/>
      <c r="K163" s="331"/>
      <c r="L163" s="331"/>
      <c r="M163" s="331"/>
      <c r="N163" s="331"/>
      <c r="O163" s="331"/>
      <c r="P163" s="331"/>
      <c r="Q163" s="331"/>
      <c r="R163" s="331"/>
    </row>
    <row r="164" spans="1:18" s="193" customFormat="1" ht="20.100000000000001" hidden="1" customHeight="1">
      <c r="A164" s="804" t="s">
        <v>768</v>
      </c>
      <c r="B164" s="1234" t="s">
        <v>649</v>
      </c>
      <c r="C164" s="1362" t="s">
        <v>4469</v>
      </c>
      <c r="D164" s="1154">
        <v>45945</v>
      </c>
      <c r="E164" s="1151">
        <f t="shared" ref="E164:E166" si="65">D164+5</f>
        <v>45950</v>
      </c>
      <c r="F164" s="1151">
        <f t="shared" ref="F164:F166" si="66">E164+1</f>
        <v>45951</v>
      </c>
      <c r="G164" s="1174"/>
      <c r="H164" s="1151">
        <v>42</v>
      </c>
      <c r="I164" s="331"/>
      <c r="J164" s="331"/>
      <c r="K164" s="331"/>
      <c r="L164" s="331"/>
      <c r="M164" s="331"/>
      <c r="N164" s="331"/>
      <c r="O164" s="331"/>
      <c r="P164" s="331"/>
      <c r="Q164" s="331"/>
      <c r="R164" s="331"/>
    </row>
    <row r="165" spans="1:18" s="193" customFormat="1" ht="20.100000000000001" hidden="1" customHeight="1">
      <c r="A165" s="1138" t="s">
        <v>4470</v>
      </c>
      <c r="B165" s="1375" t="s">
        <v>310</v>
      </c>
      <c r="C165" s="1154" t="s">
        <v>4471</v>
      </c>
      <c r="D165" s="1160">
        <v>45949</v>
      </c>
      <c r="E165" s="1160">
        <f t="shared" si="65"/>
        <v>45954</v>
      </c>
      <c r="F165" s="1160">
        <f t="shared" si="66"/>
        <v>45955</v>
      </c>
      <c r="G165" s="1174"/>
      <c r="H165" s="1151">
        <v>43</v>
      </c>
      <c r="I165" s="331"/>
      <c r="J165" s="331"/>
      <c r="K165" s="331"/>
      <c r="L165" s="331"/>
      <c r="M165" s="331"/>
      <c r="N165" s="331"/>
      <c r="O165" s="331"/>
      <c r="P165" s="331"/>
      <c r="Q165" s="331"/>
      <c r="R165" s="331"/>
    </row>
    <row r="166" spans="1:18" s="193" customFormat="1" ht="20.100000000000001" hidden="1" customHeight="1">
      <c r="A166" s="804"/>
      <c r="B166" s="1154" t="s">
        <v>4288</v>
      </c>
      <c r="C166" s="1154" t="s">
        <v>4472</v>
      </c>
      <c r="D166" s="1154">
        <v>45957</v>
      </c>
      <c r="E166" s="1151">
        <f t="shared" si="65"/>
        <v>45962</v>
      </c>
      <c r="F166" s="1151">
        <f t="shared" si="66"/>
        <v>45963</v>
      </c>
      <c r="G166" s="1174"/>
      <c r="H166" s="1151">
        <v>44</v>
      </c>
      <c r="I166" s="331"/>
      <c r="J166" s="331"/>
      <c r="K166" s="331"/>
      <c r="L166" s="331"/>
      <c r="M166" s="331"/>
      <c r="N166" s="331"/>
      <c r="O166" s="331"/>
      <c r="P166" s="331"/>
      <c r="Q166" s="331"/>
      <c r="R166" s="331"/>
    </row>
    <row r="167" spans="1:18" s="193" customFormat="1" ht="20.100000000000001" hidden="1" customHeight="1">
      <c r="A167" s="804" t="s">
        <v>792</v>
      </c>
      <c r="B167" s="1159" t="s">
        <v>310</v>
      </c>
      <c r="C167" s="1154" t="s">
        <v>4473</v>
      </c>
      <c r="D167" s="1160">
        <v>45963</v>
      </c>
      <c r="E167" s="1160">
        <f t="shared" ref="E167" si="67">D167+5</f>
        <v>45968</v>
      </c>
      <c r="F167" s="1160">
        <f t="shared" ref="F167" si="68">E167+1</f>
        <v>45969</v>
      </c>
      <c r="G167" s="1174"/>
      <c r="H167" s="1151">
        <v>45</v>
      </c>
      <c r="I167" s="331"/>
      <c r="J167" s="331"/>
      <c r="K167" s="331"/>
      <c r="L167" s="331"/>
      <c r="M167" s="331"/>
      <c r="N167" s="331"/>
      <c r="O167" s="331"/>
      <c r="P167" s="331"/>
      <c r="Q167" s="331"/>
      <c r="R167" s="331"/>
    </row>
    <row r="168" spans="1:18" s="193" customFormat="1" ht="20.100000000000001" hidden="1" customHeight="1">
      <c r="A168" s="804" t="s">
        <v>649</v>
      </c>
      <c r="B168" s="1154" t="s">
        <v>792</v>
      </c>
      <c r="C168" s="1154" t="s">
        <v>4474</v>
      </c>
      <c r="D168" s="1154">
        <v>45977</v>
      </c>
      <c r="E168" s="1151">
        <f t="shared" ref="E168:E171" si="69">D168+5</f>
        <v>45982</v>
      </c>
      <c r="F168" s="1151">
        <f t="shared" ref="F168:F171" si="70">E168+1</f>
        <v>45983</v>
      </c>
      <c r="G168" s="1174"/>
      <c r="H168" s="1151">
        <v>46</v>
      </c>
      <c r="I168" s="331"/>
      <c r="J168" s="331"/>
      <c r="K168" s="331"/>
      <c r="L168" s="331"/>
      <c r="M168" s="331"/>
      <c r="N168" s="331"/>
      <c r="O168" s="331"/>
      <c r="P168" s="331"/>
      <c r="Q168" s="331"/>
      <c r="R168" s="331"/>
    </row>
    <row r="169" spans="1:18" s="193" customFormat="1" ht="20.100000000000001" hidden="1" customHeight="1">
      <c r="A169" s="804" t="s">
        <v>768</v>
      </c>
      <c r="B169" s="1154" t="s">
        <v>649</v>
      </c>
      <c r="C169" s="1154" t="s">
        <v>4475</v>
      </c>
      <c r="D169" s="1154">
        <v>45979</v>
      </c>
      <c r="E169" s="1151">
        <f t="shared" si="69"/>
        <v>45984</v>
      </c>
      <c r="F169" s="1151">
        <f t="shared" si="70"/>
        <v>45985</v>
      </c>
      <c r="G169" s="1174"/>
      <c r="H169" s="1151">
        <v>47</v>
      </c>
      <c r="I169" s="331"/>
      <c r="J169" s="331"/>
      <c r="K169" s="331"/>
      <c r="L169" s="331"/>
      <c r="M169" s="331"/>
      <c r="N169" s="331"/>
      <c r="O169" s="331"/>
      <c r="P169" s="331"/>
      <c r="Q169" s="331"/>
      <c r="R169" s="331"/>
    </row>
    <row r="170" spans="1:18" s="193" customFormat="1" ht="20.100000000000001" hidden="1" customHeight="1">
      <c r="A170" s="804" t="s">
        <v>804</v>
      </c>
      <c r="B170" s="1154" t="s">
        <v>776</v>
      </c>
      <c r="C170" s="1154" t="s">
        <v>4476</v>
      </c>
      <c r="D170" s="1154">
        <v>45985</v>
      </c>
      <c r="E170" s="1151">
        <f t="shared" si="69"/>
        <v>45990</v>
      </c>
      <c r="F170" s="1151">
        <f t="shared" si="70"/>
        <v>45991</v>
      </c>
      <c r="G170" s="1174"/>
      <c r="H170" s="1151">
        <v>48</v>
      </c>
      <c r="I170" s="331"/>
      <c r="J170" s="331"/>
      <c r="K170" s="331"/>
      <c r="L170" s="331"/>
      <c r="M170" s="331"/>
      <c r="N170" s="331"/>
      <c r="O170" s="331"/>
      <c r="P170" s="331"/>
      <c r="Q170" s="331"/>
      <c r="R170" s="331"/>
    </row>
    <row r="171" spans="1:18" s="193" customFormat="1" ht="20.100000000000001" hidden="1" customHeight="1">
      <c r="A171" s="804" t="s">
        <v>4477</v>
      </c>
      <c r="B171" s="1159" t="s">
        <v>310</v>
      </c>
      <c r="C171" s="1154" t="s">
        <v>4478</v>
      </c>
      <c r="D171" s="1160">
        <v>45998</v>
      </c>
      <c r="E171" s="1160">
        <f t="shared" si="69"/>
        <v>46003</v>
      </c>
      <c r="F171" s="1160">
        <f t="shared" si="70"/>
        <v>46004</v>
      </c>
      <c r="G171" s="1174"/>
      <c r="H171" s="1151">
        <v>49</v>
      </c>
      <c r="I171" s="331"/>
      <c r="J171" s="331"/>
      <c r="K171" s="331"/>
      <c r="L171" s="331"/>
      <c r="M171" s="331"/>
      <c r="N171" s="331"/>
      <c r="O171" s="331"/>
      <c r="P171" s="331"/>
      <c r="Q171" s="331"/>
      <c r="R171" s="331"/>
    </row>
    <row r="172" spans="1:18" s="193" customFormat="1" ht="20.100000000000001" hidden="1" customHeight="1">
      <c r="A172" s="804" t="s">
        <v>792</v>
      </c>
      <c r="B172" s="1159" t="s">
        <v>310</v>
      </c>
      <c r="C172" s="1154" t="s">
        <v>4479</v>
      </c>
      <c r="D172" s="1160">
        <v>45998</v>
      </c>
      <c r="E172" s="1160">
        <f t="shared" ref="E172:E174" si="71">D172+5</f>
        <v>46003</v>
      </c>
      <c r="F172" s="1160">
        <f t="shared" ref="F172:F175" si="72">E172+1</f>
        <v>46004</v>
      </c>
      <c r="G172" s="1174"/>
      <c r="H172" s="1151">
        <v>50</v>
      </c>
      <c r="I172" s="331"/>
      <c r="J172" s="331"/>
      <c r="K172" s="331"/>
      <c r="L172" s="331"/>
      <c r="M172" s="331"/>
      <c r="N172" s="331"/>
      <c r="O172" s="331"/>
      <c r="P172" s="331"/>
      <c r="Q172" s="331"/>
      <c r="R172" s="331"/>
    </row>
    <row r="173" spans="1:18" s="193" customFormat="1" ht="20.100000000000001" hidden="1" customHeight="1">
      <c r="A173" s="804" t="s">
        <v>4480</v>
      </c>
      <c r="B173" s="1159" t="s">
        <v>310</v>
      </c>
      <c r="C173" s="1154" t="s">
        <v>4481</v>
      </c>
      <c r="D173" s="1160">
        <v>45998</v>
      </c>
      <c r="E173" s="1160">
        <f t="shared" ref="E173" si="73">D173+5</f>
        <v>46003</v>
      </c>
      <c r="F173" s="1160">
        <f t="shared" ref="F173" si="74">E173+1</f>
        <v>46004</v>
      </c>
      <c r="G173" s="1174"/>
      <c r="H173" s="1151">
        <v>51</v>
      </c>
      <c r="I173" s="331"/>
      <c r="J173" s="331"/>
      <c r="K173" s="331"/>
      <c r="L173" s="331"/>
      <c r="M173" s="331"/>
      <c r="N173" s="331"/>
      <c r="O173" s="331"/>
      <c r="P173" s="331"/>
      <c r="Q173" s="331"/>
      <c r="R173" s="331"/>
    </row>
    <row r="174" spans="1:18" s="193" customFormat="1" ht="20.100000000000001" hidden="1" customHeight="1">
      <c r="A174" s="804" t="s">
        <v>4354</v>
      </c>
      <c r="B174" s="1159" t="s">
        <v>310</v>
      </c>
      <c r="C174" s="1154" t="s">
        <v>4482</v>
      </c>
      <c r="D174" s="1160">
        <v>46014</v>
      </c>
      <c r="E174" s="1160">
        <f t="shared" si="71"/>
        <v>46019</v>
      </c>
      <c r="F174" s="1160">
        <f t="shared" si="72"/>
        <v>46020</v>
      </c>
      <c r="G174" s="1174"/>
      <c r="H174" s="1151">
        <v>52</v>
      </c>
      <c r="I174" s="331"/>
      <c r="J174" s="331"/>
      <c r="K174" s="331"/>
      <c r="L174" s="331"/>
      <c r="M174" s="331"/>
      <c r="N174" s="331"/>
      <c r="O174" s="331"/>
      <c r="P174" s="331"/>
      <c r="Q174" s="331"/>
      <c r="R174" s="331"/>
    </row>
    <row r="175" spans="1:18" s="193" customFormat="1" ht="20.100000000000001" hidden="1" customHeight="1">
      <c r="A175" s="804" t="s">
        <v>804</v>
      </c>
      <c r="B175" s="1374" t="s">
        <v>776</v>
      </c>
      <c r="C175" s="1374" t="s">
        <v>4483</v>
      </c>
      <c r="D175" s="1177" t="s">
        <v>286</v>
      </c>
      <c r="E175" s="1151">
        <v>46022</v>
      </c>
      <c r="F175" s="1151">
        <f t="shared" si="72"/>
        <v>46023</v>
      </c>
      <c r="G175" s="1174"/>
      <c r="H175" s="1151">
        <v>1</v>
      </c>
      <c r="I175" s="331"/>
      <c r="J175" s="331"/>
      <c r="K175" s="331"/>
      <c r="L175" s="331"/>
      <c r="M175" s="331"/>
      <c r="N175" s="331"/>
      <c r="O175" s="331"/>
      <c r="P175" s="331"/>
      <c r="Q175" s="331"/>
      <c r="R175" s="331"/>
    </row>
    <row r="176" spans="1:18" s="193" customFormat="1" ht="20.100000000000001" hidden="1" customHeight="1">
      <c r="A176" s="804" t="s">
        <v>792</v>
      </c>
      <c r="B176" s="1234" t="s">
        <v>804</v>
      </c>
      <c r="C176" s="1234" t="s">
        <v>4484</v>
      </c>
      <c r="D176" s="1362">
        <v>46027</v>
      </c>
      <c r="E176" s="1151">
        <f t="shared" ref="E176:E177" si="75">D176+5</f>
        <v>46032</v>
      </c>
      <c r="F176" s="1151">
        <f t="shared" ref="F176:F179" si="76">E176+1</f>
        <v>46033</v>
      </c>
      <c r="G176" s="1174"/>
      <c r="H176" s="1151">
        <v>2</v>
      </c>
      <c r="I176" s="331"/>
      <c r="J176" s="331"/>
      <c r="K176" s="331"/>
      <c r="L176" s="331"/>
      <c r="M176" s="331"/>
      <c r="N176" s="331"/>
      <c r="O176" s="331"/>
      <c r="P176" s="331"/>
      <c r="Q176" s="331"/>
      <c r="R176" s="331"/>
    </row>
    <row r="177" spans="1:18" s="193" customFormat="1" ht="20.100000000000001" hidden="1" customHeight="1">
      <c r="A177" s="804" t="s">
        <v>4345</v>
      </c>
      <c r="B177" s="1376" t="s">
        <v>649</v>
      </c>
      <c r="C177" s="1376" t="s">
        <v>4485</v>
      </c>
      <c r="D177" s="1362">
        <v>46034</v>
      </c>
      <c r="E177" s="1151">
        <f t="shared" si="75"/>
        <v>46039</v>
      </c>
      <c r="F177" s="1151">
        <f t="shared" si="76"/>
        <v>46040</v>
      </c>
      <c r="G177" s="1174"/>
      <c r="H177" s="1151">
        <v>3</v>
      </c>
      <c r="I177" s="331"/>
      <c r="J177" s="331"/>
      <c r="K177" s="331"/>
      <c r="L177" s="331"/>
      <c r="M177" s="331"/>
      <c r="N177" s="331"/>
      <c r="O177" s="331"/>
      <c r="P177" s="331"/>
      <c r="Q177" s="331"/>
      <c r="R177" s="331"/>
    </row>
    <row r="178" spans="1:18" s="193" customFormat="1" ht="20.100000000000001" hidden="1" customHeight="1">
      <c r="A178" s="804" t="s">
        <v>4354</v>
      </c>
      <c r="B178" s="1234" t="s">
        <v>792</v>
      </c>
      <c r="C178" s="1387" t="s">
        <v>4486</v>
      </c>
      <c r="D178" s="1362">
        <v>46041</v>
      </c>
      <c r="E178" s="1151">
        <f>D178+6</f>
        <v>46047</v>
      </c>
      <c r="F178" s="1151">
        <f t="shared" si="76"/>
        <v>46048</v>
      </c>
      <c r="G178" s="1174"/>
      <c r="H178" s="1151">
        <v>4</v>
      </c>
      <c r="I178" s="331"/>
      <c r="J178" s="331"/>
      <c r="K178" s="331"/>
      <c r="L178" s="331"/>
      <c r="M178" s="331"/>
      <c r="N178" s="331"/>
      <c r="O178" s="331"/>
      <c r="P178" s="331"/>
      <c r="Q178" s="331"/>
      <c r="R178" s="331"/>
    </row>
    <row r="179" spans="1:18" s="193" customFormat="1" ht="20.100000000000001" hidden="1" customHeight="1">
      <c r="A179" s="804" t="s">
        <v>4356</v>
      </c>
      <c r="B179" s="1377" t="s">
        <v>782</v>
      </c>
      <c r="C179" s="1377" t="s">
        <v>4487</v>
      </c>
      <c r="D179" s="1154">
        <v>46045</v>
      </c>
      <c r="E179" s="1151">
        <f>D179+6</f>
        <v>46051</v>
      </c>
      <c r="F179" s="1151">
        <f t="shared" si="76"/>
        <v>46052</v>
      </c>
      <c r="G179" s="1174"/>
      <c r="H179" s="1151">
        <v>5</v>
      </c>
      <c r="I179" s="331"/>
      <c r="J179" s="331"/>
      <c r="K179" s="331"/>
      <c r="L179" s="331"/>
      <c r="M179" s="331"/>
      <c r="N179" s="331"/>
      <c r="O179" s="331"/>
      <c r="P179" s="331"/>
      <c r="Q179" s="331"/>
      <c r="R179" s="331"/>
    </row>
    <row r="180" spans="1:18" s="193" customFormat="1" ht="20.100000000000001" hidden="1" customHeight="1">
      <c r="A180" s="804"/>
      <c r="B180" s="1154" t="s">
        <v>804</v>
      </c>
      <c r="C180" s="1154" t="s">
        <v>4488</v>
      </c>
      <c r="D180" s="959" t="s">
        <v>286</v>
      </c>
      <c r="E180" s="1151">
        <v>46060</v>
      </c>
      <c r="F180" s="1151">
        <f t="shared" ref="F180:F181" si="77">E180+1</f>
        <v>46061</v>
      </c>
      <c r="G180" s="1174"/>
      <c r="H180" s="1151">
        <v>6</v>
      </c>
      <c r="I180" s="331"/>
      <c r="J180" s="331"/>
      <c r="K180" s="331"/>
      <c r="L180" s="331"/>
      <c r="M180" s="331"/>
      <c r="N180" s="331"/>
      <c r="O180" s="331"/>
      <c r="P180" s="331"/>
      <c r="Q180" s="331"/>
      <c r="R180" s="331"/>
    </row>
    <row r="181" spans="1:18" s="193" customFormat="1" ht="20.100000000000001" hidden="1" customHeight="1">
      <c r="A181" s="804" t="s">
        <v>792</v>
      </c>
      <c r="B181" s="1154" t="s">
        <v>649</v>
      </c>
      <c r="C181" s="1154" t="s">
        <v>4489</v>
      </c>
      <c r="D181" s="1154">
        <v>46063</v>
      </c>
      <c r="E181" s="1151">
        <f>D181+6</f>
        <v>46069</v>
      </c>
      <c r="F181" s="1151">
        <f t="shared" si="77"/>
        <v>46070</v>
      </c>
      <c r="G181" s="1174"/>
      <c r="H181" s="1151">
        <v>7</v>
      </c>
      <c r="I181" s="331"/>
      <c r="J181" s="331"/>
      <c r="K181" s="331"/>
      <c r="L181" s="331"/>
      <c r="M181" s="331"/>
      <c r="N181" s="331"/>
      <c r="O181" s="331"/>
      <c r="P181" s="331"/>
      <c r="Q181" s="331"/>
      <c r="R181" s="331"/>
    </row>
    <row r="182" spans="1:18" s="193" customFormat="1" ht="20.100000000000001" hidden="1" customHeight="1">
      <c r="A182" s="804" t="s">
        <v>4345</v>
      </c>
      <c r="B182" s="1167" t="s">
        <v>872</v>
      </c>
      <c r="C182" s="1154" t="s">
        <v>4490</v>
      </c>
      <c r="D182" s="1154">
        <v>46081</v>
      </c>
      <c r="E182" s="1151">
        <f>D182+6</f>
        <v>46087</v>
      </c>
      <c r="F182" s="1151">
        <f t="shared" ref="F182" si="78">E182+1</f>
        <v>46088</v>
      </c>
      <c r="G182" s="1174"/>
      <c r="H182" s="1151">
        <v>8</v>
      </c>
      <c r="I182" s="331"/>
      <c r="J182" s="331"/>
      <c r="K182" s="331"/>
      <c r="L182" s="331"/>
      <c r="M182" s="331"/>
      <c r="N182" s="331"/>
      <c r="O182" s="331"/>
      <c r="P182" s="331"/>
      <c r="Q182" s="331"/>
      <c r="R182" s="331"/>
    </row>
    <row r="183" spans="1:18" s="193" customFormat="1" ht="20.100000000000001" hidden="1" customHeight="1">
      <c r="A183" s="804" t="s">
        <v>776</v>
      </c>
      <c r="B183" s="1167" t="s">
        <v>782</v>
      </c>
      <c r="C183" s="1154" t="s">
        <v>4491</v>
      </c>
      <c r="D183" s="1154">
        <v>46080</v>
      </c>
      <c r="E183" s="959" t="s">
        <v>286</v>
      </c>
      <c r="F183" s="959" t="s">
        <v>286</v>
      </c>
      <c r="G183" s="1174" t="s">
        <v>4492</v>
      </c>
      <c r="H183" s="1151">
        <v>9</v>
      </c>
      <c r="I183" s="331"/>
      <c r="J183" s="331"/>
      <c r="K183" s="331"/>
      <c r="L183" s="331"/>
      <c r="M183" s="331"/>
      <c r="N183" s="331"/>
      <c r="O183" s="331"/>
      <c r="P183" s="331"/>
      <c r="Q183" s="331"/>
      <c r="R183" s="331"/>
    </row>
    <row r="184" spans="1:18" s="193" customFormat="1" ht="20.100000000000001" hidden="1" customHeight="1">
      <c r="A184" s="804" t="s">
        <v>4288</v>
      </c>
      <c r="B184" s="1168" t="s">
        <v>2087</v>
      </c>
      <c r="C184" s="1154" t="s">
        <v>4493</v>
      </c>
      <c r="D184" s="1154">
        <v>46088</v>
      </c>
      <c r="E184" s="1151">
        <f t="shared" ref="E184:E191" si="79">D184+6</f>
        <v>46094</v>
      </c>
      <c r="F184" s="1151">
        <f t="shared" ref="F184" si="80">E184+1</f>
        <v>46095</v>
      </c>
      <c r="G184" s="1174"/>
      <c r="H184" s="1151">
        <v>10</v>
      </c>
      <c r="I184" s="331"/>
      <c r="J184" s="331"/>
      <c r="K184" s="331"/>
      <c r="L184" s="331"/>
      <c r="M184" s="331"/>
      <c r="N184" s="331"/>
      <c r="O184" s="331"/>
      <c r="P184" s="331"/>
      <c r="Q184" s="331"/>
      <c r="R184" s="331"/>
    </row>
    <row r="185" spans="1:18" s="193" customFormat="1" ht="20.100000000000001" hidden="1" customHeight="1">
      <c r="A185" s="804" t="s">
        <v>4494</v>
      </c>
      <c r="B185" s="1154" t="s">
        <v>804</v>
      </c>
      <c r="C185" s="1154" t="s">
        <v>4495</v>
      </c>
      <c r="D185" s="1154">
        <v>46089</v>
      </c>
      <c r="E185" s="959" t="s">
        <v>286</v>
      </c>
      <c r="F185" s="959" t="s">
        <v>286</v>
      </c>
      <c r="G185" s="1174"/>
      <c r="H185" s="1151">
        <v>11</v>
      </c>
      <c r="I185" s="331"/>
      <c r="J185" s="331"/>
      <c r="K185" s="331"/>
      <c r="L185" s="331"/>
      <c r="M185" s="331"/>
      <c r="N185" s="331"/>
      <c r="O185" s="331"/>
      <c r="P185" s="331"/>
      <c r="Q185" s="331"/>
      <c r="R185" s="331"/>
    </row>
    <row r="186" spans="1:18" s="193" customFormat="1" ht="20.100000000000001" hidden="1" customHeight="1">
      <c r="A186" s="804" t="s">
        <v>4496</v>
      </c>
      <c r="B186" s="1168" t="s">
        <v>4365</v>
      </c>
      <c r="C186" s="1154" t="s">
        <v>4497</v>
      </c>
      <c r="D186" s="1154">
        <v>46102</v>
      </c>
      <c r="E186" s="1151">
        <f t="shared" si="79"/>
        <v>46108</v>
      </c>
      <c r="F186" s="1151">
        <f t="shared" ref="F186" si="81">E186+1</f>
        <v>46109</v>
      </c>
      <c r="G186" s="1174"/>
      <c r="H186" s="1151">
        <v>12</v>
      </c>
      <c r="I186" s="331"/>
      <c r="J186" s="331"/>
      <c r="K186" s="331"/>
      <c r="L186" s="331"/>
      <c r="M186" s="331"/>
      <c r="N186" s="331"/>
      <c r="O186" s="331"/>
      <c r="P186" s="331"/>
      <c r="Q186" s="331"/>
      <c r="R186" s="331"/>
    </row>
    <row r="187" spans="1:18" s="193" customFormat="1" ht="20.100000000000001" hidden="1" customHeight="1">
      <c r="A187" s="804" t="s">
        <v>4375</v>
      </c>
      <c r="B187" s="1167" t="s">
        <v>768</v>
      </c>
      <c r="C187" s="1154" t="s">
        <v>4498</v>
      </c>
      <c r="D187" s="1154">
        <v>46105</v>
      </c>
      <c r="E187" s="1151">
        <f t="shared" si="79"/>
        <v>46111</v>
      </c>
      <c r="F187" s="1151">
        <f t="shared" ref="F187" si="82">E187+1</f>
        <v>46112</v>
      </c>
      <c r="G187" s="1174"/>
      <c r="H187" s="1151">
        <v>13</v>
      </c>
      <c r="I187" s="331"/>
      <c r="J187" s="331"/>
      <c r="K187" s="331"/>
      <c r="L187" s="331"/>
      <c r="M187" s="331"/>
      <c r="N187" s="331"/>
      <c r="O187" s="331"/>
      <c r="P187" s="331"/>
      <c r="Q187" s="331"/>
      <c r="R187" s="331"/>
    </row>
    <row r="188" spans="1:18" s="193" customFormat="1" ht="20.100000000000001" hidden="1" customHeight="1">
      <c r="A188" s="804" t="s">
        <v>4377</v>
      </c>
      <c r="B188" s="1168" t="s">
        <v>804</v>
      </c>
      <c r="C188" s="1154" t="s">
        <v>4499</v>
      </c>
      <c r="D188" s="1154">
        <v>46111</v>
      </c>
      <c r="E188" s="1151">
        <f t="shared" si="79"/>
        <v>46117</v>
      </c>
      <c r="F188" s="1151">
        <f t="shared" ref="F188" si="83">E188+1</f>
        <v>46118</v>
      </c>
      <c r="G188" s="1174"/>
      <c r="H188" s="1151">
        <v>14</v>
      </c>
      <c r="I188" s="331"/>
      <c r="J188" s="331"/>
      <c r="K188" s="331"/>
      <c r="L188" s="331"/>
      <c r="M188" s="331"/>
      <c r="N188" s="331"/>
      <c r="O188" s="331"/>
      <c r="P188" s="331"/>
      <c r="Q188" s="331"/>
      <c r="R188" s="331"/>
    </row>
    <row r="189" spans="1:18" s="193" customFormat="1" ht="20.100000000000001" hidden="1" customHeight="1">
      <c r="A189" s="804" t="s">
        <v>4477</v>
      </c>
      <c r="B189" s="1168" t="s">
        <v>2087</v>
      </c>
      <c r="C189" s="1154" t="s">
        <v>4500</v>
      </c>
      <c r="D189" s="1154">
        <v>46115</v>
      </c>
      <c r="E189" s="1151">
        <f t="shared" si="79"/>
        <v>46121</v>
      </c>
      <c r="F189" s="1151">
        <f t="shared" ref="F189" si="84">E189+1</f>
        <v>46122</v>
      </c>
      <c r="G189" s="1174"/>
      <c r="H189" s="1151">
        <v>15</v>
      </c>
      <c r="I189" s="331"/>
      <c r="J189" s="331"/>
      <c r="K189" s="331"/>
      <c r="L189" s="331"/>
      <c r="M189" s="331"/>
      <c r="N189" s="331"/>
      <c r="O189" s="331"/>
      <c r="P189" s="331"/>
      <c r="Q189" s="331"/>
      <c r="R189" s="331"/>
    </row>
    <row r="190" spans="1:18" s="193" customFormat="1" ht="20.100000000000001" hidden="1" customHeight="1">
      <c r="A190" s="804" t="s">
        <v>4496</v>
      </c>
      <c r="B190" s="1168" t="s">
        <v>649</v>
      </c>
      <c r="C190" s="1154" t="s">
        <v>4501</v>
      </c>
      <c r="D190" s="1154">
        <v>46124</v>
      </c>
      <c r="E190" s="959" t="s">
        <v>286</v>
      </c>
      <c r="F190" s="959" t="s">
        <v>286</v>
      </c>
      <c r="G190" s="1174"/>
      <c r="H190" s="1151">
        <v>16</v>
      </c>
      <c r="I190" s="331"/>
      <c r="J190" s="331"/>
      <c r="K190" s="331"/>
      <c r="L190" s="331"/>
      <c r="M190" s="331"/>
      <c r="N190" s="331"/>
      <c r="O190" s="331"/>
      <c r="P190" s="331"/>
      <c r="Q190" s="331"/>
      <c r="R190" s="331"/>
    </row>
    <row r="191" spans="1:18" s="193" customFormat="1" ht="20.100000000000001" hidden="1" customHeight="1">
      <c r="A191" s="804" t="s">
        <v>4502</v>
      </c>
      <c r="B191" s="1159" t="s">
        <v>462</v>
      </c>
      <c r="C191" s="1154" t="s">
        <v>4503</v>
      </c>
      <c r="D191" s="1154">
        <v>46135</v>
      </c>
      <c r="E191" s="1151">
        <f t="shared" si="79"/>
        <v>46141</v>
      </c>
      <c r="F191" s="1151">
        <f t="shared" ref="F191" si="85">E191+1</f>
        <v>46142</v>
      </c>
      <c r="G191" s="1174"/>
      <c r="H191" s="1151">
        <v>17</v>
      </c>
      <c r="I191" s="331"/>
      <c r="J191" s="331"/>
      <c r="K191" s="331"/>
      <c r="L191" s="331"/>
      <c r="M191" s="331"/>
      <c r="N191" s="331"/>
      <c r="O191" s="331"/>
      <c r="P191" s="331"/>
      <c r="Q191" s="331"/>
      <c r="R191" s="331"/>
    </row>
    <row r="192" spans="1:18" s="193" customFormat="1" ht="20.100000000000001" hidden="1" customHeight="1">
      <c r="A192" s="804" t="s">
        <v>4504</v>
      </c>
      <c r="B192" s="1154" t="s">
        <v>804</v>
      </c>
      <c r="C192" s="1154" t="s">
        <v>4505</v>
      </c>
      <c r="D192" s="1154">
        <v>46136</v>
      </c>
      <c r="E192" s="1151">
        <f t="shared" ref="E192" si="86">D192+6</f>
        <v>46142</v>
      </c>
      <c r="F192" s="1151">
        <f t="shared" ref="F192" si="87">E192+1</f>
        <v>46143</v>
      </c>
      <c r="G192" s="1174"/>
      <c r="H192" s="1151">
        <v>18</v>
      </c>
      <c r="I192" s="331"/>
      <c r="J192" s="331"/>
      <c r="K192" s="331"/>
      <c r="L192" s="331"/>
      <c r="M192" s="331"/>
      <c r="N192" s="331"/>
      <c r="O192" s="331"/>
      <c r="P192" s="331"/>
      <c r="Q192" s="331"/>
      <c r="R192" s="331"/>
    </row>
    <row r="193" spans="1:18" s="193" customFormat="1" ht="20.100000000000001" hidden="1" customHeight="1">
      <c r="A193" s="804"/>
      <c r="B193" s="1168" t="s">
        <v>2087</v>
      </c>
      <c r="C193" s="1154" t="s">
        <v>4506</v>
      </c>
      <c r="D193" s="1154">
        <v>46145</v>
      </c>
      <c r="E193" s="959" t="s">
        <v>286</v>
      </c>
      <c r="F193" s="959" t="s">
        <v>286</v>
      </c>
      <c r="G193" s="1174"/>
      <c r="H193" s="1263">
        <v>19</v>
      </c>
      <c r="I193" s="331"/>
      <c r="J193" s="331"/>
      <c r="K193" s="331"/>
      <c r="L193" s="331"/>
      <c r="M193" s="331"/>
      <c r="N193" s="331"/>
      <c r="O193" s="331"/>
      <c r="P193" s="331"/>
      <c r="Q193" s="331"/>
      <c r="R193" s="331"/>
    </row>
    <row r="194" spans="1:18" s="193" customFormat="1" ht="20.100000000000001" hidden="1" customHeight="1">
      <c r="A194" s="804" t="s">
        <v>649</v>
      </c>
      <c r="B194" s="1154" t="s">
        <v>782</v>
      </c>
      <c r="C194" s="1154" t="s">
        <v>4384</v>
      </c>
      <c r="D194" s="1154">
        <v>46148</v>
      </c>
      <c r="E194" s="959" t="s">
        <v>286</v>
      </c>
      <c r="F194" s="959" t="s">
        <v>286</v>
      </c>
      <c r="G194" s="1174"/>
      <c r="H194" s="1263">
        <v>20</v>
      </c>
      <c r="I194" s="331"/>
      <c r="J194" s="331"/>
      <c r="K194" s="331"/>
      <c r="L194" s="331"/>
      <c r="M194" s="331"/>
      <c r="N194" s="331"/>
      <c r="O194" s="331"/>
      <c r="P194" s="331"/>
      <c r="Q194" s="331"/>
      <c r="R194" s="331"/>
    </row>
    <row r="195" spans="1:18" s="193" customFormat="1" ht="20.100000000000001" hidden="1" customHeight="1">
      <c r="A195" s="804" t="s">
        <v>874</v>
      </c>
      <c r="B195" s="1167" t="s">
        <v>4320</v>
      </c>
      <c r="C195" s="1154" t="s">
        <v>4507</v>
      </c>
      <c r="D195" s="1154">
        <v>46159</v>
      </c>
      <c r="E195" s="959" t="s">
        <v>286</v>
      </c>
      <c r="F195" s="959" t="s">
        <v>286</v>
      </c>
      <c r="G195" s="1174"/>
      <c r="H195" s="1263">
        <v>21</v>
      </c>
      <c r="I195" s="331"/>
      <c r="J195" s="331"/>
      <c r="K195" s="331"/>
      <c r="L195" s="331"/>
      <c r="M195" s="331"/>
      <c r="N195" s="331"/>
      <c r="O195" s="331"/>
      <c r="P195" s="331"/>
      <c r="Q195" s="331"/>
      <c r="R195" s="331"/>
    </row>
    <row r="196" spans="1:18" s="193" customFormat="1" ht="20.100000000000001" hidden="1" customHeight="1">
      <c r="A196" s="804" t="s">
        <v>903</v>
      </c>
      <c r="B196" s="1167" t="s">
        <v>903</v>
      </c>
      <c r="C196" s="1154" t="s">
        <v>4508</v>
      </c>
      <c r="D196" s="1154">
        <v>46166</v>
      </c>
      <c r="E196" s="959" t="s">
        <v>286</v>
      </c>
      <c r="F196" s="959" t="s">
        <v>286</v>
      </c>
      <c r="G196" s="1174"/>
      <c r="H196" s="1263">
        <v>22</v>
      </c>
      <c r="I196" s="331"/>
      <c r="J196" s="331"/>
      <c r="K196" s="331"/>
      <c r="L196" s="331"/>
      <c r="M196" s="331"/>
      <c r="N196" s="331"/>
      <c r="O196" s="331"/>
      <c r="P196" s="331"/>
      <c r="Q196" s="331"/>
      <c r="R196" s="331"/>
    </row>
    <row r="197" spans="1:18" s="193" customFormat="1" ht="20.100000000000001" customHeight="1">
      <c r="A197" s="804" t="s">
        <v>4509</v>
      </c>
      <c r="B197" s="1159" t="s">
        <v>310</v>
      </c>
      <c r="C197" s="1154" t="s">
        <v>4510</v>
      </c>
      <c r="D197" s="1160">
        <v>46173</v>
      </c>
      <c r="E197" s="1160">
        <f t="shared" ref="E197" si="88">D197+6</f>
        <v>46179</v>
      </c>
      <c r="F197" s="1160">
        <f t="shared" ref="F197" si="89">E197+1</f>
        <v>46180</v>
      </c>
      <c r="G197" s="1174"/>
      <c r="H197" s="1263">
        <v>23</v>
      </c>
      <c r="I197" s="331"/>
      <c r="J197" s="331"/>
      <c r="K197" s="331"/>
      <c r="L197" s="331"/>
      <c r="M197" s="331"/>
      <c r="N197" s="331"/>
      <c r="O197" s="331"/>
      <c r="P197" s="331"/>
      <c r="Q197" s="331"/>
      <c r="R197" s="331"/>
    </row>
    <row r="198" spans="1:18" s="193" customFormat="1" ht="20.100000000000001" customHeight="1">
      <c r="A198" s="804" t="s">
        <v>4385</v>
      </c>
      <c r="B198" s="1168" t="s">
        <v>776</v>
      </c>
      <c r="C198" s="1154" t="s">
        <v>4511</v>
      </c>
      <c r="D198" s="1154">
        <v>46181</v>
      </c>
      <c r="E198" s="1151">
        <f t="shared" ref="E198" si="90">D198+6</f>
        <v>46187</v>
      </c>
      <c r="F198" s="1151">
        <f t="shared" ref="F198" si="91">E198+1</f>
        <v>46188</v>
      </c>
      <c r="G198" s="1174"/>
      <c r="H198" s="1263">
        <v>24</v>
      </c>
      <c r="I198" s="331"/>
      <c r="J198" s="331"/>
      <c r="K198" s="331"/>
      <c r="L198" s="331"/>
      <c r="M198" s="331"/>
      <c r="N198" s="331"/>
      <c r="O198" s="331"/>
      <c r="P198" s="331"/>
      <c r="Q198" s="331"/>
      <c r="R198" s="331"/>
    </row>
    <row r="199" spans="1:18" s="193" customFormat="1" ht="20.100000000000001" customHeight="1">
      <c r="A199" s="804" t="s">
        <v>4387</v>
      </c>
      <c r="B199" s="1167" t="s">
        <v>655</v>
      </c>
      <c r="C199" s="1154" t="s">
        <v>4512</v>
      </c>
      <c r="D199" s="1154">
        <v>46188</v>
      </c>
      <c r="E199" s="1151">
        <f t="shared" ref="E199" si="92">D199+6</f>
        <v>46194</v>
      </c>
      <c r="F199" s="1151">
        <f t="shared" ref="F199" si="93">E199+1</f>
        <v>46195</v>
      </c>
      <c r="G199" s="1174"/>
      <c r="H199" s="1263">
        <v>25</v>
      </c>
      <c r="I199" s="331"/>
      <c r="J199" s="331"/>
      <c r="K199" s="331"/>
      <c r="L199" s="331"/>
      <c r="M199" s="331"/>
      <c r="N199" s="331"/>
      <c r="O199" s="331"/>
      <c r="P199" s="331"/>
      <c r="Q199" s="331"/>
      <c r="R199" s="331"/>
    </row>
    <row r="200" spans="1:18" s="193" customFormat="1" ht="20.100000000000001" customHeight="1">
      <c r="A200" s="804" t="s">
        <v>4513</v>
      </c>
      <c r="B200" s="1167" t="s">
        <v>4365</v>
      </c>
      <c r="C200" s="1154" t="s">
        <v>4514</v>
      </c>
      <c r="D200" s="1154">
        <v>46195</v>
      </c>
      <c r="E200" s="1151">
        <f t="shared" ref="E200" si="94">D200+6</f>
        <v>46201</v>
      </c>
      <c r="F200" s="1151">
        <f t="shared" ref="F200" si="95">E200+1</f>
        <v>46202</v>
      </c>
      <c r="G200" s="1174"/>
      <c r="H200" s="1263">
        <v>26</v>
      </c>
      <c r="I200" s="331"/>
      <c r="J200" s="331"/>
      <c r="K200" s="331"/>
      <c r="L200" s="331"/>
      <c r="M200" s="331"/>
      <c r="N200" s="331"/>
      <c r="O200" s="331"/>
      <c r="P200" s="331"/>
      <c r="Q200" s="331"/>
      <c r="R200" s="331"/>
    </row>
    <row r="201" spans="1:18" s="193" customFormat="1" ht="20.100000000000001" customHeight="1">
      <c r="A201" s="804" t="s">
        <v>4509</v>
      </c>
      <c r="B201" s="1167" t="s">
        <v>4401</v>
      </c>
      <c r="C201" s="1154" t="s">
        <v>4515</v>
      </c>
      <c r="D201" s="1154">
        <v>46201</v>
      </c>
      <c r="E201" s="1151">
        <f t="shared" ref="E201" si="96">D201+6</f>
        <v>46207</v>
      </c>
      <c r="F201" s="1151">
        <f t="shared" ref="F201" si="97">E201+1</f>
        <v>46208</v>
      </c>
      <c r="G201" s="1174"/>
      <c r="H201" s="1263">
        <v>27</v>
      </c>
      <c r="I201" s="331"/>
      <c r="J201" s="331"/>
      <c r="K201" s="331"/>
      <c r="L201" s="331"/>
      <c r="M201" s="331"/>
      <c r="N201" s="331"/>
      <c r="O201" s="331"/>
      <c r="P201" s="331"/>
      <c r="Q201" s="331"/>
      <c r="R201" s="331"/>
    </row>
    <row r="202" spans="1:18" s="193" customFormat="1" ht="20.100000000000001" customHeight="1">
      <c r="A202" s="804" t="s">
        <v>900</v>
      </c>
      <c r="B202" s="1154" t="s">
        <v>776</v>
      </c>
      <c r="C202" s="1154" t="s">
        <v>4516</v>
      </c>
      <c r="D202" s="1154">
        <v>46208</v>
      </c>
      <c r="E202" s="1151">
        <f t="shared" ref="E202" si="98">D202+6</f>
        <v>46214</v>
      </c>
      <c r="F202" s="1151">
        <f t="shared" ref="F202" si="99">E202+1</f>
        <v>46215</v>
      </c>
      <c r="G202" s="1174"/>
      <c r="H202" s="1263">
        <v>28</v>
      </c>
      <c r="I202" s="331"/>
      <c r="J202" s="331"/>
      <c r="K202" s="331"/>
      <c r="L202" s="331"/>
      <c r="M202" s="331"/>
      <c r="N202" s="331"/>
      <c r="O202" s="331"/>
      <c r="P202" s="331"/>
      <c r="Q202" s="331"/>
      <c r="R202" s="331"/>
    </row>
    <row r="203" spans="1:18" s="193" customFormat="1" ht="20.100000000000001" customHeight="1">
      <c r="A203" s="804"/>
      <c r="B203" s="1154" t="s">
        <v>890</v>
      </c>
      <c r="C203" s="1154" t="s">
        <v>4517</v>
      </c>
      <c r="D203" s="1154">
        <v>46215</v>
      </c>
      <c r="E203" s="1151">
        <f t="shared" ref="E203:E205" si="100">D203+6</f>
        <v>46221</v>
      </c>
      <c r="F203" s="1151">
        <f t="shared" ref="F203:F205" si="101">E203+1</f>
        <v>46222</v>
      </c>
      <c r="G203" s="1174"/>
      <c r="H203" s="1263">
        <v>29</v>
      </c>
      <c r="I203" s="331"/>
      <c r="J203" s="331"/>
      <c r="K203" s="331"/>
      <c r="L203" s="331"/>
      <c r="M203" s="331"/>
      <c r="N203" s="331"/>
      <c r="O203" s="331"/>
      <c r="P203" s="331"/>
      <c r="Q203" s="331"/>
      <c r="R203" s="331"/>
    </row>
    <row r="204" spans="1:18" s="193" customFormat="1" ht="20.100000000000001" customHeight="1">
      <c r="A204" s="804" t="s">
        <v>4395</v>
      </c>
      <c r="B204" s="1167" t="s">
        <v>4365</v>
      </c>
      <c r="C204" s="1154" t="s">
        <v>4518</v>
      </c>
      <c r="D204" s="1154">
        <v>46222</v>
      </c>
      <c r="E204" s="1151">
        <f t="shared" si="100"/>
        <v>46228</v>
      </c>
      <c r="F204" s="1151">
        <f t="shared" si="101"/>
        <v>46229</v>
      </c>
      <c r="G204" s="1174"/>
      <c r="H204" s="1263">
        <v>30</v>
      </c>
      <c r="I204" s="331"/>
      <c r="J204" s="331"/>
      <c r="K204" s="331"/>
      <c r="L204" s="331"/>
      <c r="M204" s="331"/>
      <c r="N204" s="331"/>
      <c r="O204" s="331"/>
      <c r="P204" s="331"/>
      <c r="Q204" s="331"/>
      <c r="R204" s="331"/>
    </row>
    <row r="205" spans="1:18" s="193" customFormat="1" ht="20.100000000000001" customHeight="1">
      <c r="A205" s="804"/>
      <c r="B205" s="1167" t="s">
        <v>4401</v>
      </c>
      <c r="C205" s="1154" t="s">
        <v>4519</v>
      </c>
      <c r="D205" s="1154">
        <v>46229</v>
      </c>
      <c r="E205" s="1151">
        <f t="shared" si="100"/>
        <v>46235</v>
      </c>
      <c r="F205" s="1151">
        <f t="shared" si="101"/>
        <v>46236</v>
      </c>
      <c r="G205" s="1174"/>
      <c r="H205" s="1263">
        <v>31</v>
      </c>
      <c r="I205" s="331"/>
      <c r="J205" s="331"/>
      <c r="K205" s="331"/>
      <c r="L205" s="331"/>
      <c r="M205" s="331"/>
      <c r="N205" s="331"/>
      <c r="O205" s="331"/>
      <c r="P205" s="331"/>
      <c r="Q205" s="331"/>
      <c r="R205" s="331"/>
    </row>
    <row r="206" spans="1:18" s="193" customFormat="1" ht="20.100000000000001" customHeight="1">
      <c r="A206" s="804"/>
      <c r="B206" s="1167" t="s">
        <v>844</v>
      </c>
      <c r="C206" s="1154" t="s">
        <v>4520</v>
      </c>
      <c r="D206" s="1154">
        <v>46236</v>
      </c>
      <c r="E206" s="1151">
        <f t="shared" ref="E206" si="102">D206+6</f>
        <v>46242</v>
      </c>
      <c r="F206" s="1151">
        <f t="shared" ref="F206" si="103">E206+1</f>
        <v>46243</v>
      </c>
      <c r="G206" s="1174"/>
      <c r="H206" s="1263">
        <v>32</v>
      </c>
      <c r="I206" s="331"/>
      <c r="J206" s="331"/>
      <c r="K206" s="331"/>
      <c r="L206" s="331"/>
      <c r="M206" s="331"/>
      <c r="N206" s="331"/>
      <c r="O206" s="331"/>
      <c r="P206" s="331"/>
      <c r="Q206" s="331"/>
      <c r="R206" s="331"/>
    </row>
    <row r="207" spans="1:18" s="193" customFormat="1" ht="20.100000000000001" customHeight="1">
      <c r="A207" s="804"/>
      <c r="B207" s="1167" t="s">
        <v>890</v>
      </c>
      <c r="C207" s="1154" t="s">
        <v>4521</v>
      </c>
      <c r="D207" s="1154">
        <v>46243</v>
      </c>
      <c r="E207" s="1151">
        <f t="shared" ref="E207" si="104">D207+6</f>
        <v>46249</v>
      </c>
      <c r="F207" s="1151">
        <f t="shared" ref="F207" si="105">E207+1</f>
        <v>46250</v>
      </c>
      <c r="G207" s="1174"/>
      <c r="H207" s="1263">
        <v>33</v>
      </c>
      <c r="I207" s="331"/>
      <c r="J207" s="331"/>
      <c r="K207" s="331"/>
      <c r="L207" s="331"/>
      <c r="M207" s="331"/>
      <c r="N207" s="331"/>
      <c r="O207" s="331"/>
      <c r="P207" s="331"/>
      <c r="Q207" s="331"/>
      <c r="R207" s="331"/>
    </row>
    <row r="208" spans="1:18" s="193" customFormat="1" ht="20.100000000000001" customHeight="1">
      <c r="A208" s="804"/>
      <c r="B208" s="1167" t="s">
        <v>4395</v>
      </c>
      <c r="C208" s="1154" t="s">
        <v>4522</v>
      </c>
      <c r="D208" s="1154">
        <v>46250</v>
      </c>
      <c r="E208" s="1151">
        <f t="shared" ref="E208:E210" si="106">D208+6</f>
        <v>46256</v>
      </c>
      <c r="F208" s="1151">
        <f t="shared" ref="F208:F210" si="107">E208+1</f>
        <v>46257</v>
      </c>
      <c r="G208" s="1174"/>
      <c r="H208" s="1263">
        <v>34</v>
      </c>
      <c r="I208" s="331"/>
      <c r="J208" s="331"/>
      <c r="K208" s="331"/>
      <c r="L208" s="331"/>
      <c r="M208" s="331"/>
      <c r="N208" s="331"/>
      <c r="O208" s="331"/>
      <c r="P208" s="331"/>
      <c r="Q208" s="331"/>
      <c r="R208" s="331"/>
    </row>
    <row r="209" spans="1:18" s="193" customFormat="1" ht="20.100000000000001" customHeight="1">
      <c r="A209" s="804"/>
      <c r="B209" s="1167" t="s">
        <v>4401</v>
      </c>
      <c r="C209" s="1154" t="s">
        <v>4523</v>
      </c>
      <c r="D209" s="1154">
        <v>46257</v>
      </c>
      <c r="E209" s="1151">
        <f t="shared" si="106"/>
        <v>46263</v>
      </c>
      <c r="F209" s="1151">
        <f t="shared" si="107"/>
        <v>46264</v>
      </c>
      <c r="G209" s="1174"/>
      <c r="H209" s="1263">
        <v>35</v>
      </c>
      <c r="I209" s="331"/>
      <c r="J209" s="331"/>
      <c r="K209" s="331"/>
      <c r="L209" s="331"/>
      <c r="M209" s="331"/>
      <c r="N209" s="331"/>
      <c r="O209" s="331"/>
      <c r="P209" s="331"/>
      <c r="Q209" s="331"/>
      <c r="R209" s="331"/>
    </row>
    <row r="210" spans="1:18" s="193" customFormat="1" ht="20.100000000000001" customHeight="1">
      <c r="A210" s="804"/>
      <c r="B210" s="1167" t="s">
        <v>844</v>
      </c>
      <c r="C210" s="1154" t="s">
        <v>4524</v>
      </c>
      <c r="D210" s="1154">
        <v>46264</v>
      </c>
      <c r="E210" s="1151">
        <f t="shared" si="106"/>
        <v>46270</v>
      </c>
      <c r="F210" s="1151">
        <f t="shared" si="107"/>
        <v>46271</v>
      </c>
      <c r="G210" s="1174"/>
      <c r="H210" s="1263">
        <v>36</v>
      </c>
      <c r="I210" s="331"/>
      <c r="J210" s="331"/>
      <c r="K210" s="331"/>
      <c r="L210" s="331"/>
      <c r="M210" s="331"/>
      <c r="N210" s="331"/>
      <c r="O210" s="331"/>
      <c r="P210" s="331"/>
      <c r="Q210" s="331"/>
      <c r="R210" s="331"/>
    </row>
    <row r="211" spans="1:18" s="193" customFormat="1" ht="20.100000000000001" customHeight="1">
      <c r="A211" s="804"/>
      <c r="B211" s="1167" t="s">
        <v>890</v>
      </c>
      <c r="C211" s="1154" t="s">
        <v>4525</v>
      </c>
      <c r="D211" s="1154">
        <v>46271</v>
      </c>
      <c r="E211" s="1151">
        <f t="shared" ref="E211" si="108">D211+6</f>
        <v>46277</v>
      </c>
      <c r="F211" s="1151">
        <f t="shared" ref="F211" si="109">E211+1</f>
        <v>46278</v>
      </c>
      <c r="G211" s="1174"/>
      <c r="H211" s="1263">
        <v>37</v>
      </c>
      <c r="I211" s="331"/>
      <c r="J211" s="331"/>
      <c r="K211" s="331"/>
      <c r="L211" s="331"/>
      <c r="M211" s="331"/>
      <c r="N211" s="331"/>
      <c r="O211" s="331"/>
      <c r="P211" s="331"/>
      <c r="Q211" s="331"/>
      <c r="R211" s="331"/>
    </row>
    <row r="212" spans="1:18" s="18" customFormat="1" ht="20.100000000000001" customHeight="1">
      <c r="A212" s="325"/>
      <c r="B212" s="1088" t="s">
        <v>467</v>
      </c>
      <c r="C212" s="677"/>
      <c r="D212" s="677"/>
      <c r="E212" s="677"/>
      <c r="F212" s="677"/>
      <c r="G212" s="677"/>
      <c r="H212" s="677"/>
      <c r="I212" s="149"/>
      <c r="J212" s="14"/>
      <c r="K212"/>
      <c r="O212" s="345"/>
      <c r="P212" s="345"/>
      <c r="Q212" s="345"/>
    </row>
    <row r="213" spans="1:18" s="193" customFormat="1" ht="20.100000000000001" customHeight="1">
      <c r="A213" s="804"/>
      <c r="B213" s="763"/>
      <c r="C213" s="763"/>
      <c r="D213" s="763"/>
      <c r="E213" s="763"/>
      <c r="F213" s="331"/>
      <c r="G213" s="763"/>
      <c r="H213" s="614"/>
      <c r="I213" s="331"/>
      <c r="J213" s="331"/>
      <c r="K213" s="331"/>
      <c r="L213" s="331"/>
      <c r="M213" s="331"/>
      <c r="N213" s="331"/>
      <c r="O213" s="331"/>
      <c r="P213" s="331"/>
      <c r="Q213" s="331"/>
    </row>
    <row r="214" spans="1:18" s="147" customFormat="1" ht="18.75" customHeight="1" thickBot="1">
      <c r="A214" s="855"/>
      <c r="B214" s="762"/>
      <c r="C214" s="750"/>
      <c r="D214" s="751"/>
      <c r="E214" s="763"/>
      <c r="F214" s="767"/>
      <c r="G214" s="424"/>
      <c r="H214" s="424"/>
      <c r="I214" s="145"/>
      <c r="J214" s="145"/>
    </row>
    <row r="215" spans="1:18" s="147" customFormat="1" ht="18.75" customHeight="1">
      <c r="B215" s="887"/>
      <c r="C215" s="888"/>
      <c r="D215" s="889"/>
      <c r="E215" s="890"/>
      <c r="F215" s="891"/>
      <c r="G215" s="892"/>
      <c r="H215" s="893"/>
    </row>
    <row r="216" spans="1:18" s="147" customFormat="1" ht="18.75" customHeight="1">
      <c r="B216" s="777" t="s">
        <v>468</v>
      </c>
      <c r="C216" s="145"/>
      <c r="D216" s="147" t="s">
        <v>469</v>
      </c>
      <c r="G216" s="147" t="s">
        <v>470</v>
      </c>
      <c r="H216" s="778"/>
    </row>
    <row r="217" spans="1:18" s="147" customFormat="1" ht="18.75" customHeight="1">
      <c r="B217" s="779" t="s">
        <v>471</v>
      </c>
      <c r="C217" s="1080" t="s">
        <v>472</v>
      </c>
      <c r="D217" s="133" t="s">
        <v>473</v>
      </c>
      <c r="F217" s="1080" t="s">
        <v>474</v>
      </c>
      <c r="G217" s="145" t="s">
        <v>475</v>
      </c>
      <c r="H217" s="1081" t="s">
        <v>476</v>
      </c>
    </row>
    <row r="218" spans="1:18" s="147" customFormat="1" ht="18.75" customHeight="1">
      <c r="B218" s="779" t="s">
        <v>477</v>
      </c>
      <c r="C218" s="1080" t="s">
        <v>478</v>
      </c>
      <c r="D218" s="133" t="s">
        <v>479</v>
      </c>
      <c r="E218" s="148" t="s">
        <v>480</v>
      </c>
      <c r="F218" s="1082" t="s">
        <v>481</v>
      </c>
      <c r="G218" s="145" t="s">
        <v>482</v>
      </c>
      <c r="H218" s="1081" t="s">
        <v>483</v>
      </c>
    </row>
    <row r="219" spans="1:18" s="147" customFormat="1" ht="18.75" customHeight="1">
      <c r="B219" s="782" t="s">
        <v>484</v>
      </c>
      <c r="C219" s="1083" t="s">
        <v>485</v>
      </c>
      <c r="D219" s="133" t="s">
        <v>486</v>
      </c>
      <c r="E219" s="148" t="s">
        <v>487</v>
      </c>
      <c r="F219" s="1082" t="s">
        <v>488</v>
      </c>
      <c r="G219" s="587" t="s">
        <v>489</v>
      </c>
      <c r="H219" s="1084" t="s">
        <v>490</v>
      </c>
    </row>
    <row r="220" spans="1:18" s="147" customFormat="1" ht="18.75" customHeight="1">
      <c r="B220" s="782" t="s">
        <v>491</v>
      </c>
      <c r="C220" s="1083" t="s">
        <v>492</v>
      </c>
      <c r="D220" s="133" t="s">
        <v>493</v>
      </c>
      <c r="E220" s="148" t="s">
        <v>494</v>
      </c>
      <c r="F220" s="1082" t="s">
        <v>495</v>
      </c>
      <c r="G220" s="587" t="s">
        <v>496</v>
      </c>
      <c r="H220" s="1084" t="s">
        <v>497</v>
      </c>
      <c r="L220" s="149"/>
      <c r="M220" s="149"/>
    </row>
    <row r="221" spans="1:18" s="147" customFormat="1" ht="18.75" customHeight="1">
      <c r="B221" s="782" t="s">
        <v>909</v>
      </c>
      <c r="C221" s="1083" t="s">
        <v>499</v>
      </c>
      <c r="D221" s="133" t="s">
        <v>500</v>
      </c>
      <c r="E221" s="148" t="s">
        <v>501</v>
      </c>
      <c r="F221" s="1082" t="s">
        <v>502</v>
      </c>
      <c r="G221" s="587" t="s">
        <v>503</v>
      </c>
      <c r="H221" s="1084" t="s">
        <v>504</v>
      </c>
      <c r="L221" s="149"/>
      <c r="M221" s="149"/>
    </row>
    <row r="222" spans="1:18" s="147" customFormat="1" ht="18.75" customHeight="1">
      <c r="B222" s="782" t="s">
        <v>505</v>
      </c>
      <c r="C222" s="1083" t="s">
        <v>506</v>
      </c>
      <c r="D222" s="133" t="s">
        <v>507</v>
      </c>
      <c r="E222" s="148" t="s">
        <v>508</v>
      </c>
      <c r="F222" s="1082" t="s">
        <v>509</v>
      </c>
      <c r="G222" s="587" t="s">
        <v>510</v>
      </c>
      <c r="H222" s="1084" t="s">
        <v>511</v>
      </c>
      <c r="L222" s="149"/>
      <c r="M222" s="149"/>
    </row>
    <row r="223" spans="1:18" s="147" customFormat="1" ht="18.75" customHeight="1">
      <c r="B223" s="782" t="s">
        <v>512</v>
      </c>
      <c r="C223" s="1083" t="s">
        <v>513</v>
      </c>
      <c r="D223" s="133" t="s">
        <v>514</v>
      </c>
      <c r="E223" s="148" t="s">
        <v>515</v>
      </c>
      <c r="F223" s="1080" t="s">
        <v>516</v>
      </c>
      <c r="G223" s="587" t="s">
        <v>517</v>
      </c>
      <c r="H223" s="786" t="s">
        <v>518</v>
      </c>
      <c r="L223" s="149"/>
      <c r="M223" s="149"/>
    </row>
    <row r="224" spans="1:18" s="149" customFormat="1" ht="18.75" customHeight="1">
      <c r="A224" s="1018"/>
      <c r="B224" s="782" t="s">
        <v>519</v>
      </c>
      <c r="C224" s="1083" t="s">
        <v>520</v>
      </c>
      <c r="D224" s="133" t="s">
        <v>521</v>
      </c>
      <c r="E224" s="148" t="s">
        <v>522</v>
      </c>
      <c r="F224" s="738" t="s">
        <v>523</v>
      </c>
      <c r="G224" s="147"/>
      <c r="H224" s="787"/>
      <c r="I224" s="145"/>
    </row>
    <row r="225" spans="1:10" s="149" customFormat="1" ht="18.75" customHeight="1" thickBot="1">
      <c r="A225" s="1018"/>
      <c r="B225" s="1085"/>
      <c r="C225" s="790"/>
      <c r="D225" s="790"/>
      <c r="E225" s="790"/>
      <c r="F225" s="790"/>
      <c r="G225" s="790"/>
      <c r="H225" s="1086"/>
      <c r="I225" s="145"/>
    </row>
    <row r="226" spans="1:10" s="147" customFormat="1" ht="18.75" customHeight="1">
      <c r="A226" s="855"/>
      <c r="B226" s="11"/>
      <c r="C226" s="11"/>
      <c r="D226" s="11"/>
      <c r="E226" s="145"/>
      <c r="F226" s="145"/>
      <c r="G226" s="145"/>
      <c r="H226" s="11"/>
      <c r="I226" s="145"/>
      <c r="J226" s="145"/>
    </row>
    <row r="227" spans="1:10" s="147" customFormat="1" ht="18.75" customHeight="1">
      <c r="A227" s="855"/>
      <c r="B227" s="11"/>
      <c r="C227" s="11"/>
      <c r="D227" s="11"/>
      <c r="E227" s="11"/>
      <c r="F227" s="11"/>
      <c r="G227" s="11"/>
      <c r="H227" s="11"/>
      <c r="I227" s="331"/>
      <c r="J227" s="145"/>
    </row>
    <row r="228" spans="1:10" s="147" customFormat="1" ht="18.75" customHeight="1">
      <c r="A228" s="855"/>
      <c r="B228" s="11"/>
      <c r="C228" s="11"/>
      <c r="D228" s="11"/>
      <c r="E228" s="11"/>
      <c r="F228" s="11"/>
      <c r="G228" s="11"/>
      <c r="H228" s="11"/>
      <c r="I228" s="331"/>
      <c r="J228" s="145"/>
    </row>
    <row r="229" spans="1:10" s="147" customFormat="1" ht="18.75" customHeight="1">
      <c r="A229" s="855"/>
      <c r="B229" s="762"/>
      <c r="C229" s="750"/>
      <c r="D229" s="751"/>
      <c r="E229" s="763"/>
      <c r="F229" s="435"/>
      <c r="G229" s="456"/>
      <c r="H229" s="456"/>
      <c r="I229" s="145"/>
      <c r="J229" s="145"/>
    </row>
    <row r="230" spans="1:10" s="147" customFormat="1" ht="18.75" customHeight="1">
      <c r="A230" s="855"/>
      <c r="B230" s="762"/>
      <c r="C230" s="750"/>
      <c r="D230" s="751"/>
      <c r="E230" s="763"/>
      <c r="F230" s="435"/>
      <c r="G230" s="456"/>
      <c r="H230" s="456"/>
      <c r="I230" s="145"/>
      <c r="J230" s="145"/>
    </row>
    <row r="231" spans="1:10" s="147" customFormat="1" ht="18.75" customHeight="1">
      <c r="A231" s="855"/>
      <c r="B231" s="762"/>
      <c r="C231" s="750"/>
      <c r="D231" s="751"/>
      <c r="E231" s="763"/>
      <c r="F231" s="435"/>
      <c r="G231" s="456"/>
      <c r="H231" s="456"/>
      <c r="I231" s="145"/>
      <c r="J231" s="145"/>
    </row>
    <row r="232" spans="1:10" s="147" customFormat="1" ht="18.75" customHeight="1">
      <c r="A232" s="855"/>
      <c r="B232" s="762"/>
      <c r="C232" s="750"/>
      <c r="D232" s="751"/>
      <c r="E232" s="763"/>
      <c r="F232" s="435"/>
      <c r="G232" s="456"/>
      <c r="H232" s="456"/>
      <c r="I232" s="145"/>
      <c r="J232" s="145"/>
    </row>
    <row r="233" spans="1:10" s="147" customFormat="1" ht="18.75" customHeight="1">
      <c r="A233" s="855"/>
      <c r="B233" s="762"/>
      <c r="C233" s="750"/>
      <c r="D233" s="751"/>
      <c r="E233" s="763"/>
      <c r="F233" s="435"/>
      <c r="G233" s="456"/>
      <c r="H233" s="456"/>
      <c r="I233" s="145"/>
      <c r="J233" s="145"/>
    </row>
    <row r="234" spans="1:10" s="147" customFormat="1" ht="18.75" customHeight="1">
      <c r="A234" s="855"/>
      <c r="B234" s="762"/>
      <c r="C234" s="750"/>
      <c r="D234" s="751"/>
      <c r="E234" s="763"/>
      <c r="F234" s="435"/>
      <c r="G234" s="456"/>
      <c r="H234" s="456"/>
      <c r="I234" s="145"/>
      <c r="J234" s="145"/>
    </row>
    <row r="235" spans="1:10" s="147" customFormat="1" ht="18.75" customHeight="1">
      <c r="A235" s="855"/>
      <c r="B235" s="762"/>
      <c r="C235" s="750"/>
      <c r="D235" s="751"/>
      <c r="E235" s="763"/>
      <c r="F235" s="435"/>
      <c r="G235" s="456"/>
      <c r="H235" s="456"/>
      <c r="I235" s="145"/>
      <c r="J235" s="145"/>
    </row>
    <row r="236" spans="1:10" s="147" customFormat="1" ht="18.75" customHeight="1">
      <c r="A236" s="855"/>
      <c r="B236" s="762"/>
      <c r="C236" s="750"/>
      <c r="D236" s="751"/>
      <c r="E236" s="763"/>
      <c r="F236" s="435"/>
      <c r="G236" s="456"/>
      <c r="H236" s="456"/>
      <c r="I236" s="145"/>
      <c r="J236" s="145"/>
    </row>
    <row r="237" spans="1:10" s="147" customFormat="1" ht="18.75" customHeight="1">
      <c r="A237" s="855"/>
      <c r="B237" s="762"/>
      <c r="C237" s="750"/>
      <c r="D237" s="751"/>
      <c r="E237" s="763"/>
      <c r="F237" s="435"/>
      <c r="G237" s="456"/>
      <c r="H237" s="456"/>
      <c r="I237" s="145"/>
      <c r="J237" s="145"/>
    </row>
    <row r="238" spans="1:10" s="147" customFormat="1" ht="18.75" customHeight="1">
      <c r="A238" s="855"/>
      <c r="B238" s="762"/>
      <c r="C238" s="750"/>
      <c r="D238" s="751"/>
      <c r="E238" s="763"/>
      <c r="F238" s="435"/>
      <c r="G238" s="456"/>
      <c r="H238" s="456"/>
      <c r="I238" s="145"/>
      <c r="J238" s="145"/>
    </row>
    <row r="239" spans="1:10" s="147" customFormat="1" ht="18.75" customHeight="1">
      <c r="A239" s="855"/>
      <c r="B239" s="762"/>
      <c r="C239" s="750"/>
      <c r="D239" s="751"/>
      <c r="E239" s="763"/>
      <c r="F239" s="435"/>
      <c r="G239" s="456"/>
      <c r="H239" s="456"/>
      <c r="I239" s="145"/>
      <c r="J239" s="145"/>
    </row>
    <row r="240" spans="1:10" s="147" customFormat="1" ht="18.75" customHeight="1">
      <c r="A240" s="855"/>
      <c r="B240" s="762"/>
      <c r="C240" s="750"/>
      <c r="D240" s="751"/>
      <c r="E240" s="763"/>
      <c r="F240" s="435"/>
      <c r="G240" s="456"/>
      <c r="H240" s="456"/>
      <c r="I240" s="145"/>
      <c r="J240" s="145"/>
    </row>
    <row r="241" spans="1:10" s="147" customFormat="1" ht="18.75" customHeight="1">
      <c r="A241" s="855"/>
      <c r="B241" s="762"/>
      <c r="C241" s="750"/>
      <c r="D241" s="751"/>
      <c r="E241" s="763"/>
      <c r="F241" s="435"/>
      <c r="G241" s="456"/>
      <c r="H241" s="456"/>
      <c r="I241" s="145"/>
      <c r="J241" s="145"/>
    </row>
    <row r="242" spans="1:10" s="147" customFormat="1" ht="18.75" customHeight="1">
      <c r="A242" s="855"/>
      <c r="B242" s="762"/>
      <c r="C242" s="750"/>
      <c r="D242" s="751"/>
      <c r="E242" s="763"/>
      <c r="F242" s="435"/>
      <c r="G242" s="456"/>
      <c r="H242" s="456"/>
      <c r="I242" s="145"/>
      <c r="J242" s="145"/>
    </row>
    <row r="243" spans="1:10" s="147" customFormat="1" ht="18.75" customHeight="1">
      <c r="A243" s="855"/>
      <c r="B243" s="762"/>
      <c r="C243" s="750"/>
      <c r="D243" s="751"/>
      <c r="E243" s="763"/>
      <c r="F243" s="435"/>
      <c r="G243" s="456"/>
      <c r="H243" s="456"/>
      <c r="I243" s="145"/>
      <c r="J243" s="145"/>
    </row>
    <row r="244" spans="1:10" s="147" customFormat="1" ht="18.75" customHeight="1">
      <c r="A244" s="855"/>
      <c r="B244" s="762"/>
      <c r="C244" s="750"/>
      <c r="D244" s="751"/>
      <c r="E244" s="763"/>
      <c r="F244" s="435"/>
      <c r="G244" s="456"/>
      <c r="H244" s="456"/>
      <c r="I244" s="145"/>
      <c r="J244" s="145"/>
    </row>
    <row r="245" spans="1:10" s="147" customFormat="1" ht="18.75" customHeight="1">
      <c r="A245" s="855"/>
      <c r="B245" s="762"/>
      <c r="C245" s="750"/>
      <c r="D245" s="751"/>
      <c r="E245" s="763"/>
      <c r="F245" s="435"/>
      <c r="G245" s="456"/>
      <c r="H245" s="456"/>
      <c r="I245" s="145"/>
      <c r="J245" s="145"/>
    </row>
    <row r="246" spans="1:10" s="147" customFormat="1" ht="18.75" customHeight="1">
      <c r="A246" s="855"/>
      <c r="B246" s="762"/>
      <c r="C246" s="750"/>
      <c r="D246" s="751"/>
      <c r="E246" s="763"/>
      <c r="F246" s="435"/>
      <c r="G246" s="456"/>
      <c r="H246" s="456"/>
      <c r="I246" s="145"/>
      <c r="J246" s="145"/>
    </row>
    <row r="247" spans="1:10" s="147" customFormat="1" ht="18.75" customHeight="1">
      <c r="A247" s="855"/>
      <c r="B247" s="762"/>
      <c r="C247" s="750"/>
      <c r="D247" s="751"/>
      <c r="E247" s="763"/>
      <c r="F247" s="435"/>
      <c r="G247" s="456"/>
      <c r="H247" s="456"/>
      <c r="I247" s="145"/>
      <c r="J247" s="145"/>
    </row>
    <row r="248" spans="1:10" s="147" customFormat="1" ht="18.75" customHeight="1">
      <c r="A248" s="855"/>
      <c r="B248" s="762"/>
      <c r="C248" s="750"/>
      <c r="D248" s="751"/>
      <c r="E248" s="763"/>
      <c r="F248" s="435"/>
      <c r="G248" s="456"/>
      <c r="H248" s="456"/>
      <c r="I248" s="145"/>
      <c r="J248" s="145"/>
    </row>
    <row r="249" spans="1:10" s="147" customFormat="1" ht="18.75" customHeight="1">
      <c r="A249" s="855"/>
      <c r="B249" s="762"/>
      <c r="C249" s="750"/>
      <c r="D249" s="751"/>
      <c r="E249" s="763"/>
      <c r="F249" s="435"/>
      <c r="G249" s="456"/>
      <c r="H249" s="456"/>
      <c r="I249" s="145"/>
      <c r="J249" s="145"/>
    </row>
    <row r="250" spans="1:10" s="147" customFormat="1" ht="18.75" customHeight="1">
      <c r="A250" s="855"/>
      <c r="B250" s="762"/>
      <c r="C250" s="750"/>
      <c r="D250" s="751"/>
      <c r="E250" s="763"/>
      <c r="F250" s="435"/>
      <c r="G250" s="456"/>
      <c r="H250" s="456"/>
      <c r="I250" s="145"/>
      <c r="J250" s="145"/>
    </row>
    <row r="251" spans="1:10" s="147" customFormat="1" ht="18.75" customHeight="1">
      <c r="A251" s="855"/>
      <c r="B251" s="762"/>
      <c r="C251" s="750"/>
      <c r="D251" s="751"/>
      <c r="E251" s="763"/>
      <c r="F251" s="435"/>
      <c r="G251" s="456"/>
      <c r="H251" s="456"/>
      <c r="I251" s="145"/>
      <c r="J251" s="145"/>
    </row>
    <row r="252" spans="1:10" s="147" customFormat="1" ht="18.75" customHeight="1">
      <c r="A252" s="855"/>
      <c r="B252" s="762"/>
      <c r="C252" s="750"/>
      <c r="D252" s="751"/>
      <c r="E252" s="763"/>
      <c r="F252" s="435"/>
      <c r="G252" s="456"/>
      <c r="H252" s="456"/>
      <c r="I252" s="145"/>
      <c r="J252" s="145"/>
    </row>
    <row r="253" spans="1:10" s="147" customFormat="1" ht="18.75" customHeight="1">
      <c r="A253" s="855"/>
      <c r="B253" s="762"/>
      <c r="C253" s="750"/>
      <c r="D253" s="751"/>
      <c r="E253" s="763"/>
      <c r="F253" s="435"/>
      <c r="G253" s="456"/>
      <c r="H253" s="456"/>
      <c r="I253" s="145"/>
      <c r="J253" s="145"/>
    </row>
    <row r="254" spans="1:10" s="147" customFormat="1" ht="18.75" customHeight="1">
      <c r="A254" s="855"/>
      <c r="B254" s="762"/>
      <c r="C254" s="750"/>
      <c r="D254" s="751"/>
      <c r="E254" s="763"/>
      <c r="F254" s="435"/>
      <c r="G254" s="456"/>
      <c r="H254" s="456"/>
      <c r="I254" s="145"/>
      <c r="J254" s="145"/>
    </row>
    <row r="255" spans="1:10" s="147" customFormat="1" ht="18.75" customHeight="1">
      <c r="A255" s="855"/>
      <c r="B255" s="762"/>
      <c r="C255" s="750"/>
      <c r="D255" s="751"/>
      <c r="E255" s="763"/>
      <c r="F255" s="435"/>
      <c r="G255" s="456"/>
      <c r="H255" s="456"/>
      <c r="I255" s="145"/>
      <c r="J255" s="145"/>
    </row>
    <row r="256" spans="1:10" s="147" customFormat="1" ht="18.75" customHeight="1">
      <c r="A256" s="855"/>
      <c r="B256" s="762"/>
      <c r="C256" s="750"/>
      <c r="D256" s="751"/>
      <c r="E256" s="763"/>
      <c r="F256" s="435"/>
      <c r="G256" s="456"/>
      <c r="H256" s="456"/>
      <c r="I256" s="145"/>
      <c r="J256" s="145"/>
    </row>
    <row r="257" spans="1:10" s="147" customFormat="1" ht="18.75" customHeight="1">
      <c r="A257" s="855"/>
      <c r="B257" s="762"/>
      <c r="C257" s="750"/>
      <c r="D257" s="751"/>
      <c r="E257" s="763"/>
      <c r="F257" s="435"/>
      <c r="G257" s="456"/>
      <c r="H257" s="456"/>
      <c r="I257" s="145"/>
      <c r="J257" s="145"/>
    </row>
    <row r="258" spans="1:10" s="147" customFormat="1" ht="18.75" customHeight="1">
      <c r="A258" s="855"/>
      <c r="B258" s="762"/>
      <c r="C258" s="750"/>
      <c r="D258" s="751"/>
      <c r="E258" s="763"/>
      <c r="F258" s="435"/>
      <c r="G258" s="456"/>
      <c r="H258" s="456"/>
      <c r="I258" s="145"/>
      <c r="J258" s="145"/>
    </row>
    <row r="259" spans="1:10" s="147" customFormat="1" ht="18.75" customHeight="1">
      <c r="A259" s="855"/>
      <c r="B259" s="762"/>
      <c r="C259" s="750"/>
      <c r="D259" s="751"/>
      <c r="E259" s="763"/>
      <c r="F259" s="435"/>
      <c r="G259" s="456"/>
      <c r="H259" s="456"/>
      <c r="I259" s="145"/>
      <c r="J259" s="145"/>
    </row>
    <row r="260" spans="1:10" s="147" customFormat="1" ht="18.75" customHeight="1">
      <c r="A260" s="855"/>
      <c r="B260" s="762"/>
      <c r="C260" s="750"/>
      <c r="D260" s="751"/>
      <c r="E260" s="763"/>
      <c r="F260" s="435"/>
      <c r="G260" s="456"/>
      <c r="H260" s="456"/>
      <c r="I260" s="145"/>
      <c r="J260" s="145"/>
    </row>
    <row r="261" spans="1:10" s="147" customFormat="1" ht="18.75" customHeight="1">
      <c r="A261" s="855"/>
      <c r="B261" s="762"/>
      <c r="C261" s="750"/>
      <c r="D261" s="751"/>
      <c r="E261" s="763"/>
      <c r="F261" s="435"/>
      <c r="G261" s="456"/>
      <c r="H261" s="456"/>
      <c r="I261" s="145"/>
      <c r="J261" s="145"/>
    </row>
    <row r="262" spans="1:10" s="147" customFormat="1" ht="18.75" customHeight="1">
      <c r="A262" s="855"/>
      <c r="B262" s="762"/>
      <c r="C262" s="750"/>
      <c r="D262" s="751"/>
      <c r="E262" s="763"/>
      <c r="F262" s="435"/>
      <c r="G262" s="456"/>
      <c r="H262" s="456"/>
      <c r="I262" s="145"/>
      <c r="J262" s="145"/>
    </row>
    <row r="263" spans="1:10" s="147" customFormat="1" ht="18.75" customHeight="1">
      <c r="A263" s="855"/>
      <c r="B263" s="762"/>
      <c r="C263" s="750"/>
      <c r="D263" s="751"/>
      <c r="E263" s="763"/>
      <c r="F263" s="435"/>
      <c r="G263" s="456"/>
      <c r="H263" s="456"/>
      <c r="I263" s="145"/>
      <c r="J263" s="145"/>
    </row>
    <row r="264" spans="1:10" s="147" customFormat="1" ht="18.75" customHeight="1">
      <c r="A264" s="855"/>
      <c r="B264" s="762"/>
      <c r="C264" s="750"/>
      <c r="D264" s="751"/>
      <c r="E264" s="763"/>
      <c r="F264" s="435"/>
      <c r="G264" s="456"/>
      <c r="H264" s="456"/>
      <c r="I264" s="145"/>
      <c r="J264" s="145"/>
    </row>
    <row r="265" spans="1:10" s="147" customFormat="1" ht="18.75" customHeight="1">
      <c r="A265" s="855"/>
      <c r="B265" s="762"/>
      <c r="C265" s="750"/>
      <c r="D265" s="751"/>
      <c r="E265" s="763"/>
      <c r="F265" s="435"/>
      <c r="G265" s="456"/>
      <c r="H265" s="456"/>
      <c r="I265" s="145"/>
      <c r="J265" s="145"/>
    </row>
    <row r="266" spans="1:10" s="147" customFormat="1" ht="18.75" customHeight="1">
      <c r="A266" s="855"/>
      <c r="B266" s="762"/>
      <c r="C266" s="750"/>
      <c r="D266" s="751"/>
      <c r="E266" s="763"/>
      <c r="F266" s="435"/>
      <c r="G266" s="456"/>
      <c r="H266" s="456"/>
      <c r="I266" s="145"/>
      <c r="J266" s="145"/>
    </row>
    <row r="267" spans="1:10" s="147" customFormat="1" ht="18.75" customHeight="1">
      <c r="A267" s="855"/>
      <c r="B267" s="762"/>
      <c r="C267" s="750"/>
      <c r="D267" s="751"/>
      <c r="E267" s="763"/>
      <c r="F267" s="435"/>
      <c r="G267" s="456"/>
      <c r="H267" s="456"/>
      <c r="I267" s="145"/>
      <c r="J267" s="145"/>
    </row>
    <row r="268" spans="1:10" s="147" customFormat="1" ht="18.75" customHeight="1">
      <c r="A268" s="855"/>
      <c r="B268" s="762"/>
      <c r="C268" s="750"/>
      <c r="D268" s="751"/>
      <c r="E268" s="763"/>
      <c r="F268" s="435"/>
      <c r="G268" s="456"/>
      <c r="H268" s="456"/>
      <c r="I268" s="145"/>
      <c r="J268" s="145"/>
    </row>
    <row r="269" spans="1:10" s="147" customFormat="1" ht="18.75" customHeight="1">
      <c r="A269" s="855"/>
      <c r="B269" s="762"/>
      <c r="C269" s="750"/>
      <c r="D269" s="751"/>
      <c r="E269" s="763"/>
      <c r="F269" s="435"/>
      <c r="G269" s="456"/>
      <c r="H269" s="456"/>
      <c r="I269" s="145"/>
      <c r="J269" s="145"/>
    </row>
    <row r="270" spans="1:10" s="147" customFormat="1" ht="18.75" customHeight="1">
      <c r="A270" s="855"/>
      <c r="B270" s="762"/>
      <c r="C270" s="750"/>
      <c r="D270" s="751"/>
      <c r="E270" s="763"/>
      <c r="F270" s="435"/>
      <c r="G270" s="456"/>
      <c r="H270" s="456"/>
      <c r="I270" s="145"/>
      <c r="J270" s="145"/>
    </row>
    <row r="271" spans="1:10" s="147" customFormat="1" ht="18.75" customHeight="1">
      <c r="A271" s="855"/>
      <c r="B271" s="762"/>
      <c r="C271" s="750"/>
      <c r="D271" s="751"/>
      <c r="E271" s="763"/>
      <c r="F271" s="435"/>
      <c r="G271" s="456"/>
      <c r="H271" s="456"/>
      <c r="I271" s="145"/>
      <c r="J271" s="145"/>
    </row>
    <row r="272" spans="1:10" s="147" customFormat="1" ht="18.75" customHeight="1">
      <c r="A272" s="855"/>
      <c r="B272" s="762"/>
      <c r="C272" s="750"/>
      <c r="D272" s="751"/>
      <c r="E272" s="763"/>
      <c r="F272" s="435"/>
      <c r="G272" s="456"/>
      <c r="H272" s="456"/>
      <c r="I272" s="145"/>
      <c r="J272" s="145"/>
    </row>
    <row r="273" spans="1:10" s="147" customFormat="1" ht="18.75" customHeight="1">
      <c r="A273" s="855"/>
      <c r="B273" s="762"/>
      <c r="C273" s="750"/>
      <c r="D273" s="751"/>
      <c r="E273" s="763"/>
      <c r="F273" s="435"/>
      <c r="G273" s="456"/>
      <c r="H273" s="456"/>
      <c r="I273" s="145"/>
      <c r="J273" s="145"/>
    </row>
    <row r="274" spans="1:10" s="147" customFormat="1" ht="18.75" customHeight="1">
      <c r="A274" s="855"/>
      <c r="B274" s="762"/>
      <c r="C274" s="750"/>
      <c r="D274" s="751"/>
      <c r="E274" s="763"/>
      <c r="F274" s="435"/>
      <c r="G274" s="456"/>
      <c r="H274" s="456"/>
      <c r="I274" s="145"/>
      <c r="J274" s="145"/>
    </row>
    <row r="275" spans="1:10" s="147" customFormat="1" ht="18.75" customHeight="1">
      <c r="A275" s="855"/>
      <c r="B275" s="762"/>
      <c r="C275" s="750"/>
      <c r="D275" s="751"/>
      <c r="E275" s="763"/>
      <c r="F275" s="435"/>
      <c r="G275" s="456"/>
      <c r="H275" s="456"/>
      <c r="I275" s="145"/>
      <c r="J275" s="145"/>
    </row>
    <row r="276" spans="1:10" s="147" customFormat="1" ht="18.75" customHeight="1">
      <c r="A276" s="855"/>
      <c r="B276" s="762"/>
      <c r="C276" s="750"/>
      <c r="D276" s="751"/>
      <c r="E276" s="763"/>
      <c r="F276" s="435"/>
      <c r="G276" s="456"/>
      <c r="H276" s="456"/>
      <c r="I276" s="145"/>
      <c r="J276" s="145"/>
    </row>
    <row r="277" spans="1:10" s="147" customFormat="1" ht="18.75" customHeight="1">
      <c r="A277" s="855"/>
      <c r="B277" s="762"/>
      <c r="C277" s="750"/>
      <c r="D277" s="751"/>
      <c r="E277" s="763"/>
      <c r="F277" s="435"/>
      <c r="G277" s="456"/>
      <c r="H277" s="456"/>
      <c r="I277" s="145"/>
      <c r="J277" s="145"/>
    </row>
    <row r="278" spans="1:10" s="147" customFormat="1" ht="18.75" customHeight="1">
      <c r="A278" s="855"/>
      <c r="B278" s="762"/>
      <c r="C278" s="750"/>
      <c r="D278" s="751"/>
      <c r="E278" s="763"/>
      <c r="F278" s="435"/>
      <c r="G278" s="456"/>
      <c r="H278" s="456"/>
      <c r="I278" s="145"/>
      <c r="J278" s="145"/>
    </row>
    <row r="279" spans="1:10" s="147" customFormat="1" ht="18.75" customHeight="1">
      <c r="A279" s="855"/>
      <c r="B279" s="762"/>
      <c r="C279" s="750"/>
      <c r="D279" s="751"/>
      <c r="E279" s="763"/>
      <c r="F279" s="435"/>
      <c r="G279" s="456"/>
      <c r="H279" s="456"/>
      <c r="I279" s="145"/>
      <c r="J279" s="145"/>
    </row>
    <row r="280" spans="1:10" s="147" customFormat="1" ht="18.75" customHeight="1">
      <c r="A280" s="855"/>
      <c r="B280" s="762"/>
      <c r="C280" s="750"/>
      <c r="D280" s="751"/>
      <c r="E280" s="763"/>
      <c r="F280" s="435"/>
      <c r="G280" s="456"/>
      <c r="H280" s="456"/>
      <c r="I280" s="145"/>
      <c r="J280" s="145"/>
    </row>
    <row r="281" spans="1:10" s="147" customFormat="1" ht="18.75" customHeight="1">
      <c r="A281" s="855"/>
      <c r="B281" s="762"/>
      <c r="C281" s="750"/>
      <c r="D281" s="751"/>
      <c r="E281" s="763"/>
      <c r="F281" s="435"/>
      <c r="G281" s="456"/>
      <c r="H281" s="456"/>
      <c r="I281" s="145"/>
      <c r="J281" s="145"/>
    </row>
    <row r="282" spans="1:10" s="147" customFormat="1" ht="18.75" customHeight="1">
      <c r="A282" s="855"/>
      <c r="B282" s="762"/>
      <c r="C282" s="750"/>
      <c r="D282" s="751"/>
      <c r="E282" s="763"/>
      <c r="F282" s="435"/>
      <c r="G282" s="456"/>
      <c r="H282" s="456"/>
      <c r="I282" s="145"/>
      <c r="J282" s="145"/>
    </row>
    <row r="283" spans="1:10" s="147" customFormat="1" ht="18.75" customHeight="1">
      <c r="A283" s="855"/>
      <c r="B283" s="762"/>
      <c r="C283" s="750"/>
      <c r="D283" s="751"/>
      <c r="E283" s="763"/>
      <c r="F283" s="435"/>
      <c r="G283" s="456"/>
      <c r="H283" s="456"/>
      <c r="I283" s="145"/>
      <c r="J283" s="145"/>
    </row>
    <row r="284" spans="1:10" s="147" customFormat="1" ht="18.75" customHeight="1">
      <c r="A284" s="855"/>
      <c r="B284" s="762"/>
      <c r="C284" s="750"/>
      <c r="D284" s="751"/>
      <c r="E284" s="763"/>
      <c r="F284" s="435"/>
      <c r="G284" s="456"/>
      <c r="H284" s="456"/>
      <c r="I284" s="145"/>
      <c r="J284" s="145"/>
    </row>
    <row r="285" spans="1:10" s="147" customFormat="1" ht="18.75" customHeight="1">
      <c r="A285" s="855"/>
      <c r="B285" s="762"/>
      <c r="C285" s="750"/>
      <c r="D285" s="751"/>
      <c r="E285" s="763"/>
      <c r="F285" s="435"/>
      <c r="G285" s="456"/>
      <c r="H285" s="456"/>
      <c r="I285" s="145"/>
      <c r="J285" s="145"/>
    </row>
    <row r="286" spans="1:10" s="147" customFormat="1" ht="18.75" customHeight="1">
      <c r="A286" s="855"/>
      <c r="B286" s="762"/>
      <c r="C286" s="750"/>
      <c r="D286" s="751"/>
      <c r="E286" s="763"/>
      <c r="F286" s="435"/>
      <c r="G286" s="456"/>
      <c r="H286" s="456"/>
      <c r="I286" s="145"/>
      <c r="J286" s="145"/>
    </row>
    <row r="287" spans="1:10" s="147" customFormat="1" ht="18.75" customHeight="1">
      <c r="A287" s="855"/>
      <c r="B287" s="762"/>
      <c r="C287" s="750"/>
      <c r="D287" s="751"/>
      <c r="E287" s="763"/>
      <c r="F287" s="435"/>
      <c r="G287" s="456"/>
      <c r="H287" s="456"/>
      <c r="I287" s="145"/>
      <c r="J287" s="145"/>
    </row>
    <row r="288" spans="1:10" s="147" customFormat="1" ht="18.75" customHeight="1">
      <c r="A288" s="855"/>
      <c r="B288" s="762"/>
      <c r="C288" s="750"/>
      <c r="D288" s="751"/>
      <c r="E288" s="763"/>
      <c r="F288" s="435"/>
      <c r="G288" s="456"/>
      <c r="H288" s="456"/>
      <c r="I288" s="145"/>
      <c r="J288" s="145"/>
    </row>
    <row r="289" spans="1:10" s="147" customFormat="1" ht="18.75" customHeight="1">
      <c r="A289" s="855"/>
      <c r="B289" s="762"/>
      <c r="C289" s="750"/>
      <c r="D289" s="751"/>
      <c r="E289" s="763"/>
      <c r="F289" s="435"/>
      <c r="G289" s="456"/>
      <c r="H289" s="456"/>
      <c r="I289" s="145"/>
      <c r="J289" s="145"/>
    </row>
    <row r="290" spans="1:10" s="147" customFormat="1" ht="18.75" customHeight="1">
      <c r="A290" s="855"/>
      <c r="B290" s="762"/>
      <c r="C290" s="750"/>
      <c r="D290" s="751"/>
      <c r="E290" s="763"/>
      <c r="F290" s="435"/>
      <c r="G290" s="456"/>
      <c r="H290" s="456"/>
      <c r="I290" s="145"/>
      <c r="J290" s="145"/>
    </row>
    <row r="291" spans="1:10" s="147" customFormat="1" ht="18.75" customHeight="1">
      <c r="A291" s="855"/>
      <c r="B291" s="762"/>
      <c r="C291" s="750"/>
      <c r="D291" s="751"/>
      <c r="E291" s="763"/>
      <c r="F291" s="435"/>
      <c r="G291" s="456"/>
      <c r="H291" s="456"/>
      <c r="I291" s="145"/>
      <c r="J291" s="145"/>
    </row>
    <row r="292" spans="1:10" s="147" customFormat="1" ht="18.75" customHeight="1">
      <c r="A292" s="855"/>
      <c r="B292" s="762"/>
      <c r="C292" s="750"/>
      <c r="D292" s="751"/>
      <c r="E292" s="763"/>
      <c r="F292" s="435"/>
      <c r="G292" s="456"/>
      <c r="H292" s="456"/>
      <c r="I292" s="145"/>
      <c r="J292" s="145"/>
    </row>
    <row r="293" spans="1:10" s="147" customFormat="1" ht="18.75" customHeight="1">
      <c r="A293" s="855"/>
      <c r="B293" s="762"/>
      <c r="C293" s="750"/>
      <c r="D293" s="751"/>
      <c r="E293" s="763"/>
      <c r="F293" s="435"/>
      <c r="G293" s="456"/>
      <c r="H293" s="456"/>
      <c r="I293" s="145"/>
      <c r="J293" s="145"/>
    </row>
    <row r="294" spans="1:10" s="147" customFormat="1" ht="18.75" customHeight="1">
      <c r="A294" s="855"/>
      <c r="B294" s="762"/>
      <c r="C294" s="750"/>
      <c r="D294" s="751"/>
      <c r="E294" s="763"/>
      <c r="F294" s="435"/>
      <c r="G294" s="456"/>
      <c r="H294" s="456"/>
      <c r="I294" s="145"/>
      <c r="J294" s="145"/>
    </row>
    <row r="295" spans="1:10" s="147" customFormat="1" ht="18.75" customHeight="1">
      <c r="A295" s="855"/>
      <c r="B295" s="762"/>
      <c r="C295" s="750"/>
      <c r="D295" s="751"/>
      <c r="E295" s="763"/>
      <c r="F295" s="435"/>
      <c r="G295" s="456"/>
      <c r="H295" s="456"/>
      <c r="I295" s="145"/>
      <c r="J295" s="145"/>
    </row>
    <row r="296" spans="1:10" s="147" customFormat="1" ht="18.75" customHeight="1">
      <c r="A296" s="855"/>
      <c r="B296" s="762"/>
      <c r="C296" s="750"/>
      <c r="D296" s="751"/>
      <c r="E296" s="763"/>
      <c r="F296" s="435"/>
      <c r="G296" s="456"/>
      <c r="H296" s="456"/>
      <c r="I296" s="145"/>
      <c r="J296" s="145"/>
    </row>
    <row r="297" spans="1:10" s="147" customFormat="1" ht="18.75" customHeight="1">
      <c r="A297" s="855"/>
      <c r="B297" s="762"/>
      <c r="C297" s="750"/>
      <c r="D297" s="751"/>
      <c r="E297" s="763"/>
      <c r="F297" s="435"/>
      <c r="G297" s="456"/>
      <c r="H297" s="456"/>
      <c r="I297" s="145"/>
      <c r="J297" s="145"/>
    </row>
    <row r="298" spans="1:10" s="147" customFormat="1" ht="18.75" customHeight="1">
      <c r="A298" s="855"/>
      <c r="B298" s="762"/>
      <c r="C298" s="750"/>
      <c r="D298" s="751"/>
      <c r="E298" s="763"/>
      <c r="F298" s="435"/>
      <c r="G298" s="456"/>
      <c r="H298" s="456"/>
      <c r="I298" s="145"/>
      <c r="J298" s="145"/>
    </row>
    <row r="299" spans="1:10" s="147" customFormat="1" ht="18.75" customHeight="1">
      <c r="A299" s="855"/>
      <c r="B299" s="762"/>
      <c r="C299" s="750"/>
      <c r="D299" s="751"/>
      <c r="E299" s="763"/>
      <c r="F299" s="435"/>
      <c r="G299" s="456"/>
      <c r="H299" s="456"/>
      <c r="I299" s="145"/>
      <c r="J299" s="145"/>
    </row>
    <row r="300" spans="1:10" s="147" customFormat="1" ht="18.75" customHeight="1">
      <c r="A300" s="855"/>
      <c r="B300" s="762"/>
      <c r="C300" s="750"/>
      <c r="D300" s="751"/>
      <c r="E300" s="763"/>
      <c r="F300" s="435"/>
      <c r="G300" s="456"/>
      <c r="H300" s="456"/>
      <c r="I300" s="145"/>
      <c r="J300" s="145"/>
    </row>
    <row r="301" spans="1:10" s="147" customFormat="1" ht="18.75" customHeight="1">
      <c r="A301" s="855"/>
      <c r="B301" s="762"/>
      <c r="C301" s="750"/>
      <c r="D301" s="751"/>
      <c r="E301" s="763"/>
      <c r="F301" s="435"/>
      <c r="G301" s="456"/>
      <c r="H301" s="456"/>
      <c r="I301" s="145"/>
      <c r="J301" s="145"/>
    </row>
    <row r="302" spans="1:10" s="147" customFormat="1" ht="18.75" customHeight="1">
      <c r="A302" s="855"/>
      <c r="B302" s="762"/>
      <c r="C302" s="750"/>
      <c r="D302" s="751"/>
      <c r="E302" s="763"/>
      <c r="F302" s="435"/>
      <c r="G302" s="456"/>
      <c r="H302" s="456"/>
      <c r="I302" s="145"/>
      <c r="J302" s="145"/>
    </row>
    <row r="303" spans="1:10" s="147" customFormat="1" ht="18.75" customHeight="1">
      <c r="A303" s="855"/>
      <c r="B303" s="762"/>
      <c r="C303" s="750"/>
      <c r="D303" s="751"/>
      <c r="E303" s="763"/>
      <c r="F303" s="435"/>
      <c r="G303" s="456"/>
      <c r="H303" s="456"/>
      <c r="I303" s="145"/>
      <c r="J303" s="145"/>
    </row>
    <row r="304" spans="1:10" s="147" customFormat="1" ht="18.75" customHeight="1">
      <c r="A304" s="855"/>
      <c r="B304" s="762"/>
      <c r="C304" s="750"/>
      <c r="D304" s="751"/>
      <c r="E304" s="763"/>
      <c r="F304" s="435"/>
      <c r="G304" s="456"/>
      <c r="H304" s="456"/>
      <c r="I304" s="145"/>
      <c r="J304" s="145"/>
    </row>
    <row r="305" spans="1:10" s="147" customFormat="1" ht="18.75" customHeight="1">
      <c r="A305" s="855"/>
      <c r="B305" s="762"/>
      <c r="C305" s="750"/>
      <c r="D305" s="751"/>
      <c r="E305" s="763"/>
      <c r="F305" s="435"/>
      <c r="G305" s="456"/>
      <c r="H305" s="456"/>
      <c r="I305" s="145"/>
      <c r="J305" s="145"/>
    </row>
    <row r="306" spans="1:10" s="147" customFormat="1" ht="18.75" customHeight="1">
      <c r="A306" s="855"/>
      <c r="B306" s="762"/>
      <c r="C306" s="750"/>
      <c r="D306" s="751"/>
      <c r="E306" s="763"/>
      <c r="F306" s="435"/>
      <c r="G306" s="456"/>
      <c r="H306" s="456"/>
      <c r="I306" s="145"/>
      <c r="J306" s="145"/>
    </row>
    <row r="307" spans="1:10" s="147" customFormat="1" ht="18.75" customHeight="1">
      <c r="A307" s="855"/>
      <c r="B307" s="762"/>
      <c r="C307" s="750"/>
      <c r="D307" s="751"/>
      <c r="E307" s="763"/>
      <c r="F307" s="435"/>
      <c r="G307" s="456"/>
      <c r="H307" s="456"/>
      <c r="I307" s="145"/>
      <c r="J307" s="145"/>
    </row>
    <row r="308" spans="1:10" s="147" customFormat="1" ht="18.75" customHeight="1">
      <c r="A308" s="855"/>
      <c r="B308" s="762"/>
      <c r="C308" s="750"/>
      <c r="D308" s="751"/>
      <c r="E308" s="763"/>
      <c r="F308" s="435"/>
      <c r="G308" s="456"/>
      <c r="H308" s="456"/>
      <c r="I308" s="145"/>
      <c r="J308" s="145"/>
    </row>
    <row r="309" spans="1:10" s="147" customFormat="1" ht="18.75" customHeight="1">
      <c r="A309" s="855"/>
      <c r="B309" s="762"/>
      <c r="C309" s="750"/>
      <c r="D309" s="751"/>
      <c r="E309" s="763"/>
      <c r="F309" s="435"/>
      <c r="G309" s="456"/>
      <c r="H309" s="456"/>
      <c r="I309" s="145"/>
      <c r="J309" s="145"/>
    </row>
    <row r="310" spans="1:10" s="147" customFormat="1" ht="18.75" customHeight="1">
      <c r="A310" s="855"/>
      <c r="B310" s="762"/>
      <c r="C310" s="750"/>
      <c r="D310" s="751"/>
      <c r="E310" s="763"/>
      <c r="F310" s="435"/>
      <c r="G310" s="456"/>
      <c r="H310" s="456"/>
      <c r="I310" s="145"/>
      <c r="J310" s="145"/>
    </row>
    <row r="311" spans="1:10" s="147" customFormat="1" ht="18.75" customHeight="1">
      <c r="A311" s="855"/>
      <c r="B311" s="762"/>
      <c r="C311" s="750"/>
      <c r="D311" s="751"/>
      <c r="E311" s="763"/>
      <c r="F311" s="435"/>
      <c r="G311" s="456"/>
      <c r="H311" s="456"/>
      <c r="I311" s="145"/>
      <c r="J311" s="145"/>
    </row>
    <row r="312" spans="1:10" s="147" customFormat="1" ht="18.75" customHeight="1">
      <c r="A312" s="855"/>
      <c r="B312" s="762"/>
      <c r="C312" s="750"/>
      <c r="D312" s="751"/>
      <c r="E312" s="763"/>
      <c r="F312" s="435"/>
      <c r="G312" s="456"/>
      <c r="H312" s="456"/>
      <c r="I312" s="145"/>
      <c r="J312" s="145"/>
    </row>
    <row r="313" spans="1:10" s="147" customFormat="1" ht="18.75" customHeight="1">
      <c r="A313" s="855"/>
      <c r="B313" s="762"/>
      <c r="C313" s="750"/>
      <c r="D313" s="751"/>
      <c r="E313" s="763"/>
      <c r="F313" s="435"/>
      <c r="G313" s="456"/>
      <c r="H313" s="456"/>
      <c r="I313" s="145"/>
      <c r="J313" s="145"/>
    </row>
    <row r="314" spans="1:10" s="147" customFormat="1" ht="18.75" customHeight="1">
      <c r="A314" s="855"/>
      <c r="B314" s="762"/>
      <c r="C314" s="750"/>
      <c r="D314" s="751"/>
      <c r="E314" s="763"/>
      <c r="F314" s="435"/>
      <c r="G314" s="456"/>
      <c r="H314" s="456"/>
      <c r="I314" s="145"/>
      <c r="J314" s="145"/>
    </row>
    <row r="315" spans="1:10" s="147" customFormat="1" ht="18.75" customHeight="1">
      <c r="A315" s="855"/>
      <c r="B315" s="762"/>
      <c r="C315" s="750"/>
      <c r="D315" s="751"/>
      <c r="E315" s="763"/>
      <c r="F315" s="435"/>
      <c r="G315" s="456"/>
      <c r="H315" s="456"/>
      <c r="I315" s="145"/>
      <c r="J315" s="145"/>
    </row>
    <row r="316" spans="1:10" s="147" customFormat="1" ht="18.75" customHeight="1">
      <c r="A316" s="855"/>
      <c r="B316" s="762"/>
      <c r="C316" s="750"/>
      <c r="D316" s="751"/>
      <c r="E316" s="763"/>
      <c r="F316" s="435"/>
      <c r="G316" s="456"/>
      <c r="H316" s="456"/>
      <c r="I316" s="145"/>
      <c r="J316" s="145"/>
    </row>
    <row r="317" spans="1:10" s="147" customFormat="1" ht="18.75" customHeight="1">
      <c r="A317" s="855"/>
      <c r="B317" s="762"/>
      <c r="C317" s="750"/>
      <c r="D317" s="751"/>
      <c r="E317" s="763"/>
      <c r="F317" s="435"/>
      <c r="G317" s="456"/>
      <c r="H317" s="456"/>
      <c r="I317" s="145"/>
      <c r="J317" s="145"/>
    </row>
    <row r="318" spans="1:10" s="147" customFormat="1" ht="18.75" customHeight="1">
      <c r="A318" s="855"/>
      <c r="B318" s="762"/>
      <c r="C318" s="750"/>
      <c r="D318" s="751"/>
      <c r="E318" s="763"/>
      <c r="F318" s="435"/>
      <c r="G318" s="456"/>
      <c r="H318" s="456"/>
      <c r="I318" s="145"/>
      <c r="J318" s="145"/>
    </row>
    <row r="319" spans="1:10" s="147" customFormat="1" ht="18.75" customHeight="1">
      <c r="A319" s="855"/>
      <c r="B319" s="762"/>
      <c r="C319" s="750"/>
      <c r="D319" s="751"/>
      <c r="E319" s="763"/>
      <c r="F319" s="435"/>
      <c r="G319" s="456"/>
      <c r="H319" s="456"/>
      <c r="I319" s="145"/>
      <c r="J319" s="145"/>
    </row>
    <row r="320" spans="1:10" s="147" customFormat="1" ht="18.75" customHeight="1">
      <c r="A320" s="855"/>
      <c r="B320" s="762"/>
      <c r="C320" s="750"/>
      <c r="D320" s="751"/>
      <c r="E320" s="763"/>
      <c r="F320" s="435"/>
      <c r="G320" s="456"/>
      <c r="H320" s="456"/>
      <c r="I320" s="145"/>
      <c r="J320" s="145"/>
    </row>
    <row r="321" spans="1:10" s="147" customFormat="1" ht="18.75" customHeight="1">
      <c r="A321" s="855"/>
      <c r="B321" s="762"/>
      <c r="C321" s="750"/>
      <c r="D321" s="751"/>
      <c r="E321" s="763"/>
      <c r="F321" s="435"/>
      <c r="G321" s="456"/>
      <c r="H321" s="456"/>
      <c r="I321" s="145"/>
      <c r="J321" s="145"/>
    </row>
    <row r="322" spans="1:10" s="147" customFormat="1" ht="18.75" customHeight="1">
      <c r="A322" s="855"/>
      <c r="B322" s="762"/>
      <c r="C322" s="750"/>
      <c r="D322" s="751"/>
      <c r="E322" s="763"/>
      <c r="F322" s="435"/>
      <c r="G322" s="456"/>
      <c r="H322" s="456"/>
      <c r="I322" s="145"/>
      <c r="J322" s="331"/>
    </row>
    <row r="323" spans="1:10" s="147" customFormat="1" ht="18.75" customHeight="1">
      <c r="A323" s="855"/>
      <c r="B323" s="762"/>
      <c r="C323" s="750"/>
      <c r="D323" s="751"/>
      <c r="E323" s="763"/>
      <c r="F323" s="435"/>
      <c r="G323" s="456"/>
      <c r="H323" s="456"/>
      <c r="I323" s="145"/>
      <c r="J323" s="331"/>
    </row>
    <row r="324" spans="1:10" s="147" customFormat="1" ht="18.75" customHeight="1">
      <c r="A324" s="855"/>
      <c r="B324" s="762"/>
      <c r="C324" s="750"/>
      <c r="D324" s="751"/>
      <c r="E324" s="763"/>
      <c r="F324" s="435"/>
      <c r="G324" s="456"/>
      <c r="H324" s="456"/>
      <c r="I324" s="145"/>
      <c r="J324" s="331"/>
    </row>
    <row r="325" spans="1:10" s="147" customFormat="1" ht="18.75" customHeight="1">
      <c r="A325" s="855"/>
      <c r="B325" s="762"/>
      <c r="C325" s="750"/>
      <c r="D325" s="751"/>
      <c r="E325" s="763"/>
      <c r="F325" s="435"/>
      <c r="G325" s="456"/>
      <c r="H325" s="456"/>
      <c r="I325" s="145"/>
      <c r="J325" s="331"/>
    </row>
    <row r="326" spans="1:10" s="147" customFormat="1" ht="18.75" customHeight="1">
      <c r="A326" s="855"/>
      <c r="B326" s="762"/>
      <c r="C326" s="750"/>
      <c r="D326" s="751"/>
      <c r="E326" s="763"/>
      <c r="F326" s="435"/>
      <c r="G326" s="456"/>
      <c r="H326" s="456"/>
      <c r="I326" s="145"/>
      <c r="J326" s="331"/>
    </row>
    <row r="327" spans="1:10" s="147" customFormat="1" ht="18.75" customHeight="1">
      <c r="A327" s="855"/>
      <c r="B327" s="762"/>
      <c r="C327" s="750"/>
      <c r="D327" s="751"/>
      <c r="E327" s="763"/>
      <c r="F327" s="435"/>
      <c r="G327" s="456"/>
      <c r="H327" s="456"/>
      <c r="I327" s="145"/>
      <c r="J327" s="331"/>
    </row>
    <row r="328" spans="1:10" s="147" customFormat="1" ht="18.75" customHeight="1">
      <c r="A328" s="855"/>
      <c r="B328" s="762"/>
      <c r="C328" s="750"/>
      <c r="D328" s="751"/>
      <c r="E328" s="763"/>
      <c r="F328" s="435"/>
      <c r="G328" s="456"/>
      <c r="H328" s="456"/>
      <c r="I328" s="145"/>
      <c r="J328" s="331"/>
    </row>
    <row r="329" spans="1:10" s="147" customFormat="1" ht="18" customHeight="1">
      <c r="A329" s="855"/>
      <c r="B329" s="755"/>
      <c r="C329" s="155"/>
      <c r="D329" s="162"/>
      <c r="E329" s="155"/>
      <c r="F329" s="155"/>
      <c r="H329" s="430"/>
      <c r="I329" s="145"/>
      <c r="J329" s="331"/>
    </row>
  </sheetData>
  <mergeCells count="8">
    <mergeCell ref="B100:F100"/>
    <mergeCell ref="B102:C102"/>
    <mergeCell ref="D102:D103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217" r:id="rId1" xr:uid="{F94543F1-8264-4253-914A-6CE32B515AEB}"/>
    <hyperlink ref="C217" r:id="rId2" xr:uid="{BD108766-DCD0-48EA-A663-1340480D0BF6}"/>
    <hyperlink ref="H222" r:id="rId3" xr:uid="{E82AF267-BF71-4836-B2C3-0557EAFF5C81}"/>
    <hyperlink ref="H221" r:id="rId4" xr:uid="{05580847-A92B-49A5-B84F-D9B734B00AF6}"/>
    <hyperlink ref="C220" r:id="rId5" xr:uid="{0F5C9DFF-22A1-46EC-9C04-C76DD4E730E9}"/>
    <hyperlink ref="C218" r:id="rId6" xr:uid="{CFB0564B-83FD-46EE-AC38-46D2E3B7E514}"/>
    <hyperlink ref="C224" r:id="rId7" xr:uid="{83558B40-80F4-46C8-8878-5D94381E5355}"/>
    <hyperlink ref="H220" r:id="rId8" xr:uid="{3FAC2E64-55E6-4C4C-A6D8-8581BCB59059}"/>
    <hyperlink ref="H223" r:id="rId9" xr:uid="{E2FEC59F-EE81-4206-AF3A-6927ED06452E}"/>
    <hyperlink ref="F217" r:id="rId10" xr:uid="{19A73DFC-220D-4B18-B963-9E91E2399380}"/>
    <hyperlink ref="F222" r:id="rId11" xr:uid="{F512B736-4B20-4683-AB0E-E46A3825E4DE}"/>
    <hyperlink ref="F218" r:id="rId12" xr:uid="{FC887585-A1DE-4A16-9B36-FEE3181835AF}"/>
    <hyperlink ref="F219" r:id="rId13" xr:uid="{C39CCB7C-5B99-4EE8-B046-E8BD4C632A66}"/>
    <hyperlink ref="F220" r:id="rId14" xr:uid="{F1ED18D0-4132-488D-8B5B-B452805B7EE3}"/>
    <hyperlink ref="F221" r:id="rId15" xr:uid="{9320FD14-24FF-4AFA-9FF0-7B49C97477BF}"/>
    <hyperlink ref="H218" r:id="rId16" xr:uid="{C9422D27-27B5-4B53-93C8-FF34078FF35C}"/>
    <hyperlink ref="H219" r:id="rId17" xr:uid="{A49E59E1-A0A7-4131-8072-9513866C2C17}"/>
    <hyperlink ref="F223" r:id="rId18" xr:uid="{57591D43-7B3C-46C2-9AFF-D296E3598141}"/>
    <hyperlink ref="C219" r:id="rId19" xr:uid="{80D2656B-8049-47EA-BFB4-F1FD090A1A62}"/>
    <hyperlink ref="C221" r:id="rId20" xr:uid="{35B0945D-B81B-4CD1-A69C-8CB932ADA1CC}"/>
    <hyperlink ref="C222" r:id="rId21" xr:uid="{DF7880B0-4CA9-4225-81DF-C47F66C6C852}"/>
    <hyperlink ref="C223" r:id="rId22" xr:uid="{BDAA0143-84B8-48E4-B435-D3D61EFF893F}"/>
    <hyperlink ref="F224" r:id="rId23" xr:uid="{A973CD83-6FF6-4790-9645-E8CAD7E3A8FB}"/>
  </hyperlinks>
  <pageMargins left="0.35433070866141736" right="0.70866141732283472" top="0.74803149606299213" bottom="0.74803149606299213" header="0.31496062992125984" footer="0.31496062992125984"/>
  <pageSetup paperSize="9" scale="17" orientation="landscape" r:id="rId24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89"/>
  <sheetViews>
    <sheetView showGridLines="0" zoomScaleNormal="100" zoomScaleSheetLayoutView="75" workbookViewId="0">
      <selection activeCell="H2" sqref="H2"/>
    </sheetView>
  </sheetViews>
  <sheetFormatPr defaultColWidth="9.140625" defaultRowHeight="13.9"/>
  <cols>
    <col min="1" max="1" width="31.140625" style="860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9" ht="14.45" thickBot="1"/>
    <row r="2" spans="1:9" ht="20.100000000000001" customHeight="1" thickBot="1">
      <c r="B2" s="1552" t="s">
        <v>0</v>
      </c>
      <c r="C2" s="1552"/>
      <c r="D2" s="1552"/>
      <c r="E2" s="1552"/>
      <c r="F2" s="1552"/>
      <c r="H2" s="943" t="s">
        <v>244</v>
      </c>
    </row>
    <row r="3" spans="1:9" s="14" customFormat="1" ht="20.25" customHeight="1" thickBot="1">
      <c r="A3" s="861"/>
      <c r="B3" s="425"/>
      <c r="C3" s="487"/>
      <c r="D3" s="9"/>
      <c r="E3" s="9"/>
      <c r="F3" s="9"/>
      <c r="G3" s="722"/>
      <c r="H3" s="407"/>
    </row>
    <row r="4" spans="1:9" s="149" customFormat="1" ht="26.25" customHeight="1" thickBot="1">
      <c r="A4" s="860"/>
      <c r="B4" s="1535" t="s">
        <v>14</v>
      </c>
      <c r="C4" s="1536"/>
      <c r="D4" s="1536"/>
      <c r="E4" s="1536"/>
      <c r="F4" s="1537"/>
      <c r="G4" s="147"/>
      <c r="H4" s="215"/>
    </row>
    <row r="5" spans="1:9" s="14" customFormat="1" ht="20.25" customHeight="1">
      <c r="A5" s="861"/>
      <c r="B5" s="425"/>
      <c r="C5" s="487"/>
      <c r="D5" s="9"/>
      <c r="E5" s="9"/>
      <c r="F5" s="9"/>
      <c r="G5" s="722"/>
      <c r="H5" s="407"/>
    </row>
    <row r="6" spans="1:9" s="14" customFormat="1" ht="20.25" customHeight="1">
      <c r="A6" s="861"/>
      <c r="B6" s="425"/>
      <c r="C6" s="487"/>
      <c r="D6" s="9"/>
      <c r="E6" s="9"/>
      <c r="F6" s="9"/>
      <c r="G6" s="722"/>
      <c r="H6" s="407"/>
    </row>
    <row r="7" spans="1:9" s="14" customFormat="1" ht="20.25" customHeight="1">
      <c r="A7" s="861"/>
      <c r="B7" s="1529" t="s">
        <v>248</v>
      </c>
      <c r="C7" s="1529"/>
      <c r="D7" s="1529"/>
      <c r="E7" s="1529"/>
      <c r="F7" s="9"/>
      <c r="G7" s="722"/>
      <c r="H7" s="407"/>
    </row>
    <row r="8" spans="1:9" s="14" customFormat="1" ht="20.25" customHeight="1">
      <c r="A8" s="861"/>
      <c r="B8" s="425"/>
      <c r="C8" s="487"/>
      <c r="D8" s="9"/>
      <c r="E8" s="9"/>
      <c r="F8" s="9"/>
      <c r="G8" s="722"/>
      <c r="H8" s="407"/>
    </row>
    <row r="9" spans="1:9" s="14" customFormat="1" ht="20.25" customHeight="1">
      <c r="A9" s="861"/>
      <c r="B9" s="1530" t="s">
        <v>14</v>
      </c>
      <c r="C9" s="1531"/>
      <c r="D9" s="1532" t="s">
        <v>250</v>
      </c>
      <c r="E9" s="1147" t="s">
        <v>108</v>
      </c>
      <c r="F9" s="1351"/>
      <c r="G9" s="1351"/>
      <c r="H9" s="1180"/>
      <c r="I9" s="1351"/>
    </row>
    <row r="10" spans="1:9" s="14" customFormat="1" ht="25.5" customHeight="1">
      <c r="A10" s="861"/>
      <c r="B10" s="1148" t="s">
        <v>252</v>
      </c>
      <c r="C10" s="1148" t="s">
        <v>253</v>
      </c>
      <c r="D10" s="1533"/>
      <c r="E10" s="1352" t="s">
        <v>203</v>
      </c>
      <c r="F10" s="1351"/>
      <c r="G10" s="1353" t="s">
        <v>255</v>
      </c>
    </row>
    <row r="11" spans="1:9" s="14" customFormat="1" ht="20.25" hidden="1" customHeight="1">
      <c r="A11" s="861" t="s">
        <v>1934</v>
      </c>
      <c r="B11" s="1159" t="s">
        <v>462</v>
      </c>
      <c r="C11" s="1154" t="s">
        <v>4526</v>
      </c>
      <c r="D11" s="1154">
        <v>46075</v>
      </c>
      <c r="E11" s="1151">
        <f t="shared" ref="E11:E12" si="0">D11+3</f>
        <v>46078</v>
      </c>
      <c r="F11" s="1351"/>
      <c r="G11" s="1356">
        <v>9</v>
      </c>
    </row>
    <row r="12" spans="1:9" s="14" customFormat="1" ht="20.25" hidden="1" customHeight="1">
      <c r="A12" s="861" t="s">
        <v>4527</v>
      </c>
      <c r="B12" s="1167" t="s">
        <v>1934</v>
      </c>
      <c r="C12" s="1154" t="s">
        <v>4528</v>
      </c>
      <c r="D12" s="1154">
        <v>46086</v>
      </c>
      <c r="E12" s="1151">
        <f t="shared" si="0"/>
        <v>46089</v>
      </c>
      <c r="F12" s="1351"/>
      <c r="G12" s="1356">
        <v>10</v>
      </c>
    </row>
    <row r="13" spans="1:9" s="14" customFormat="1" ht="20.25" hidden="1" customHeight="1">
      <c r="A13" s="861" t="s">
        <v>1934</v>
      </c>
      <c r="B13" s="1167" t="s">
        <v>4527</v>
      </c>
      <c r="C13" s="1154" t="s">
        <v>4529</v>
      </c>
      <c r="D13" s="1154">
        <v>46089</v>
      </c>
      <c r="E13" s="959" t="s">
        <v>286</v>
      </c>
      <c r="F13" s="1351"/>
      <c r="G13" s="1356">
        <v>11</v>
      </c>
    </row>
    <row r="14" spans="1:9" s="14" customFormat="1" ht="20.25" hidden="1" customHeight="1">
      <c r="A14" s="861" t="s">
        <v>4530</v>
      </c>
      <c r="B14" s="1167" t="s">
        <v>4527</v>
      </c>
      <c r="C14" s="1154" t="s">
        <v>4531</v>
      </c>
      <c r="D14" s="1154">
        <v>46098</v>
      </c>
      <c r="E14" s="1151">
        <v>46102</v>
      </c>
      <c r="F14" s="1351"/>
      <c r="G14" s="1356">
        <v>12</v>
      </c>
    </row>
    <row r="15" spans="1:9" s="14" customFormat="1" ht="20.25" hidden="1" customHeight="1">
      <c r="A15" s="861" t="s">
        <v>4532</v>
      </c>
      <c r="B15" s="1167" t="s">
        <v>1934</v>
      </c>
      <c r="C15" s="1154" t="s">
        <v>4533</v>
      </c>
      <c r="D15" s="1154">
        <v>46103</v>
      </c>
      <c r="E15" s="959" t="s">
        <v>286</v>
      </c>
      <c r="F15" s="1351"/>
      <c r="G15" s="1356">
        <v>13</v>
      </c>
    </row>
    <row r="16" spans="1:9" s="14" customFormat="1" ht="20.25" hidden="1" customHeight="1">
      <c r="A16" s="861" t="s">
        <v>4532</v>
      </c>
      <c r="B16" s="1167" t="s">
        <v>1934</v>
      </c>
      <c r="C16" s="1154" t="s">
        <v>4534</v>
      </c>
      <c r="D16" s="1154">
        <v>46110</v>
      </c>
      <c r="E16" s="1151">
        <f t="shared" ref="E16" si="1">D16+3</f>
        <v>46113</v>
      </c>
      <c r="F16" s="1351"/>
      <c r="G16" s="1356">
        <v>14</v>
      </c>
    </row>
    <row r="17" spans="1:8" s="14" customFormat="1" ht="20.25" hidden="1" customHeight="1">
      <c r="A17" s="861" t="s">
        <v>4535</v>
      </c>
      <c r="B17" s="1167" t="s">
        <v>4527</v>
      </c>
      <c r="C17" s="1154" t="s">
        <v>4536</v>
      </c>
      <c r="D17" s="1154">
        <v>46116</v>
      </c>
      <c r="E17" s="1151">
        <f t="shared" ref="E17:E19" si="2">D17+3</f>
        <v>46119</v>
      </c>
      <c r="F17" s="1351"/>
      <c r="G17" s="1356">
        <v>15</v>
      </c>
    </row>
    <row r="18" spans="1:8" s="14" customFormat="1" ht="20.25" hidden="1" customHeight="1">
      <c r="A18" s="861" t="s">
        <v>4537</v>
      </c>
      <c r="B18" s="1167" t="s">
        <v>1934</v>
      </c>
      <c r="C18" s="1154" t="s">
        <v>4538</v>
      </c>
      <c r="D18" s="1154">
        <v>46124</v>
      </c>
      <c r="E18" s="1151">
        <f t="shared" si="2"/>
        <v>46127</v>
      </c>
      <c r="F18" s="1351"/>
      <c r="G18" s="1356">
        <v>16</v>
      </c>
    </row>
    <row r="19" spans="1:8" s="14" customFormat="1" ht="20.25" hidden="1" customHeight="1">
      <c r="A19" s="861" t="s">
        <v>4535</v>
      </c>
      <c r="B19" s="1167" t="s">
        <v>4527</v>
      </c>
      <c r="C19" s="1154" t="s">
        <v>4539</v>
      </c>
      <c r="D19" s="1154">
        <v>46131</v>
      </c>
      <c r="E19" s="1151">
        <f t="shared" si="2"/>
        <v>46134</v>
      </c>
      <c r="F19" s="1351"/>
      <c r="G19" s="1356">
        <v>17</v>
      </c>
    </row>
    <row r="20" spans="1:8" s="14" customFormat="1" ht="20.25" hidden="1" customHeight="1">
      <c r="A20" s="861" t="s">
        <v>4537</v>
      </c>
      <c r="B20" s="1167" t="s">
        <v>1934</v>
      </c>
      <c r="C20" s="1154" t="s">
        <v>4540</v>
      </c>
      <c r="D20" s="1154">
        <v>46140</v>
      </c>
      <c r="E20" s="959" t="s">
        <v>286</v>
      </c>
      <c r="F20" s="1351"/>
      <c r="G20" s="1356">
        <v>18</v>
      </c>
    </row>
    <row r="21" spans="1:8" s="14" customFormat="1" ht="20.25" hidden="1" customHeight="1">
      <c r="A21" s="861" t="s">
        <v>4530</v>
      </c>
      <c r="B21" s="1167" t="s">
        <v>4527</v>
      </c>
      <c r="C21" s="1154" t="s">
        <v>4541</v>
      </c>
      <c r="D21" s="1154">
        <v>46149</v>
      </c>
      <c r="E21" s="1151">
        <f t="shared" ref="E21:E24" si="3">D21+3</f>
        <v>46152</v>
      </c>
      <c r="F21" s="1351"/>
      <c r="G21" s="1356">
        <v>19</v>
      </c>
    </row>
    <row r="22" spans="1:8" s="14" customFormat="1" ht="20.25" hidden="1" customHeight="1">
      <c r="A22" s="861" t="s">
        <v>4542</v>
      </c>
      <c r="B22" s="1167" t="s">
        <v>4543</v>
      </c>
      <c r="C22" s="1154" t="s">
        <v>4544</v>
      </c>
      <c r="D22" s="1154">
        <v>46154</v>
      </c>
      <c r="E22" s="1151">
        <f t="shared" si="3"/>
        <v>46157</v>
      </c>
      <c r="F22" s="1351"/>
      <c r="G22" s="1356">
        <v>20</v>
      </c>
    </row>
    <row r="23" spans="1:8" s="14" customFormat="1" ht="20.25" hidden="1" customHeight="1">
      <c r="A23" s="861" t="s">
        <v>4545</v>
      </c>
      <c r="B23" s="1167" t="s">
        <v>4527</v>
      </c>
      <c r="C23" s="1154" t="s">
        <v>4546</v>
      </c>
      <c r="D23" s="1154">
        <v>46162</v>
      </c>
      <c r="E23" s="959" t="s">
        <v>286</v>
      </c>
      <c r="F23" s="1351"/>
      <c r="G23" s="1356">
        <v>21</v>
      </c>
    </row>
    <row r="24" spans="1:8" s="14" customFormat="1" ht="20.25" hidden="1" customHeight="1">
      <c r="A24" s="861" t="s">
        <v>4547</v>
      </c>
      <c r="B24" s="1159" t="s">
        <v>310</v>
      </c>
      <c r="C24" s="1154" t="s">
        <v>4548</v>
      </c>
      <c r="D24" s="1160">
        <v>46163</v>
      </c>
      <c r="E24" s="1160">
        <f t="shared" si="3"/>
        <v>46166</v>
      </c>
      <c r="F24" s="1351"/>
      <c r="G24" s="1356">
        <v>22</v>
      </c>
    </row>
    <row r="25" spans="1:8" s="14" customFormat="1" ht="20.25" customHeight="1">
      <c r="A25" s="861" t="s">
        <v>4549</v>
      </c>
      <c r="B25" s="1167" t="s">
        <v>4543</v>
      </c>
      <c r="C25" s="1154" t="s">
        <v>4550</v>
      </c>
      <c r="D25" s="1154">
        <v>46173</v>
      </c>
      <c r="E25" s="1151">
        <f t="shared" ref="E25" si="4">D25+3</f>
        <v>46176</v>
      </c>
      <c r="F25" s="1351"/>
      <c r="G25" s="1356">
        <v>23</v>
      </c>
    </row>
    <row r="26" spans="1:8" s="14" customFormat="1" ht="20.25" customHeight="1">
      <c r="A26" s="861" t="s">
        <v>4551</v>
      </c>
      <c r="B26" s="1167" t="s">
        <v>3655</v>
      </c>
      <c r="C26" s="1154" t="s">
        <v>4552</v>
      </c>
      <c r="D26" s="1154">
        <v>46184</v>
      </c>
      <c r="E26" s="1151">
        <f t="shared" ref="E26" si="5">D26+3</f>
        <v>46187</v>
      </c>
      <c r="F26" s="1351"/>
      <c r="G26" s="1356">
        <v>24</v>
      </c>
    </row>
    <row r="27" spans="1:8" s="14" customFormat="1" ht="20.25" customHeight="1">
      <c r="A27" s="861" t="s">
        <v>4553</v>
      </c>
      <c r="B27" s="1167" t="s">
        <v>4543</v>
      </c>
      <c r="C27" s="1154" t="s">
        <v>4554</v>
      </c>
      <c r="D27" s="1154">
        <v>46187</v>
      </c>
      <c r="E27" s="959" t="s">
        <v>286</v>
      </c>
      <c r="F27" s="1351"/>
      <c r="G27" s="1356">
        <v>25</v>
      </c>
    </row>
    <row r="28" spans="1:8" s="14" customFormat="1" ht="20.25" customHeight="1">
      <c r="A28" s="861" t="s">
        <v>4551</v>
      </c>
      <c r="B28" s="1167" t="s">
        <v>4078</v>
      </c>
      <c r="C28" s="1154" t="s">
        <v>4555</v>
      </c>
      <c r="D28" s="1154">
        <v>46194</v>
      </c>
      <c r="E28" s="959" t="s">
        <v>286</v>
      </c>
      <c r="F28" s="1351"/>
      <c r="G28" s="1356">
        <v>26</v>
      </c>
    </row>
    <row r="29" spans="1:8" s="14" customFormat="1" ht="20.25" customHeight="1">
      <c r="A29" s="861" t="s">
        <v>4556</v>
      </c>
      <c r="B29" s="1167" t="s">
        <v>4078</v>
      </c>
      <c r="C29" s="1154" t="s">
        <v>4557</v>
      </c>
      <c r="D29" s="1154">
        <v>46201</v>
      </c>
      <c r="E29" s="959" t="s">
        <v>286</v>
      </c>
      <c r="F29" s="1351"/>
      <c r="G29" s="1356">
        <v>27</v>
      </c>
    </row>
    <row r="30" spans="1:8" s="14" customFormat="1" ht="20.25" customHeight="1">
      <c r="A30" s="861" t="s">
        <v>4558</v>
      </c>
      <c r="B30" s="1167" t="s">
        <v>4078</v>
      </c>
      <c r="C30" s="1154" t="s">
        <v>4559</v>
      </c>
      <c r="D30" s="959" t="s">
        <v>286</v>
      </c>
      <c r="E30" s="1151">
        <v>46211</v>
      </c>
      <c r="F30" s="1351"/>
      <c r="G30" s="1356">
        <v>28</v>
      </c>
    </row>
    <row r="31" spans="1:8" s="14" customFormat="1" ht="20.25" customHeight="1">
      <c r="A31" s="861"/>
      <c r="B31" s="1088" t="s">
        <v>467</v>
      </c>
      <c r="C31" s="487"/>
      <c r="D31" s="9"/>
      <c r="E31" s="9"/>
      <c r="F31" s="9"/>
      <c r="G31" s="722"/>
      <c r="H31" s="407"/>
    </row>
    <row r="32" spans="1:8" s="14" customFormat="1" ht="20.25" customHeight="1">
      <c r="A32" s="861"/>
      <c r="B32" s="425"/>
      <c r="C32" s="487"/>
      <c r="D32" s="9"/>
      <c r="E32" s="9"/>
      <c r="F32" s="9"/>
      <c r="G32" s="722"/>
      <c r="H32" s="407"/>
    </row>
    <row r="33" spans="1:10" s="14" customFormat="1" ht="20.25" customHeight="1">
      <c r="A33" s="861"/>
      <c r="B33" s="425"/>
      <c r="C33" s="487"/>
      <c r="D33" s="9"/>
      <c r="E33" s="9"/>
      <c r="F33" s="9"/>
      <c r="G33" s="722"/>
      <c r="H33" s="407"/>
    </row>
    <row r="34" spans="1:10" s="14" customFormat="1" ht="20.25" customHeight="1">
      <c r="A34" s="861"/>
      <c r="B34" s="1529" t="s">
        <v>1187</v>
      </c>
      <c r="C34" s="1529"/>
      <c r="D34" s="1529"/>
      <c r="E34" s="1529"/>
      <c r="F34" s="1529"/>
      <c r="G34" s="722"/>
      <c r="H34" s="407" t="s">
        <v>1095</v>
      </c>
    </row>
    <row r="35" spans="1:10" s="14" customFormat="1" ht="20.25" customHeight="1">
      <c r="A35" s="861"/>
      <c r="B35" s="425"/>
      <c r="C35" s="487"/>
      <c r="D35" s="9"/>
      <c r="E35" s="9"/>
      <c r="F35" s="9"/>
      <c r="G35" s="722"/>
      <c r="H35" s="407"/>
      <c r="I35" s="407"/>
      <c r="J35" s="155"/>
    </row>
    <row r="36" spans="1:10" s="14" customFormat="1" ht="28.15" customHeight="1">
      <c r="A36" s="805"/>
      <c r="B36" s="1530" t="s">
        <v>14</v>
      </c>
      <c r="C36" s="1531"/>
      <c r="D36" s="1532" t="s">
        <v>250</v>
      </c>
      <c r="E36" s="1147" t="s">
        <v>32</v>
      </c>
      <c r="F36" s="1351"/>
      <c r="G36" s="1351"/>
      <c r="H36" s="1180"/>
      <c r="I36" s="1351"/>
    </row>
    <row r="37" spans="1:10" s="14" customFormat="1" ht="28.15" customHeight="1">
      <c r="A37" s="805"/>
      <c r="B37" s="1148" t="s">
        <v>252</v>
      </c>
      <c r="C37" s="1148" t="s">
        <v>253</v>
      </c>
      <c r="D37" s="1533"/>
      <c r="E37" s="1352" t="s">
        <v>48</v>
      </c>
      <c r="F37" s="1351"/>
      <c r="G37" s="1273" t="s">
        <v>255</v>
      </c>
    </row>
    <row r="38" spans="1:10" s="14" customFormat="1" ht="27" hidden="1" customHeight="1">
      <c r="A38" s="805"/>
      <c r="B38" s="1354" t="s">
        <v>2055</v>
      </c>
      <c r="C38" s="1154" t="s">
        <v>3246</v>
      </c>
      <c r="D38" s="1200">
        <v>45389</v>
      </c>
      <c r="E38" s="1184">
        <f t="shared" ref="E38:E43" si="6">D38+7</f>
        <v>45396</v>
      </c>
      <c r="F38" s="1151"/>
      <c r="G38" s="1151"/>
    </row>
    <row r="39" spans="1:10" s="14" customFormat="1" ht="27" hidden="1" customHeight="1">
      <c r="A39" s="839" t="s">
        <v>2032</v>
      </c>
      <c r="B39" s="1155" t="s">
        <v>310</v>
      </c>
      <c r="C39" s="1198" t="s">
        <v>3247</v>
      </c>
      <c r="D39" s="1193">
        <v>45394</v>
      </c>
      <c r="E39" s="1193">
        <f t="shared" si="6"/>
        <v>45401</v>
      </c>
      <c r="F39" s="1151"/>
      <c r="G39" s="1151"/>
    </row>
    <row r="40" spans="1:10" s="14" customFormat="1" ht="27" hidden="1" customHeight="1">
      <c r="A40" s="839" t="s">
        <v>2339</v>
      </c>
      <c r="B40" s="1354" t="s">
        <v>2032</v>
      </c>
      <c r="C40" s="1154" t="s">
        <v>3248</v>
      </c>
      <c r="D40" s="1200">
        <v>45400</v>
      </c>
      <c r="E40" s="1184">
        <f t="shared" si="6"/>
        <v>45407</v>
      </c>
      <c r="F40" s="1151"/>
      <c r="G40" s="1151"/>
    </row>
    <row r="41" spans="1:10" s="14" customFormat="1" ht="27" hidden="1" customHeight="1">
      <c r="A41" s="865" t="s">
        <v>2404</v>
      </c>
      <c r="B41" s="1354" t="s">
        <v>2339</v>
      </c>
      <c r="C41" s="1154" t="s">
        <v>3249</v>
      </c>
      <c r="D41" s="1200">
        <v>45405</v>
      </c>
      <c r="E41" s="1184">
        <f t="shared" si="6"/>
        <v>45412</v>
      </c>
      <c r="F41" s="1151"/>
      <c r="G41" s="1151"/>
    </row>
    <row r="42" spans="1:10" s="14" customFormat="1" ht="27" hidden="1" customHeight="1">
      <c r="A42" s="865" t="s">
        <v>3250</v>
      </c>
      <c r="B42" s="1354" t="s">
        <v>2404</v>
      </c>
      <c r="C42" s="1154" t="s">
        <v>3251</v>
      </c>
      <c r="D42" s="1200">
        <v>45413</v>
      </c>
      <c r="E42" s="1184">
        <f t="shared" si="6"/>
        <v>45420</v>
      </c>
      <c r="F42" s="1151"/>
      <c r="G42" s="1151"/>
    </row>
    <row r="43" spans="1:10" s="14" customFormat="1" ht="20.100000000000001" hidden="1" customHeight="1">
      <c r="A43" s="865" t="s">
        <v>2055</v>
      </c>
      <c r="B43" s="1354" t="s">
        <v>3250</v>
      </c>
      <c r="C43" s="1154" t="s">
        <v>3252</v>
      </c>
      <c r="D43" s="1200">
        <v>45421</v>
      </c>
      <c r="E43" s="1184">
        <f t="shared" si="6"/>
        <v>45428</v>
      </c>
      <c r="F43" s="1151"/>
      <c r="G43" s="1151"/>
    </row>
    <row r="44" spans="1:10" s="14" customFormat="1" ht="20.100000000000001" hidden="1" customHeight="1">
      <c r="A44" s="865" t="s">
        <v>3253</v>
      </c>
      <c r="B44" s="1154" t="s">
        <v>2055</v>
      </c>
      <c r="C44" s="1154" t="s">
        <v>3254</v>
      </c>
      <c r="D44" s="1200">
        <v>45434</v>
      </c>
      <c r="E44" s="1184">
        <v>45433</v>
      </c>
      <c r="F44" s="1151"/>
      <c r="G44" s="1151"/>
    </row>
    <row r="45" spans="1:10" s="14" customFormat="1" ht="20.100000000000001" hidden="1" customHeight="1">
      <c r="A45" s="839" t="s">
        <v>3255</v>
      </c>
      <c r="B45" s="1154" t="s">
        <v>3256</v>
      </c>
      <c r="C45" s="1154" t="s">
        <v>3257</v>
      </c>
      <c r="D45" s="1200">
        <v>45443</v>
      </c>
      <c r="E45" s="1184">
        <f>D45+7</f>
        <v>45450</v>
      </c>
      <c r="F45" s="1151"/>
      <c r="G45" s="1151"/>
    </row>
    <row r="46" spans="1:10" s="14" customFormat="1" ht="20.100000000000001" hidden="1" customHeight="1">
      <c r="A46" s="839" t="s">
        <v>3258</v>
      </c>
      <c r="B46" s="1154" t="s">
        <v>2339</v>
      </c>
      <c r="C46" s="1154" t="s">
        <v>3259</v>
      </c>
      <c r="D46" s="1200">
        <v>45453</v>
      </c>
      <c r="E46" s="1184">
        <f>D46+7</f>
        <v>45460</v>
      </c>
      <c r="F46" s="1151"/>
      <c r="G46" s="1151"/>
    </row>
    <row r="47" spans="1:10" s="14" customFormat="1" ht="20.100000000000001" hidden="1" customHeight="1">
      <c r="A47" s="865" t="s">
        <v>2404</v>
      </c>
      <c r="B47" s="1155" t="s">
        <v>310</v>
      </c>
      <c r="C47" s="1154" t="s">
        <v>3260</v>
      </c>
      <c r="D47" s="1193">
        <v>45443</v>
      </c>
      <c r="E47" s="1193">
        <f>D47+7</f>
        <v>45450</v>
      </c>
      <c r="F47" s="1151"/>
      <c r="G47" s="1151"/>
    </row>
    <row r="48" spans="1:10" s="14" customFormat="1" ht="20.100000000000001" hidden="1" customHeight="1">
      <c r="A48" s="865" t="s">
        <v>3261</v>
      </c>
      <c r="B48" s="1154" t="s">
        <v>2404</v>
      </c>
      <c r="C48" s="1154" t="s">
        <v>3262</v>
      </c>
      <c r="D48" s="1200">
        <v>45458</v>
      </c>
      <c r="E48" s="1184">
        <f>D48+7</f>
        <v>45465</v>
      </c>
      <c r="F48" s="1151"/>
      <c r="G48" s="1151"/>
    </row>
    <row r="49" spans="1:10" s="14" customFormat="1" ht="20.100000000000001" hidden="1" customHeight="1">
      <c r="A49" s="865" t="s">
        <v>3263</v>
      </c>
      <c r="B49" s="1154" t="s">
        <v>2885</v>
      </c>
      <c r="C49" s="1154" t="s">
        <v>3264</v>
      </c>
      <c r="D49" s="1200">
        <v>45468</v>
      </c>
      <c r="E49" s="1184">
        <v>45469</v>
      </c>
      <c r="F49" s="1151"/>
      <c r="G49" s="1151"/>
    </row>
    <row r="50" spans="1:10" s="14" customFormat="1" ht="20.100000000000001" hidden="1" customHeight="1">
      <c r="A50" s="839" t="s">
        <v>3253</v>
      </c>
      <c r="B50" s="1154" t="s">
        <v>2055</v>
      </c>
      <c r="C50" s="1154" t="s">
        <v>3265</v>
      </c>
      <c r="D50" s="1200">
        <v>45476</v>
      </c>
      <c r="E50" s="1184">
        <f>D50+7</f>
        <v>45483</v>
      </c>
      <c r="F50" s="1151"/>
      <c r="G50" s="1151"/>
    </row>
    <row r="51" spans="1:10" s="14" customFormat="1" ht="20.100000000000001" hidden="1" customHeight="1">
      <c r="A51" s="865" t="s">
        <v>3266</v>
      </c>
      <c r="B51" s="1154" t="s">
        <v>3256</v>
      </c>
      <c r="C51" s="1154" t="s">
        <v>3267</v>
      </c>
      <c r="D51" s="1155" t="s">
        <v>286</v>
      </c>
      <c r="E51" s="1156">
        <v>45473</v>
      </c>
      <c r="F51" s="1151"/>
      <c r="G51" s="1151"/>
    </row>
    <row r="52" spans="1:10" s="14" customFormat="1" ht="20.100000000000001" hidden="1" customHeight="1">
      <c r="A52" s="865" t="s">
        <v>3268</v>
      </c>
      <c r="B52" s="1154" t="s">
        <v>2339</v>
      </c>
      <c r="C52" s="1154" t="s">
        <v>3269</v>
      </c>
      <c r="D52" s="1155" t="s">
        <v>286</v>
      </c>
      <c r="E52" s="1193">
        <v>45488</v>
      </c>
      <c r="F52" s="1151"/>
      <c r="G52" s="1151"/>
    </row>
    <row r="53" spans="1:10" s="14" customFormat="1" ht="20.100000000000001" hidden="1" customHeight="1">
      <c r="A53" s="839" t="s">
        <v>3270</v>
      </c>
      <c r="B53" s="1154" t="s">
        <v>2404</v>
      </c>
      <c r="C53" s="1154" t="s">
        <v>3271</v>
      </c>
      <c r="D53" s="1200">
        <v>45500</v>
      </c>
      <c r="E53" s="1184">
        <v>45497</v>
      </c>
      <c r="F53" s="1151"/>
      <c r="G53" s="1151"/>
    </row>
    <row r="54" spans="1:10" s="14" customFormat="1" ht="20.100000000000001" hidden="1" customHeight="1">
      <c r="A54" s="839" t="s">
        <v>3270</v>
      </c>
      <c r="B54" s="1154" t="s">
        <v>2885</v>
      </c>
      <c r="C54" s="1154" t="s">
        <v>3272</v>
      </c>
      <c r="D54" s="1155" t="s">
        <v>286</v>
      </c>
      <c r="E54" s="1204" t="s">
        <v>286</v>
      </c>
      <c r="F54" s="1151"/>
      <c r="G54" s="1151"/>
    </row>
    <row r="55" spans="1:10" s="14" customFormat="1" ht="20.100000000000001" hidden="1" customHeight="1">
      <c r="A55" s="839" t="s">
        <v>3270</v>
      </c>
      <c r="B55" s="1154" t="s">
        <v>2055</v>
      </c>
      <c r="C55" s="1154" t="s">
        <v>3273</v>
      </c>
      <c r="D55" s="1200">
        <v>45514</v>
      </c>
      <c r="E55" s="1184">
        <f t="shared" ref="E55:E60" si="7">D55+7</f>
        <v>45521</v>
      </c>
      <c r="F55" s="1151"/>
      <c r="G55" s="1151"/>
    </row>
    <row r="56" spans="1:10" s="14" customFormat="1" ht="20.100000000000001" hidden="1" customHeight="1">
      <c r="A56" s="839" t="s">
        <v>3270</v>
      </c>
      <c r="B56" s="1154" t="s">
        <v>3256</v>
      </c>
      <c r="C56" s="1154" t="s">
        <v>3274</v>
      </c>
      <c r="D56" s="1200">
        <v>45523</v>
      </c>
      <c r="E56" s="1184">
        <f t="shared" si="7"/>
        <v>45530</v>
      </c>
      <c r="F56" s="1151"/>
      <c r="G56" s="1151"/>
    </row>
    <row r="57" spans="1:10" s="14" customFormat="1" ht="20.100000000000001" hidden="1" customHeight="1">
      <c r="A57" s="839" t="s">
        <v>3270</v>
      </c>
      <c r="B57" s="1154" t="s">
        <v>2339</v>
      </c>
      <c r="C57" s="1154" t="s">
        <v>3275</v>
      </c>
      <c r="D57" s="1200">
        <v>45523</v>
      </c>
      <c r="E57" s="1184">
        <f t="shared" si="7"/>
        <v>45530</v>
      </c>
      <c r="F57" s="1151"/>
      <c r="G57" s="1151"/>
    </row>
    <row r="58" spans="1:10" s="14" customFormat="1" ht="20.100000000000001" hidden="1" customHeight="1">
      <c r="A58" s="865" t="s">
        <v>2404</v>
      </c>
      <c r="B58" s="1154" t="s">
        <v>2396</v>
      </c>
      <c r="C58" s="1154" t="s">
        <v>3276</v>
      </c>
      <c r="D58" s="1155" t="s">
        <v>286</v>
      </c>
      <c r="E58" s="1193" t="e">
        <f t="shared" si="7"/>
        <v>#VALUE!</v>
      </c>
      <c r="F58" s="1151"/>
      <c r="G58" s="1151"/>
    </row>
    <row r="59" spans="1:10" s="14" customFormat="1" ht="20.100000000000001" hidden="1" customHeight="1">
      <c r="A59" s="865" t="s">
        <v>3270</v>
      </c>
      <c r="B59" s="1154" t="s">
        <v>2885</v>
      </c>
      <c r="C59" s="1154" t="s">
        <v>3277</v>
      </c>
      <c r="D59" s="1200">
        <v>45533</v>
      </c>
      <c r="E59" s="1184">
        <f t="shared" si="7"/>
        <v>45540</v>
      </c>
      <c r="F59" s="1151"/>
      <c r="G59" s="1151"/>
      <c r="H59" s="155"/>
      <c r="J59" s="155"/>
    </row>
    <row r="60" spans="1:10" s="14" customFormat="1" ht="20.100000000000001" hidden="1" customHeight="1">
      <c r="A60" s="865"/>
      <c r="B60" s="1154" t="s">
        <v>2055</v>
      </c>
      <c r="C60" s="1154" t="s">
        <v>3278</v>
      </c>
      <c r="D60" s="1200">
        <v>45538</v>
      </c>
      <c r="E60" s="1184">
        <f t="shared" si="7"/>
        <v>45545</v>
      </c>
      <c r="F60" s="1351"/>
      <c r="G60" s="1151"/>
      <c r="H60" s="155"/>
      <c r="J60" s="155"/>
    </row>
    <row r="61" spans="1:10" s="14" customFormat="1" ht="20.100000000000001" hidden="1" customHeight="1">
      <c r="A61" s="865" t="s">
        <v>3270</v>
      </c>
      <c r="B61" s="1154" t="s">
        <v>3256</v>
      </c>
      <c r="C61" s="1154" t="s">
        <v>3279</v>
      </c>
      <c r="D61" s="1154">
        <v>45559</v>
      </c>
      <c r="E61" s="1184">
        <v>45555</v>
      </c>
      <c r="F61" s="1351"/>
      <c r="G61" s="1151"/>
      <c r="H61" s="155"/>
      <c r="J61" s="155"/>
    </row>
    <row r="62" spans="1:10" s="14" customFormat="1" ht="20.100000000000001" hidden="1" customHeight="1">
      <c r="A62" s="839" t="s">
        <v>2339</v>
      </c>
      <c r="B62" s="1158" t="s">
        <v>310</v>
      </c>
      <c r="C62" s="1154" t="s">
        <v>3280</v>
      </c>
      <c r="D62" s="1193">
        <v>45551</v>
      </c>
      <c r="E62" s="1193">
        <f>D62+7</f>
        <v>45558</v>
      </c>
      <c r="F62" s="1351"/>
      <c r="G62" s="1151"/>
      <c r="H62" s="155"/>
      <c r="J62" s="155"/>
    </row>
    <row r="63" spans="1:10" s="14" customFormat="1" ht="20.100000000000001" hidden="1" customHeight="1">
      <c r="A63" s="865" t="s">
        <v>3281</v>
      </c>
      <c r="B63" s="1154" t="s">
        <v>2885</v>
      </c>
      <c r="C63" s="1154" t="s">
        <v>3282</v>
      </c>
      <c r="D63" s="1200">
        <v>45559</v>
      </c>
      <c r="E63" s="1184">
        <f>D63+7</f>
        <v>45566</v>
      </c>
      <c r="F63" s="1351"/>
      <c r="G63" s="1151"/>
      <c r="H63" s="155"/>
      <c r="J63" s="155"/>
    </row>
    <row r="64" spans="1:10" s="14" customFormat="1" ht="20.100000000000001" hidden="1" customHeight="1">
      <c r="A64" s="865"/>
      <c r="B64" s="1154" t="s">
        <v>2339</v>
      </c>
      <c r="C64" s="1154" t="s">
        <v>3283</v>
      </c>
      <c r="D64" s="1200">
        <v>45580</v>
      </c>
      <c r="E64" s="1184">
        <v>45609</v>
      </c>
      <c r="F64" s="1351"/>
      <c r="G64" s="1151"/>
      <c r="H64" s="155"/>
      <c r="J64" s="155"/>
    </row>
    <row r="65" spans="1:10" s="14" customFormat="1" ht="20.100000000000001" hidden="1" customHeight="1">
      <c r="A65" s="865" t="s">
        <v>2055</v>
      </c>
      <c r="B65" s="1154" t="s">
        <v>3284</v>
      </c>
      <c r="C65" s="1154" t="s">
        <v>3285</v>
      </c>
      <c r="D65" s="1155" t="s">
        <v>286</v>
      </c>
      <c r="E65" s="1193" t="e">
        <f t="shared" ref="E65:E70" si="8">D65+7</f>
        <v>#VALUE!</v>
      </c>
      <c r="F65" s="1351"/>
      <c r="G65" s="1151"/>
      <c r="H65" s="155"/>
      <c r="J65" s="155"/>
    </row>
    <row r="66" spans="1:10" s="14" customFormat="1" ht="20.100000000000001" hidden="1" customHeight="1">
      <c r="A66" s="865" t="s">
        <v>3286</v>
      </c>
      <c r="B66" s="1154" t="s">
        <v>728</v>
      </c>
      <c r="C66" s="1154" t="s">
        <v>3287</v>
      </c>
      <c r="D66" s="1154">
        <v>45586</v>
      </c>
      <c r="E66" s="1184">
        <f t="shared" si="8"/>
        <v>45593</v>
      </c>
      <c r="F66" s="1351"/>
      <c r="G66" s="1151"/>
      <c r="H66" s="155"/>
      <c r="J66" s="155"/>
    </row>
    <row r="67" spans="1:10" s="14" customFormat="1" ht="20.100000000000001" hidden="1" customHeight="1">
      <c r="A67" s="839" t="s">
        <v>3288</v>
      </c>
      <c r="B67" s="1154" t="s">
        <v>730</v>
      </c>
      <c r="C67" s="1154" t="s">
        <v>3289</v>
      </c>
      <c r="D67" s="1200">
        <v>45592</v>
      </c>
      <c r="E67" s="1184">
        <f t="shared" si="8"/>
        <v>45599</v>
      </c>
      <c r="F67" s="1351"/>
      <c r="G67" s="1151"/>
      <c r="H67" s="155"/>
      <c r="J67" s="155"/>
    </row>
    <row r="68" spans="1:10" s="14" customFormat="1" ht="20.100000000000001" hidden="1" customHeight="1">
      <c r="A68" s="839" t="s">
        <v>3256</v>
      </c>
      <c r="B68" s="1154" t="s">
        <v>3290</v>
      </c>
      <c r="C68" s="1154" t="s">
        <v>3291</v>
      </c>
      <c r="D68" s="1200">
        <v>45592</v>
      </c>
      <c r="E68" s="1184">
        <f t="shared" si="8"/>
        <v>45599</v>
      </c>
      <c r="F68" s="1351"/>
      <c r="G68" s="1151"/>
      <c r="H68" s="155"/>
      <c r="J68" s="155"/>
    </row>
    <row r="69" spans="1:10" s="14" customFormat="1" ht="20.100000000000001" hidden="1" customHeight="1">
      <c r="A69" s="865"/>
      <c r="B69" s="1154" t="s">
        <v>2885</v>
      </c>
      <c r="C69" s="1154" t="s">
        <v>3292</v>
      </c>
      <c r="D69" s="1200">
        <v>45602</v>
      </c>
      <c r="E69" s="1184">
        <f t="shared" si="8"/>
        <v>45609</v>
      </c>
      <c r="F69" s="1351"/>
      <c r="G69" s="1151"/>
      <c r="H69" s="155"/>
      <c r="J69" s="155"/>
    </row>
    <row r="70" spans="1:10" s="14" customFormat="1" ht="20.100000000000001" hidden="1" customHeight="1">
      <c r="A70" s="865" t="s">
        <v>3290</v>
      </c>
      <c r="B70" s="1158" t="s">
        <v>310</v>
      </c>
      <c r="C70" s="1154" t="s">
        <v>3293</v>
      </c>
      <c r="D70" s="1193">
        <v>45606</v>
      </c>
      <c r="E70" s="1193">
        <f t="shared" si="8"/>
        <v>45613</v>
      </c>
      <c r="F70" s="1351"/>
      <c r="G70" s="1151"/>
      <c r="H70" s="155"/>
      <c r="J70" s="155"/>
    </row>
    <row r="71" spans="1:10" s="14" customFormat="1" ht="20.100000000000001" hidden="1" customHeight="1">
      <c r="A71" s="865" t="s">
        <v>3270</v>
      </c>
      <c r="B71" s="1154" t="s">
        <v>3284</v>
      </c>
      <c r="C71" s="1154" t="s">
        <v>3294</v>
      </c>
      <c r="D71" s="1200">
        <v>45620</v>
      </c>
      <c r="E71" s="1184">
        <v>45624</v>
      </c>
      <c r="F71" s="1351"/>
      <c r="G71" s="1151"/>
      <c r="H71" s="155"/>
      <c r="J71" s="155"/>
    </row>
    <row r="72" spans="1:10" s="14" customFormat="1" ht="20.100000000000001" hidden="1" customHeight="1">
      <c r="A72" s="865" t="s">
        <v>3295</v>
      </c>
      <c r="B72" s="1154" t="s">
        <v>728</v>
      </c>
      <c r="C72" s="1154" t="s">
        <v>3296</v>
      </c>
      <c r="D72" s="1154">
        <v>45634</v>
      </c>
      <c r="E72" s="1184">
        <v>45636</v>
      </c>
      <c r="F72" s="1351"/>
      <c r="G72" s="1151"/>
      <c r="H72" s="155"/>
      <c r="J72" s="155"/>
    </row>
    <row r="73" spans="1:10" s="14" customFormat="1" ht="20.100000000000001" hidden="1" customHeight="1">
      <c r="A73" s="865"/>
      <c r="B73" s="1154" t="s">
        <v>730</v>
      </c>
      <c r="C73" s="1154" t="s">
        <v>3297</v>
      </c>
      <c r="D73" s="1200">
        <v>45637</v>
      </c>
      <c r="E73" s="1184">
        <f t="shared" ref="E73:E77" si="9">D73+2</f>
        <v>45639</v>
      </c>
      <c r="F73" s="1351"/>
      <c r="G73" s="1151"/>
      <c r="H73" s="155"/>
      <c r="J73" s="155"/>
    </row>
    <row r="74" spans="1:10" s="14" customFormat="1" ht="20.100000000000001" hidden="1" customHeight="1">
      <c r="A74" s="865"/>
      <c r="B74" s="1154" t="s">
        <v>3298</v>
      </c>
      <c r="C74" s="1154" t="s">
        <v>3299</v>
      </c>
      <c r="D74" s="1200">
        <v>45644</v>
      </c>
      <c r="E74" s="1184">
        <f t="shared" si="9"/>
        <v>45646</v>
      </c>
      <c r="F74" s="1351"/>
      <c r="G74" s="1151"/>
      <c r="H74" s="155"/>
      <c r="J74" s="155"/>
    </row>
    <row r="75" spans="1:10" s="14" customFormat="1" ht="20.100000000000001" hidden="1" customHeight="1">
      <c r="A75" s="865"/>
      <c r="B75" s="1154" t="s">
        <v>2885</v>
      </c>
      <c r="C75" s="1154" t="s">
        <v>3300</v>
      </c>
      <c r="D75" s="1154">
        <v>45648</v>
      </c>
      <c r="E75" s="1184">
        <f t="shared" si="9"/>
        <v>45650</v>
      </c>
      <c r="F75" s="1351"/>
      <c r="G75" s="1151"/>
      <c r="H75" s="155"/>
      <c r="J75" s="155"/>
    </row>
    <row r="76" spans="1:10" s="14" customFormat="1" ht="20.100000000000001" hidden="1" customHeight="1">
      <c r="A76" s="865" t="s">
        <v>3301</v>
      </c>
      <c r="B76" s="1154" t="s">
        <v>3284</v>
      </c>
      <c r="C76" s="1154" t="s">
        <v>3302</v>
      </c>
      <c r="D76" s="1154">
        <v>45654</v>
      </c>
      <c r="E76" s="1184">
        <f t="shared" si="9"/>
        <v>45656</v>
      </c>
      <c r="F76" s="1351"/>
      <c r="G76" s="1151"/>
      <c r="H76" s="155"/>
      <c r="J76" s="155"/>
    </row>
    <row r="77" spans="1:10" s="14" customFormat="1" ht="20.100000000000001" hidden="1" customHeight="1">
      <c r="A77" s="865" t="s">
        <v>3284</v>
      </c>
      <c r="B77" s="1154" t="s">
        <v>2339</v>
      </c>
      <c r="C77" s="1154" t="s">
        <v>3303</v>
      </c>
      <c r="D77" s="1154">
        <v>45293</v>
      </c>
      <c r="E77" s="1184">
        <f t="shared" si="9"/>
        <v>45295</v>
      </c>
      <c r="F77" s="1351"/>
      <c r="G77" s="1151"/>
      <c r="H77" s="155"/>
      <c r="J77" s="155"/>
    </row>
    <row r="78" spans="1:10" s="14" customFormat="1" ht="20.100000000000001" hidden="1" customHeight="1">
      <c r="A78" s="865"/>
      <c r="B78" s="1154" t="s">
        <v>3446</v>
      </c>
      <c r="C78" s="1154" t="s">
        <v>4560</v>
      </c>
      <c r="D78" s="1154">
        <v>45655</v>
      </c>
      <c r="E78" s="1184">
        <f>D78+3</f>
        <v>45658</v>
      </c>
      <c r="F78" s="1351"/>
      <c r="G78" s="1151">
        <v>53</v>
      </c>
      <c r="H78" s="155"/>
      <c r="J78" s="155"/>
    </row>
    <row r="79" spans="1:10" s="14" customFormat="1" ht="20.100000000000001" hidden="1" customHeight="1">
      <c r="A79" s="865"/>
      <c r="B79" s="1154" t="s">
        <v>3446</v>
      </c>
      <c r="C79" s="1154" t="s">
        <v>4561</v>
      </c>
      <c r="D79" s="1155" t="s">
        <v>286</v>
      </c>
      <c r="E79" s="1184">
        <v>45665</v>
      </c>
      <c r="F79" s="1351"/>
      <c r="G79" s="1151">
        <v>2</v>
      </c>
      <c r="H79" s="155"/>
      <c r="J79" s="155"/>
    </row>
    <row r="80" spans="1:10" s="14" customFormat="1" ht="20.100000000000001" hidden="1" customHeight="1">
      <c r="A80" s="865"/>
      <c r="B80" s="1154" t="s">
        <v>3446</v>
      </c>
      <c r="C80" s="1154" t="s">
        <v>4562</v>
      </c>
      <c r="D80" s="1200">
        <v>45669</v>
      </c>
      <c r="E80" s="1184">
        <f t="shared" ref="E80:E83" si="10">D80+3</f>
        <v>45672</v>
      </c>
      <c r="F80" s="1351"/>
      <c r="G80" s="1151">
        <v>3</v>
      </c>
      <c r="H80" s="155"/>
      <c r="J80" s="155"/>
    </row>
    <row r="81" spans="1:10" s="14" customFormat="1" ht="20.100000000000001" hidden="1" customHeight="1">
      <c r="A81" s="865"/>
      <c r="B81" s="1154" t="s">
        <v>3446</v>
      </c>
      <c r="C81" s="1154" t="s">
        <v>4563</v>
      </c>
      <c r="D81" s="1154">
        <v>45310</v>
      </c>
      <c r="E81" s="1184">
        <f t="shared" si="10"/>
        <v>45313</v>
      </c>
      <c r="F81" s="1351"/>
      <c r="G81" s="1151">
        <v>4</v>
      </c>
      <c r="H81" s="155"/>
      <c r="J81" s="155"/>
    </row>
    <row r="82" spans="1:10" s="14" customFormat="1" ht="20.100000000000001" hidden="1" customHeight="1">
      <c r="A82" s="865"/>
      <c r="B82" s="1154" t="s">
        <v>3446</v>
      </c>
      <c r="C82" s="1154" t="s">
        <v>4564</v>
      </c>
      <c r="D82" s="1154">
        <v>45317</v>
      </c>
      <c r="E82" s="1184">
        <f t="shared" si="10"/>
        <v>45320</v>
      </c>
      <c r="F82" s="1351"/>
      <c r="G82" s="1151">
        <v>5</v>
      </c>
      <c r="H82" s="155"/>
      <c r="J82" s="155"/>
    </row>
    <row r="83" spans="1:10" s="14" customFormat="1" ht="20.100000000000001" hidden="1" customHeight="1">
      <c r="A83" s="865"/>
      <c r="B83" s="1154" t="s">
        <v>3446</v>
      </c>
      <c r="C83" s="1154" t="s">
        <v>4565</v>
      </c>
      <c r="D83" s="1200">
        <v>45692</v>
      </c>
      <c r="E83" s="1184">
        <f t="shared" si="10"/>
        <v>45695</v>
      </c>
      <c r="F83" s="1351"/>
      <c r="G83" s="1151">
        <v>6</v>
      </c>
      <c r="H83" s="155"/>
      <c r="J83" s="155"/>
    </row>
    <row r="84" spans="1:10" s="14" customFormat="1" ht="20.100000000000001" hidden="1" customHeight="1">
      <c r="A84" s="865"/>
      <c r="B84" s="1154" t="s">
        <v>3446</v>
      </c>
      <c r="C84" s="1154" t="s">
        <v>4566</v>
      </c>
      <c r="D84" s="1200">
        <v>45702</v>
      </c>
      <c r="E84" s="1155" t="s">
        <v>286</v>
      </c>
      <c r="F84" s="1351"/>
      <c r="G84" s="1151">
        <v>7</v>
      </c>
      <c r="H84" s="155"/>
      <c r="J84" s="155"/>
    </row>
    <row r="85" spans="1:10" s="14" customFormat="1" ht="20.100000000000001" hidden="1" customHeight="1">
      <c r="A85" s="865"/>
      <c r="B85" s="1154" t="s">
        <v>3446</v>
      </c>
      <c r="C85" s="1154" t="s">
        <v>4567</v>
      </c>
      <c r="D85" s="1155" t="s">
        <v>286</v>
      </c>
      <c r="E85" s="1184">
        <v>45707</v>
      </c>
      <c r="F85" s="1351"/>
      <c r="G85" s="1151">
        <v>8</v>
      </c>
      <c r="H85" s="155"/>
      <c r="J85" s="155"/>
    </row>
    <row r="86" spans="1:10" s="14" customFormat="1" ht="20.100000000000001" hidden="1" customHeight="1">
      <c r="A86" s="865"/>
      <c r="B86" s="1154" t="s">
        <v>3446</v>
      </c>
      <c r="C86" s="1154" t="s">
        <v>4568</v>
      </c>
      <c r="D86" s="1154">
        <v>45713</v>
      </c>
      <c r="E86" s="1184">
        <f t="shared" ref="E86:E88" si="11">D86+3</f>
        <v>45716</v>
      </c>
      <c r="F86" s="1351"/>
      <c r="G86" s="1151">
        <v>9</v>
      </c>
      <c r="H86" s="155"/>
      <c r="J86" s="155"/>
    </row>
    <row r="87" spans="1:10" s="14" customFormat="1" ht="20.100000000000001" hidden="1" customHeight="1">
      <c r="A87" s="865"/>
      <c r="B87" s="1158" t="s">
        <v>310</v>
      </c>
      <c r="C87" s="1154" t="s">
        <v>4569</v>
      </c>
      <c r="D87" s="1193"/>
      <c r="E87" s="1193"/>
      <c r="F87" s="1351"/>
      <c r="G87" s="1151">
        <v>10</v>
      </c>
      <c r="H87" s="155"/>
      <c r="J87" s="155"/>
    </row>
    <row r="88" spans="1:10" s="14" customFormat="1" ht="20.100000000000001" hidden="1" customHeight="1">
      <c r="A88" s="865"/>
      <c r="B88" s="1154" t="s">
        <v>3446</v>
      </c>
      <c r="C88" s="1154" t="s">
        <v>4570</v>
      </c>
      <c r="D88" s="1200">
        <v>45727</v>
      </c>
      <c r="E88" s="1184">
        <f t="shared" si="11"/>
        <v>45730</v>
      </c>
      <c r="F88" s="1351"/>
      <c r="G88" s="1151">
        <v>11</v>
      </c>
      <c r="H88" s="155"/>
      <c r="J88" s="155"/>
    </row>
    <row r="89" spans="1:10" s="14" customFormat="1" ht="20.100000000000001" hidden="1" customHeight="1">
      <c r="A89" s="865"/>
      <c r="B89" s="1154" t="s">
        <v>3446</v>
      </c>
      <c r="C89" s="1154" t="s">
        <v>4571</v>
      </c>
      <c r="D89" s="1200">
        <v>45736</v>
      </c>
      <c r="E89" s="1184">
        <f t="shared" ref="E89:E91" si="12">D89+3</f>
        <v>45739</v>
      </c>
      <c r="F89" s="1351"/>
      <c r="G89" s="1151">
        <v>12</v>
      </c>
      <c r="H89" s="155"/>
      <c r="J89" s="155"/>
    </row>
    <row r="90" spans="1:10" s="14" customFormat="1" ht="20.100000000000001" hidden="1" customHeight="1">
      <c r="A90" s="865"/>
      <c r="B90" s="1158" t="s">
        <v>310</v>
      </c>
      <c r="C90" s="1154" t="s">
        <v>4572</v>
      </c>
      <c r="D90" s="1319"/>
      <c r="E90" s="1319"/>
      <c r="F90" s="1351"/>
      <c r="G90" s="1151">
        <v>13</v>
      </c>
      <c r="H90" s="155"/>
      <c r="J90" s="155"/>
    </row>
    <row r="91" spans="1:10" s="14" customFormat="1" ht="20.100000000000001" hidden="1" customHeight="1">
      <c r="A91" s="865"/>
      <c r="B91" s="1154" t="s">
        <v>3446</v>
      </c>
      <c r="C91" s="1154" t="s">
        <v>4573</v>
      </c>
      <c r="D91" s="1200">
        <v>45747</v>
      </c>
      <c r="E91" s="1184">
        <f t="shared" si="12"/>
        <v>45750</v>
      </c>
      <c r="F91" s="1351"/>
      <c r="G91" s="1151">
        <v>14</v>
      </c>
      <c r="H91" s="155"/>
      <c r="J91" s="155"/>
    </row>
    <row r="92" spans="1:10" s="14" customFormat="1" ht="20.100000000000001" hidden="1" customHeight="1">
      <c r="A92" s="865"/>
      <c r="B92" s="1154" t="s">
        <v>3446</v>
      </c>
      <c r="C92" s="1154" t="s">
        <v>4574</v>
      </c>
      <c r="D92" s="1154">
        <v>45753</v>
      </c>
      <c r="E92" s="1155" t="s">
        <v>286</v>
      </c>
      <c r="F92" s="1351"/>
      <c r="G92" s="1151">
        <v>15</v>
      </c>
      <c r="H92" s="155"/>
      <c r="J92" s="155"/>
    </row>
    <row r="93" spans="1:10" s="14" customFormat="1" ht="20.100000000000001" hidden="1" customHeight="1">
      <c r="A93" s="1092" t="s">
        <v>4575</v>
      </c>
      <c r="B93" s="1154" t="s">
        <v>2450</v>
      </c>
      <c r="C93" s="1154" t="s">
        <v>4576</v>
      </c>
      <c r="D93" s="1154">
        <v>45762</v>
      </c>
      <c r="E93" s="1151">
        <f t="shared" ref="E93:E98" si="13">D93+3</f>
        <v>45765</v>
      </c>
      <c r="F93" s="1351"/>
      <c r="G93" s="1151">
        <v>16</v>
      </c>
      <c r="H93" s="155"/>
      <c r="J93" s="155"/>
    </row>
    <row r="94" spans="1:10" s="14" customFormat="1" ht="20.100000000000001" hidden="1" customHeight="1">
      <c r="A94" s="1092"/>
      <c r="B94" s="1154" t="s">
        <v>2450</v>
      </c>
      <c r="C94" s="1154" t="s">
        <v>4577</v>
      </c>
      <c r="D94" s="1154">
        <v>45768</v>
      </c>
      <c r="E94" s="1151">
        <f t="shared" si="13"/>
        <v>45771</v>
      </c>
      <c r="F94" s="1351"/>
      <c r="G94" s="1151">
        <v>17</v>
      </c>
      <c r="H94" s="155"/>
      <c r="J94" s="155"/>
    </row>
    <row r="95" spans="1:10" s="14" customFormat="1" ht="20.100000000000001" hidden="1" customHeight="1">
      <c r="A95" s="1092"/>
      <c r="B95" s="1154" t="s">
        <v>2450</v>
      </c>
      <c r="C95" s="1154" t="s">
        <v>4578</v>
      </c>
      <c r="D95" s="1154">
        <v>45775</v>
      </c>
      <c r="E95" s="1151">
        <f t="shared" si="13"/>
        <v>45778</v>
      </c>
      <c r="F95" s="1351"/>
      <c r="G95" s="1151">
        <v>18</v>
      </c>
      <c r="H95" s="155"/>
      <c r="J95" s="155"/>
    </row>
    <row r="96" spans="1:10" s="14" customFormat="1" ht="20.100000000000001" hidden="1" customHeight="1">
      <c r="A96" s="1092"/>
      <c r="B96" s="1154" t="s">
        <v>2450</v>
      </c>
      <c r="C96" s="1154" t="s">
        <v>4579</v>
      </c>
      <c r="D96" s="1154">
        <v>45781</v>
      </c>
      <c r="E96" s="1151">
        <f t="shared" si="13"/>
        <v>45784</v>
      </c>
      <c r="F96" s="1351"/>
      <c r="G96" s="1151">
        <v>19</v>
      </c>
      <c r="H96" s="155"/>
      <c r="J96" s="155"/>
    </row>
    <row r="97" spans="1:10" s="14" customFormat="1" ht="20.100000000000001" hidden="1" customHeight="1">
      <c r="A97" s="1092"/>
      <c r="B97" s="1154" t="s">
        <v>2450</v>
      </c>
      <c r="C97" s="1154" t="s">
        <v>4580</v>
      </c>
      <c r="D97" s="1154">
        <v>45788</v>
      </c>
      <c r="E97" s="1151">
        <f t="shared" si="13"/>
        <v>45791</v>
      </c>
      <c r="F97" s="1351"/>
      <c r="G97" s="1151">
        <v>20</v>
      </c>
      <c r="H97" s="155"/>
      <c r="J97" s="155"/>
    </row>
    <row r="98" spans="1:10" s="14" customFormat="1" ht="20.100000000000001" hidden="1" customHeight="1">
      <c r="A98" s="1092" t="s">
        <v>2450</v>
      </c>
      <c r="B98" s="1154" t="s">
        <v>4581</v>
      </c>
      <c r="C98" s="1154" t="s">
        <v>4582</v>
      </c>
      <c r="D98" s="1154">
        <v>45794</v>
      </c>
      <c r="E98" s="1151">
        <f t="shared" si="13"/>
        <v>45797</v>
      </c>
      <c r="F98" s="1351"/>
      <c r="G98" s="1151">
        <v>21</v>
      </c>
      <c r="H98" s="155"/>
      <c r="J98" s="155"/>
    </row>
    <row r="99" spans="1:10" s="14" customFormat="1" ht="20.100000000000001" hidden="1" customHeight="1">
      <c r="A99" s="1092"/>
      <c r="B99" s="1154" t="s">
        <v>4581</v>
      </c>
      <c r="C99" s="1154" t="s">
        <v>4583</v>
      </c>
      <c r="D99" s="1154">
        <v>45802</v>
      </c>
      <c r="E99" s="1151">
        <f t="shared" ref="E99:E102" si="14">D99+3</f>
        <v>45805</v>
      </c>
      <c r="F99" s="1351"/>
      <c r="G99" s="1151">
        <v>22</v>
      </c>
      <c r="H99" s="155"/>
      <c r="J99" s="155"/>
    </row>
    <row r="100" spans="1:10" s="14" customFormat="1" ht="20.100000000000001" hidden="1" customHeight="1">
      <c r="A100" s="1092"/>
      <c r="B100" s="1154" t="s">
        <v>4581</v>
      </c>
      <c r="C100" s="1154" t="s">
        <v>4584</v>
      </c>
      <c r="D100" s="1154">
        <v>45810</v>
      </c>
      <c r="E100" s="1151">
        <f t="shared" si="14"/>
        <v>45813</v>
      </c>
      <c r="F100" s="1351"/>
      <c r="G100" s="1151">
        <v>23</v>
      </c>
      <c r="H100" s="155"/>
      <c r="J100" s="155"/>
    </row>
    <row r="101" spans="1:10" s="14" customFormat="1" ht="20.100000000000001" hidden="1" customHeight="1">
      <c r="A101" s="1092"/>
      <c r="B101" s="1154" t="s">
        <v>4581</v>
      </c>
      <c r="C101" s="1154" t="s">
        <v>4585</v>
      </c>
      <c r="D101" s="1154">
        <v>45818</v>
      </c>
      <c r="E101" s="1151">
        <f t="shared" si="14"/>
        <v>45821</v>
      </c>
      <c r="F101" s="1351"/>
      <c r="G101" s="1151">
        <v>24</v>
      </c>
      <c r="H101" s="155"/>
      <c r="J101" s="155"/>
    </row>
    <row r="102" spans="1:10" s="14" customFormat="1" ht="20.100000000000001" hidden="1" customHeight="1">
      <c r="A102" s="1092"/>
      <c r="B102" s="1154" t="s">
        <v>4581</v>
      </c>
      <c r="C102" s="1154" t="s">
        <v>4586</v>
      </c>
      <c r="D102" s="1154">
        <v>45827</v>
      </c>
      <c r="E102" s="1151">
        <f t="shared" si="14"/>
        <v>45830</v>
      </c>
      <c r="F102" s="1351"/>
      <c r="G102" s="1151">
        <v>25</v>
      </c>
      <c r="H102" s="155"/>
      <c r="J102" s="155"/>
    </row>
    <row r="103" spans="1:10" s="14" customFormat="1" ht="20.100000000000001" hidden="1" customHeight="1">
      <c r="A103" s="1092"/>
      <c r="B103" s="1154" t="s">
        <v>4581</v>
      </c>
      <c r="C103" s="1154" t="s">
        <v>4587</v>
      </c>
      <c r="D103" s="1154">
        <v>45835</v>
      </c>
      <c r="E103" s="1151">
        <f t="shared" ref="E103:E106" si="15">D103+3</f>
        <v>45838</v>
      </c>
      <c r="F103" s="1351"/>
      <c r="G103" s="1151">
        <v>26</v>
      </c>
      <c r="H103" s="155"/>
      <c r="J103" s="155"/>
    </row>
    <row r="104" spans="1:10" s="14" customFormat="1" ht="20.100000000000001" hidden="1" customHeight="1">
      <c r="A104" s="1092"/>
      <c r="B104" s="1158" t="s">
        <v>310</v>
      </c>
      <c r="C104" s="1154" t="s">
        <v>4588</v>
      </c>
      <c r="D104" s="1156"/>
      <c r="E104" s="1156"/>
      <c r="F104" s="1351"/>
      <c r="G104" s="1151">
        <v>27</v>
      </c>
      <c r="H104" s="155"/>
      <c r="J104" s="155"/>
    </row>
    <row r="105" spans="1:10" s="14" customFormat="1" ht="20.100000000000001" hidden="1" customHeight="1">
      <c r="A105" s="1092"/>
      <c r="B105" s="1154" t="s">
        <v>4581</v>
      </c>
      <c r="C105" s="1154" t="s">
        <v>4589</v>
      </c>
      <c r="D105" s="1154">
        <v>45844</v>
      </c>
      <c r="E105" s="1151">
        <f t="shared" si="15"/>
        <v>45847</v>
      </c>
      <c r="F105" s="1351"/>
      <c r="G105" s="1151">
        <v>28</v>
      </c>
      <c r="H105" s="155"/>
      <c r="J105" s="155"/>
    </row>
    <row r="106" spans="1:10" s="14" customFormat="1" ht="20.100000000000001" hidden="1" customHeight="1">
      <c r="A106" s="1092"/>
      <c r="B106" s="1154" t="s">
        <v>4581</v>
      </c>
      <c r="C106" s="1154" t="s">
        <v>4590</v>
      </c>
      <c r="D106" s="1154">
        <v>45851</v>
      </c>
      <c r="E106" s="1151">
        <f t="shared" si="15"/>
        <v>45854</v>
      </c>
      <c r="F106" s="1351"/>
      <c r="G106" s="1151">
        <v>29</v>
      </c>
      <c r="H106" s="155"/>
      <c r="J106" s="155"/>
    </row>
    <row r="107" spans="1:10" s="14" customFormat="1" ht="20.100000000000001" hidden="1" customHeight="1">
      <c r="A107" s="1092"/>
      <c r="B107" s="1154" t="s">
        <v>4581</v>
      </c>
      <c r="C107" s="1154" t="s">
        <v>4591</v>
      </c>
      <c r="D107" s="1154">
        <v>45859</v>
      </c>
      <c r="E107" s="1151">
        <f t="shared" ref="E107:E109" si="16">D107+3</f>
        <v>45862</v>
      </c>
      <c r="F107" s="1351"/>
      <c r="G107" s="1151">
        <v>30</v>
      </c>
      <c r="H107" s="155"/>
      <c r="J107" s="155"/>
    </row>
    <row r="108" spans="1:10" s="14" customFormat="1" ht="20.100000000000001" hidden="1" customHeight="1">
      <c r="A108" s="1092"/>
      <c r="B108" s="1154" t="s">
        <v>4581</v>
      </c>
      <c r="C108" s="1154" t="s">
        <v>4592</v>
      </c>
      <c r="D108" s="1154">
        <v>45866</v>
      </c>
      <c r="E108" s="1151">
        <f t="shared" si="16"/>
        <v>45869</v>
      </c>
      <c r="F108" s="1351"/>
      <c r="G108" s="1151">
        <v>31</v>
      </c>
      <c r="H108" s="155"/>
      <c r="J108" s="155"/>
    </row>
    <row r="109" spans="1:10" s="14" customFormat="1" ht="20.100000000000001" hidden="1" customHeight="1">
      <c r="A109" s="1092"/>
      <c r="B109" s="1154" t="s">
        <v>4581</v>
      </c>
      <c r="C109" s="1154" t="s">
        <v>4593</v>
      </c>
      <c r="D109" s="1154">
        <v>45873</v>
      </c>
      <c r="E109" s="1151">
        <f t="shared" si="16"/>
        <v>45876</v>
      </c>
      <c r="F109" s="1351"/>
      <c r="G109" s="1151">
        <v>32</v>
      </c>
      <c r="H109" s="155"/>
      <c r="J109" s="155"/>
    </row>
    <row r="110" spans="1:10" s="14" customFormat="1" ht="20.100000000000001" hidden="1" customHeight="1">
      <c r="A110" s="1092"/>
      <c r="B110" s="1154" t="s">
        <v>4581</v>
      </c>
      <c r="C110" s="1154" t="s">
        <v>4594</v>
      </c>
      <c r="D110" s="1154">
        <v>45880</v>
      </c>
      <c r="E110" s="1151">
        <f t="shared" ref="E110:E112" si="17">D110+3</f>
        <v>45883</v>
      </c>
      <c r="F110" s="1351"/>
      <c r="G110" s="1151">
        <v>33</v>
      </c>
      <c r="H110" s="155"/>
      <c r="J110" s="155"/>
    </row>
    <row r="111" spans="1:10" s="14" customFormat="1" ht="20.100000000000001" hidden="1" customHeight="1">
      <c r="A111" s="1092"/>
      <c r="B111" s="1154" t="s">
        <v>4581</v>
      </c>
      <c r="C111" s="1154" t="s">
        <v>4595</v>
      </c>
      <c r="D111" s="1154">
        <v>45888</v>
      </c>
      <c r="E111" s="1151">
        <f t="shared" si="17"/>
        <v>45891</v>
      </c>
      <c r="F111" s="1351"/>
      <c r="G111" s="1151">
        <v>34</v>
      </c>
      <c r="H111" s="155"/>
      <c r="J111" s="155"/>
    </row>
    <row r="112" spans="1:10" s="14" customFormat="1" ht="20.100000000000001" hidden="1" customHeight="1">
      <c r="A112" s="1092"/>
      <c r="B112" s="1154" t="s">
        <v>4581</v>
      </c>
      <c r="C112" s="1154" t="s">
        <v>4596</v>
      </c>
      <c r="D112" s="1154">
        <v>45896</v>
      </c>
      <c r="E112" s="1151">
        <f t="shared" si="17"/>
        <v>45899</v>
      </c>
      <c r="F112" s="1351"/>
      <c r="G112" s="1151">
        <v>35</v>
      </c>
      <c r="H112" s="155"/>
      <c r="J112" s="155"/>
    </row>
    <row r="113" spans="1:10" s="14" customFormat="1" ht="20.100000000000001" hidden="1" customHeight="1">
      <c r="A113" s="1092"/>
      <c r="B113" s="1154" t="s">
        <v>4581</v>
      </c>
      <c r="C113" s="1154" t="s">
        <v>4597</v>
      </c>
      <c r="D113" s="1154">
        <v>45903</v>
      </c>
      <c r="E113" s="1151">
        <f t="shared" ref="E113:E116" si="18">D113+3</f>
        <v>45906</v>
      </c>
      <c r="F113" s="1351"/>
      <c r="G113" s="1151">
        <v>36</v>
      </c>
      <c r="H113" s="155"/>
      <c r="J113" s="155"/>
    </row>
    <row r="114" spans="1:10" s="14" customFormat="1" ht="20.100000000000001" hidden="1" customHeight="1">
      <c r="A114" s="1092"/>
      <c r="B114" s="1154" t="s">
        <v>4581</v>
      </c>
      <c r="C114" s="1154" t="s">
        <v>4598</v>
      </c>
      <c r="D114" s="1154">
        <v>45911</v>
      </c>
      <c r="E114" s="1151">
        <f t="shared" si="18"/>
        <v>45914</v>
      </c>
      <c r="F114" s="1351"/>
      <c r="G114" s="1151">
        <v>37</v>
      </c>
      <c r="H114" s="155"/>
      <c r="J114" s="155"/>
    </row>
    <row r="115" spans="1:10" s="14" customFormat="1" ht="20.100000000000001" hidden="1" customHeight="1">
      <c r="A115" s="1092"/>
      <c r="B115" s="1154" t="s">
        <v>4581</v>
      </c>
      <c r="C115" s="1154" t="s">
        <v>4599</v>
      </c>
      <c r="D115" s="1154">
        <v>45919</v>
      </c>
      <c r="E115" s="1151">
        <f t="shared" si="18"/>
        <v>45922</v>
      </c>
      <c r="F115" s="1351"/>
      <c r="G115" s="1151">
        <v>38</v>
      </c>
      <c r="H115" s="155"/>
      <c r="J115" s="155"/>
    </row>
    <row r="116" spans="1:10" s="14" customFormat="1" ht="20.100000000000001" hidden="1" customHeight="1">
      <c r="A116" s="1092" t="s">
        <v>4581</v>
      </c>
      <c r="B116" s="1158" t="s">
        <v>310</v>
      </c>
      <c r="C116" s="1154" t="s">
        <v>4600</v>
      </c>
      <c r="D116" s="1156">
        <v>45921</v>
      </c>
      <c r="E116" s="1156">
        <f t="shared" si="18"/>
        <v>45924</v>
      </c>
      <c r="F116" s="1351"/>
      <c r="G116" s="1151">
        <v>39</v>
      </c>
      <c r="H116" s="155"/>
      <c r="J116" s="155"/>
    </row>
    <row r="117" spans="1:10" s="14" customFormat="1" ht="20.100000000000001" hidden="1" customHeight="1">
      <c r="A117" s="1092"/>
      <c r="B117" s="1154" t="s">
        <v>4581</v>
      </c>
      <c r="C117" s="1154" t="s">
        <v>2243</v>
      </c>
      <c r="D117" s="1154">
        <v>45928</v>
      </c>
      <c r="E117" s="1151">
        <f t="shared" ref="E117:E118" si="19">D117+3</f>
        <v>45931</v>
      </c>
      <c r="F117" s="1351"/>
      <c r="G117" s="1151">
        <v>40</v>
      </c>
      <c r="H117" s="155"/>
      <c r="J117" s="155"/>
    </row>
    <row r="118" spans="1:10" s="14" customFormat="1" ht="20.100000000000001" hidden="1" customHeight="1">
      <c r="A118" s="1092"/>
      <c r="B118" s="1154" t="s">
        <v>4581</v>
      </c>
      <c r="C118" s="1154" t="s">
        <v>4601</v>
      </c>
      <c r="D118" s="1154">
        <v>45935</v>
      </c>
      <c r="E118" s="1151">
        <f t="shared" si="19"/>
        <v>45938</v>
      </c>
      <c r="F118" s="1351"/>
      <c r="G118" s="1151">
        <v>41</v>
      </c>
      <c r="H118" s="155"/>
      <c r="J118" s="155"/>
    </row>
    <row r="119" spans="1:10" s="14" customFormat="1" ht="20.100000000000001" hidden="1" customHeight="1">
      <c r="A119" s="1092" t="s">
        <v>310</v>
      </c>
      <c r="B119" s="1167" t="s">
        <v>2636</v>
      </c>
      <c r="C119" s="1154" t="s">
        <v>4602</v>
      </c>
      <c r="D119" s="1154">
        <v>45941</v>
      </c>
      <c r="E119" s="1151">
        <v>45945</v>
      </c>
      <c r="F119" s="1351"/>
      <c r="G119" s="1151">
        <v>42</v>
      </c>
      <c r="H119" s="155"/>
      <c r="J119" s="155"/>
    </row>
    <row r="120" spans="1:10" s="14" customFormat="1" ht="20.100000000000001" hidden="1" customHeight="1">
      <c r="A120" s="1092" t="s">
        <v>4603</v>
      </c>
      <c r="B120" s="1154" t="s">
        <v>2636</v>
      </c>
      <c r="C120" s="1154" t="s">
        <v>4604</v>
      </c>
      <c r="D120" s="1154">
        <v>45949</v>
      </c>
      <c r="E120" s="1151">
        <f t="shared" ref="E120" si="20">D120+3</f>
        <v>45952</v>
      </c>
      <c r="F120" s="1351"/>
      <c r="G120" s="1151">
        <v>43</v>
      </c>
      <c r="H120" s="155"/>
      <c r="J120" s="155"/>
    </row>
    <row r="121" spans="1:10" s="14" customFormat="1" ht="20.100000000000001" hidden="1" customHeight="1">
      <c r="A121" s="1092" t="s">
        <v>310</v>
      </c>
      <c r="B121" s="1167" t="s">
        <v>2636</v>
      </c>
      <c r="C121" s="1154" t="s">
        <v>4605</v>
      </c>
      <c r="D121" s="1154">
        <v>45956</v>
      </c>
      <c r="E121" s="1151">
        <f t="shared" ref="E121:E132" si="21">D121+3</f>
        <v>45959</v>
      </c>
      <c r="F121" s="1351"/>
      <c r="G121" s="1151">
        <v>44</v>
      </c>
      <c r="H121" s="155"/>
      <c r="J121" s="155"/>
    </row>
    <row r="122" spans="1:10" s="14" customFormat="1" ht="20.100000000000001" hidden="1" customHeight="1">
      <c r="A122" s="1092" t="s">
        <v>4606</v>
      </c>
      <c r="B122" s="1159" t="s">
        <v>310</v>
      </c>
      <c r="C122" s="1154" t="s">
        <v>4607</v>
      </c>
      <c r="D122" s="1156">
        <v>45967</v>
      </c>
      <c r="E122" s="1156">
        <f t="shared" si="21"/>
        <v>45970</v>
      </c>
      <c r="F122" s="1351"/>
      <c r="G122" s="1151">
        <v>45</v>
      </c>
      <c r="H122" s="155"/>
      <c r="J122" s="155"/>
    </row>
    <row r="123" spans="1:10" s="14" customFormat="1" ht="20.100000000000001" hidden="1" customHeight="1">
      <c r="A123" s="1092" t="s">
        <v>4606</v>
      </c>
      <c r="B123" s="1167" t="s">
        <v>4608</v>
      </c>
      <c r="C123" s="1154" t="s">
        <v>4609</v>
      </c>
      <c r="D123" s="1154">
        <v>45970</v>
      </c>
      <c r="E123" s="1151">
        <f t="shared" si="21"/>
        <v>45973</v>
      </c>
      <c r="F123" s="1351"/>
      <c r="G123" s="1151">
        <v>46</v>
      </c>
      <c r="H123" s="155"/>
      <c r="J123" s="155"/>
    </row>
    <row r="124" spans="1:10" s="14" customFormat="1" ht="20.100000000000001" hidden="1" customHeight="1">
      <c r="A124" s="1092" t="s">
        <v>4606</v>
      </c>
      <c r="B124" s="1167" t="s">
        <v>4608</v>
      </c>
      <c r="C124" s="1154" t="s">
        <v>4610</v>
      </c>
      <c r="D124" s="1154">
        <v>45977</v>
      </c>
      <c r="E124" s="1151">
        <f t="shared" si="21"/>
        <v>45980</v>
      </c>
      <c r="F124" s="1351"/>
      <c r="G124" s="1151">
        <v>47</v>
      </c>
      <c r="H124" s="155"/>
      <c r="J124" s="155"/>
    </row>
    <row r="125" spans="1:10" s="14" customFormat="1" ht="20.100000000000001" hidden="1" customHeight="1">
      <c r="A125" s="1092" t="s">
        <v>4606</v>
      </c>
      <c r="B125" s="1167" t="s">
        <v>4608</v>
      </c>
      <c r="C125" s="1154" t="s">
        <v>4611</v>
      </c>
      <c r="D125" s="1154">
        <v>45984</v>
      </c>
      <c r="E125" s="1151">
        <f t="shared" si="21"/>
        <v>45987</v>
      </c>
      <c r="F125" s="1351"/>
      <c r="G125" s="1151">
        <v>48</v>
      </c>
      <c r="H125" s="155"/>
      <c r="J125" s="155"/>
    </row>
    <row r="126" spans="1:10" s="14" customFormat="1" ht="20.100000000000001" hidden="1" customHeight="1">
      <c r="A126" s="1092" t="s">
        <v>4606</v>
      </c>
      <c r="B126" s="1167" t="s">
        <v>4608</v>
      </c>
      <c r="C126" s="1154" t="s">
        <v>4612</v>
      </c>
      <c r="D126" s="1154">
        <v>45992</v>
      </c>
      <c r="E126" s="1151">
        <f t="shared" si="21"/>
        <v>45995</v>
      </c>
      <c r="F126" s="1351"/>
      <c r="G126" s="1151">
        <v>49</v>
      </c>
      <c r="H126" s="155"/>
      <c r="J126" s="155"/>
    </row>
    <row r="127" spans="1:10" s="14" customFormat="1" ht="20.100000000000001" hidden="1" customHeight="1">
      <c r="A127" s="1092" t="s">
        <v>4606</v>
      </c>
      <c r="B127" s="1167" t="s">
        <v>4608</v>
      </c>
      <c r="C127" s="1154" t="s">
        <v>4613</v>
      </c>
      <c r="D127" s="1154">
        <v>45999</v>
      </c>
      <c r="E127" s="1151">
        <f t="shared" si="21"/>
        <v>46002</v>
      </c>
      <c r="F127" s="1351"/>
      <c r="G127" s="1151">
        <v>50</v>
      </c>
      <c r="H127" s="155"/>
      <c r="J127" s="155"/>
    </row>
    <row r="128" spans="1:10" s="14" customFormat="1" ht="20.100000000000001" hidden="1" customHeight="1">
      <c r="A128" s="1092" t="s">
        <v>4606</v>
      </c>
      <c r="B128" s="1167" t="s">
        <v>4608</v>
      </c>
      <c r="C128" s="1154" t="s">
        <v>4614</v>
      </c>
      <c r="D128" s="1154">
        <v>46006</v>
      </c>
      <c r="E128" s="1151">
        <f t="shared" si="21"/>
        <v>46009</v>
      </c>
      <c r="F128" s="1351"/>
      <c r="G128" s="1151">
        <v>51</v>
      </c>
      <c r="H128" s="155"/>
      <c r="J128" s="155"/>
    </row>
    <row r="129" spans="1:10" s="14" customFormat="1" ht="20.100000000000001" hidden="1" customHeight="1">
      <c r="A129" s="1092" t="s">
        <v>4615</v>
      </c>
      <c r="B129" s="1159" t="s">
        <v>310</v>
      </c>
      <c r="C129" s="1154" t="s">
        <v>4616</v>
      </c>
      <c r="D129" s="1160">
        <v>46012</v>
      </c>
      <c r="E129" s="1160">
        <f t="shared" si="21"/>
        <v>46015</v>
      </c>
      <c r="F129" s="1351"/>
      <c r="G129" s="1151">
        <v>52</v>
      </c>
      <c r="H129" s="155"/>
      <c r="J129" s="155"/>
    </row>
    <row r="130" spans="1:10" s="14" customFormat="1" ht="20.100000000000001" hidden="1" customHeight="1">
      <c r="A130" s="1092" t="s">
        <v>4617</v>
      </c>
      <c r="B130" s="1159" t="s">
        <v>310</v>
      </c>
      <c r="C130" s="1154" t="s">
        <v>4618</v>
      </c>
      <c r="D130" s="1160">
        <v>46012</v>
      </c>
      <c r="E130" s="1160">
        <f t="shared" ref="E130" si="22">D130+3</f>
        <v>46015</v>
      </c>
      <c r="F130" s="1351"/>
      <c r="G130" s="1151">
        <v>53</v>
      </c>
      <c r="H130" s="155"/>
      <c r="J130" s="155"/>
    </row>
    <row r="131" spans="1:10" s="14" customFormat="1" ht="20.100000000000001" hidden="1" customHeight="1">
      <c r="A131" s="1092" t="s">
        <v>4619</v>
      </c>
      <c r="B131" s="1167" t="s">
        <v>1934</v>
      </c>
      <c r="C131" s="1154" t="s">
        <v>4620</v>
      </c>
      <c r="D131" s="1154">
        <v>46026</v>
      </c>
      <c r="E131" s="1151">
        <f t="shared" si="21"/>
        <v>46029</v>
      </c>
      <c r="F131" s="1351"/>
      <c r="G131" s="1151">
        <v>2</v>
      </c>
      <c r="H131" s="155"/>
      <c r="J131" s="155"/>
    </row>
    <row r="132" spans="1:10" s="14" customFormat="1" ht="20.100000000000001" hidden="1" customHeight="1">
      <c r="A132" s="1092" t="s">
        <v>4619</v>
      </c>
      <c r="B132" s="1167" t="s">
        <v>1934</v>
      </c>
      <c r="C132" s="1154" t="s">
        <v>4621</v>
      </c>
      <c r="D132" s="1154">
        <v>46033</v>
      </c>
      <c r="E132" s="1151">
        <f t="shared" si="21"/>
        <v>46036</v>
      </c>
      <c r="F132" s="1351"/>
      <c r="G132" s="1151">
        <v>3</v>
      </c>
      <c r="H132" s="155"/>
      <c r="J132" s="155"/>
    </row>
    <row r="133" spans="1:10" s="14" customFormat="1" ht="20.100000000000001" hidden="1" customHeight="1">
      <c r="A133" s="1092" t="s">
        <v>4619</v>
      </c>
      <c r="B133" s="1167" t="s">
        <v>1934</v>
      </c>
      <c r="C133" s="1154" t="s">
        <v>4622</v>
      </c>
      <c r="D133" s="1154">
        <v>46040</v>
      </c>
      <c r="E133" s="1151">
        <f t="shared" ref="E133:E135" si="23">D133+3</f>
        <v>46043</v>
      </c>
      <c r="F133" s="1351"/>
      <c r="G133" s="1151">
        <v>4</v>
      </c>
      <c r="H133" s="155"/>
      <c r="J133" s="155"/>
    </row>
    <row r="134" spans="1:10" s="14" customFormat="1" ht="20.100000000000001" hidden="1" customHeight="1">
      <c r="A134" s="1092" t="s">
        <v>4623</v>
      </c>
      <c r="B134" s="1167" t="s">
        <v>1934</v>
      </c>
      <c r="C134" s="1154" t="s">
        <v>4624</v>
      </c>
      <c r="D134" s="1154">
        <v>46047</v>
      </c>
      <c r="E134" s="1151">
        <f t="shared" si="23"/>
        <v>46050</v>
      </c>
      <c r="F134" s="1351"/>
      <c r="G134" s="1151">
        <v>5</v>
      </c>
      <c r="H134" s="155"/>
      <c r="J134" s="155"/>
    </row>
    <row r="135" spans="1:10" s="14" customFormat="1" ht="20.100000000000001" hidden="1" customHeight="1">
      <c r="A135" s="865" t="s">
        <v>4623</v>
      </c>
      <c r="B135" s="1168" t="s">
        <v>1934</v>
      </c>
      <c r="C135" s="1154" t="s">
        <v>4625</v>
      </c>
      <c r="D135" s="1154">
        <v>46055</v>
      </c>
      <c r="E135" s="1151">
        <f t="shared" si="23"/>
        <v>46058</v>
      </c>
      <c r="F135" s="1351"/>
      <c r="G135" s="1151">
        <v>6</v>
      </c>
      <c r="H135" s="155"/>
      <c r="J135" s="155"/>
    </row>
    <row r="136" spans="1:10" s="14" customFormat="1" ht="20.100000000000001" hidden="1" customHeight="1">
      <c r="A136" s="865" t="s">
        <v>4623</v>
      </c>
      <c r="B136" s="1168" t="s">
        <v>1934</v>
      </c>
      <c r="C136" s="1154" t="s">
        <v>4626</v>
      </c>
      <c r="D136" s="1154">
        <v>46062</v>
      </c>
      <c r="E136" s="1151">
        <f t="shared" ref="E136" si="24">D136+3</f>
        <v>46065</v>
      </c>
      <c r="F136" s="1351"/>
      <c r="G136" s="1151">
        <v>7</v>
      </c>
      <c r="H136" s="155"/>
      <c r="J136" s="155"/>
    </row>
    <row r="137" spans="1:10" s="14" customFormat="1" ht="20.100000000000001" hidden="1" customHeight="1">
      <c r="A137" s="865"/>
      <c r="B137" s="1168" t="s">
        <v>1934</v>
      </c>
      <c r="C137" s="1154" t="s">
        <v>4627</v>
      </c>
      <c r="D137" s="1154">
        <v>46069</v>
      </c>
      <c r="E137" s="1151">
        <f t="shared" ref="E137" si="25">D137+3</f>
        <v>46072</v>
      </c>
      <c r="F137" s="1351"/>
      <c r="G137" s="1151">
        <v>8</v>
      </c>
      <c r="H137" s="155"/>
      <c r="J137" s="155"/>
    </row>
    <row r="138" spans="1:10" s="14" customFormat="1" ht="20.100000000000001" hidden="1" customHeight="1">
      <c r="A138" s="865" t="s">
        <v>1934</v>
      </c>
      <c r="B138" s="1167" t="s">
        <v>4527</v>
      </c>
      <c r="C138" s="1154" t="s">
        <v>4628</v>
      </c>
      <c r="D138" s="1154">
        <v>46080</v>
      </c>
      <c r="E138" s="1151">
        <f>D138+4</f>
        <v>46084</v>
      </c>
      <c r="F138" s="1351"/>
      <c r="G138" s="1151">
        <v>10</v>
      </c>
      <c r="H138" s="155"/>
      <c r="J138" s="155"/>
    </row>
    <row r="139" spans="1:10" s="14" customFormat="1" ht="20.100000000000001" hidden="1" customHeight="1">
      <c r="A139" s="865" t="s">
        <v>4527</v>
      </c>
      <c r="B139" s="1167" t="s">
        <v>1934</v>
      </c>
      <c r="C139" s="1154" t="s">
        <v>4629</v>
      </c>
      <c r="D139" s="1154">
        <v>46094</v>
      </c>
      <c r="E139" s="1151">
        <f t="shared" ref="E139:E151" si="26">D139+4</f>
        <v>46098</v>
      </c>
      <c r="F139" s="1351"/>
      <c r="G139" s="1151">
        <v>11</v>
      </c>
      <c r="H139" s="155"/>
      <c r="J139" s="155"/>
    </row>
    <row r="140" spans="1:10" s="14" customFormat="1" ht="20.100000000000001" hidden="1" customHeight="1">
      <c r="A140" s="865" t="s">
        <v>1934</v>
      </c>
      <c r="B140" s="1168" t="s">
        <v>4527</v>
      </c>
      <c r="C140" s="1154" t="s">
        <v>4630</v>
      </c>
      <c r="D140" s="959" t="s">
        <v>286</v>
      </c>
      <c r="E140" s="1151">
        <v>46099</v>
      </c>
      <c r="F140" s="1351"/>
      <c r="G140" s="1151">
        <v>12</v>
      </c>
      <c r="H140" s="155"/>
      <c r="J140" s="155"/>
    </row>
    <row r="141" spans="1:10" s="14" customFormat="1" ht="20.100000000000001" hidden="1" customHeight="1">
      <c r="A141" s="865" t="s">
        <v>4530</v>
      </c>
      <c r="B141" s="1159" t="s">
        <v>462</v>
      </c>
      <c r="C141" s="1154" t="s">
        <v>4631</v>
      </c>
      <c r="D141" s="1154">
        <v>46107</v>
      </c>
      <c r="E141" s="1151">
        <f t="shared" si="26"/>
        <v>46111</v>
      </c>
      <c r="F141" s="1351"/>
      <c r="G141" s="1151">
        <v>13</v>
      </c>
      <c r="H141" s="155"/>
      <c r="J141" s="155"/>
    </row>
    <row r="142" spans="1:10" s="14" customFormat="1" ht="20.100000000000001" hidden="1" customHeight="1">
      <c r="A142" s="865" t="s">
        <v>4535</v>
      </c>
      <c r="B142" s="1167" t="s">
        <v>4527</v>
      </c>
      <c r="C142" s="1154" t="s">
        <v>4632</v>
      </c>
      <c r="D142" s="1154">
        <v>46107</v>
      </c>
      <c r="E142" s="1151">
        <v>46113</v>
      </c>
      <c r="F142" s="1351"/>
      <c r="G142" s="1151">
        <v>14</v>
      </c>
      <c r="H142" s="155"/>
      <c r="J142" s="155"/>
    </row>
    <row r="143" spans="1:10" s="14" customFormat="1" ht="20.100000000000001" hidden="1" customHeight="1">
      <c r="A143" s="865" t="s">
        <v>4537</v>
      </c>
      <c r="B143" s="1167" t="s">
        <v>1934</v>
      </c>
      <c r="C143" s="1154" t="s">
        <v>4633</v>
      </c>
      <c r="D143" s="1154">
        <v>46116</v>
      </c>
      <c r="E143" s="1151">
        <f t="shared" si="26"/>
        <v>46120</v>
      </c>
      <c r="F143" s="1351"/>
      <c r="G143" s="1151">
        <v>15</v>
      </c>
      <c r="H143" s="155"/>
      <c r="J143" s="155"/>
    </row>
    <row r="144" spans="1:10" s="14" customFormat="1" ht="20.100000000000001" hidden="1" customHeight="1">
      <c r="A144" s="865" t="s">
        <v>4535</v>
      </c>
      <c r="B144" s="1168" t="s">
        <v>4527</v>
      </c>
      <c r="C144" s="1154" t="s">
        <v>4634</v>
      </c>
      <c r="D144" s="1154">
        <v>46124</v>
      </c>
      <c r="E144" s="1151">
        <f t="shared" si="26"/>
        <v>46128</v>
      </c>
      <c r="F144" s="1351"/>
      <c r="G144" s="1151">
        <v>16</v>
      </c>
      <c r="H144" s="155"/>
      <c r="J144" s="155"/>
    </row>
    <row r="145" spans="1:10" s="14" customFormat="1" ht="20.100000000000001" hidden="1" customHeight="1">
      <c r="A145" s="865" t="s">
        <v>4532</v>
      </c>
      <c r="B145" s="1167" t="s">
        <v>1934</v>
      </c>
      <c r="C145" s="1154" t="s">
        <v>4635</v>
      </c>
      <c r="D145" s="1154">
        <v>46133</v>
      </c>
      <c r="E145" s="1151">
        <f t="shared" si="26"/>
        <v>46137</v>
      </c>
      <c r="F145" s="1351"/>
      <c r="G145" s="1151">
        <v>17</v>
      </c>
      <c r="H145" s="155"/>
      <c r="J145" s="155"/>
    </row>
    <row r="146" spans="1:10" s="14" customFormat="1" ht="20.100000000000001" hidden="1" customHeight="1">
      <c r="A146" s="865" t="s">
        <v>4535</v>
      </c>
      <c r="B146" s="1168" t="s">
        <v>4527</v>
      </c>
      <c r="C146" s="1154" t="s">
        <v>4636</v>
      </c>
      <c r="D146" s="1154">
        <v>46139</v>
      </c>
      <c r="E146" s="1151">
        <f t="shared" si="26"/>
        <v>46143</v>
      </c>
      <c r="F146" s="1351"/>
      <c r="G146" s="1151">
        <v>18</v>
      </c>
      <c r="H146" s="155"/>
      <c r="J146" s="155"/>
    </row>
    <row r="147" spans="1:10" s="14" customFormat="1" ht="20.100000000000001" hidden="1" customHeight="1">
      <c r="A147" s="865" t="s">
        <v>4532</v>
      </c>
      <c r="B147" s="1167" t="s">
        <v>1934</v>
      </c>
      <c r="C147" s="1154" t="s">
        <v>4637</v>
      </c>
      <c r="D147" s="959" t="s">
        <v>286</v>
      </c>
      <c r="E147" s="1151">
        <v>46151</v>
      </c>
      <c r="F147" s="1351"/>
      <c r="G147" s="1263">
        <v>19</v>
      </c>
      <c r="H147" s="155"/>
      <c r="J147" s="155"/>
    </row>
    <row r="148" spans="1:10" s="14" customFormat="1" ht="20.100000000000001" hidden="1" customHeight="1">
      <c r="A148" s="865" t="s">
        <v>4530</v>
      </c>
      <c r="B148" s="1168" t="s">
        <v>4527</v>
      </c>
      <c r="C148" s="1154" t="s">
        <v>4638</v>
      </c>
      <c r="D148" s="1154">
        <v>46156</v>
      </c>
      <c r="E148" s="1151">
        <f t="shared" si="26"/>
        <v>46160</v>
      </c>
      <c r="F148" s="1351"/>
      <c r="G148" s="1263">
        <v>20</v>
      </c>
      <c r="H148" s="155"/>
      <c r="J148" s="155"/>
    </row>
    <row r="149" spans="1:10" s="14" customFormat="1" ht="20.100000000000001" hidden="1" customHeight="1">
      <c r="A149" s="865" t="s">
        <v>4535</v>
      </c>
      <c r="B149" s="1167" t="s">
        <v>4543</v>
      </c>
      <c r="C149" s="1154" t="s">
        <v>4639</v>
      </c>
      <c r="D149" s="1154">
        <v>46162</v>
      </c>
      <c r="E149" s="1151">
        <f t="shared" si="26"/>
        <v>46166</v>
      </c>
      <c r="F149" s="1351"/>
      <c r="G149" s="1263">
        <v>21</v>
      </c>
      <c r="H149" s="155"/>
      <c r="J149" s="155"/>
    </row>
    <row r="150" spans="1:10" s="14" customFormat="1" ht="20.100000000000001" hidden="1" customHeight="1">
      <c r="A150" s="865" t="s">
        <v>4549</v>
      </c>
      <c r="B150" s="1167" t="s">
        <v>3655</v>
      </c>
      <c r="C150" s="1154" t="s">
        <v>4640</v>
      </c>
      <c r="D150" s="1154">
        <v>46164</v>
      </c>
      <c r="E150" s="959" t="s">
        <v>286</v>
      </c>
      <c r="F150" s="1351"/>
      <c r="G150" s="1263">
        <v>22</v>
      </c>
      <c r="H150" s="155"/>
      <c r="J150" s="155"/>
    </row>
    <row r="151" spans="1:10" s="14" customFormat="1" ht="20.100000000000001" customHeight="1">
      <c r="A151" s="865" t="s">
        <v>4551</v>
      </c>
      <c r="B151" s="1167" t="s">
        <v>3655</v>
      </c>
      <c r="C151" s="1154" t="s">
        <v>4641</v>
      </c>
      <c r="D151" s="1154">
        <v>46176</v>
      </c>
      <c r="E151" s="1151">
        <f t="shared" si="26"/>
        <v>46180</v>
      </c>
      <c r="F151" s="1351"/>
      <c r="G151" s="1263">
        <v>23</v>
      </c>
      <c r="H151" s="155"/>
      <c r="J151" s="155"/>
    </row>
    <row r="152" spans="1:10" s="14" customFormat="1" ht="20.100000000000001" customHeight="1">
      <c r="A152" s="865" t="s">
        <v>3655</v>
      </c>
      <c r="B152" s="1168" t="s">
        <v>4543</v>
      </c>
      <c r="C152" s="1154" t="s">
        <v>4642</v>
      </c>
      <c r="D152" s="1154">
        <v>46186</v>
      </c>
      <c r="E152" s="1151">
        <f t="shared" ref="E152" si="27">D152+4</f>
        <v>46190</v>
      </c>
      <c r="F152" s="1351"/>
      <c r="G152" s="1263">
        <v>24</v>
      </c>
      <c r="H152" s="155"/>
      <c r="J152" s="155"/>
    </row>
    <row r="153" spans="1:10" s="14" customFormat="1" ht="20.100000000000001" customHeight="1">
      <c r="A153" s="865" t="s">
        <v>4551</v>
      </c>
      <c r="B153" s="1167" t="s">
        <v>4078</v>
      </c>
      <c r="C153" s="1154" t="s">
        <v>4643</v>
      </c>
      <c r="D153" s="1154">
        <v>46193</v>
      </c>
      <c r="E153" s="1151">
        <f t="shared" ref="E153:E154" si="28">D153+4</f>
        <v>46197</v>
      </c>
      <c r="F153" s="1351"/>
      <c r="G153" s="1263">
        <v>25</v>
      </c>
      <c r="H153" s="155"/>
      <c r="J153" s="155"/>
    </row>
    <row r="154" spans="1:10" s="14" customFormat="1" ht="20.100000000000001" customHeight="1">
      <c r="A154" s="865" t="s">
        <v>4644</v>
      </c>
      <c r="B154" s="1159" t="s">
        <v>462</v>
      </c>
      <c r="C154" s="1154" t="s">
        <v>4645</v>
      </c>
      <c r="D154" s="1154">
        <v>46193</v>
      </c>
      <c r="E154" s="1151">
        <f t="shared" si="28"/>
        <v>46197</v>
      </c>
      <c r="F154" s="1351"/>
      <c r="G154" s="1263">
        <v>26</v>
      </c>
      <c r="H154" s="155"/>
      <c r="J154" s="155"/>
    </row>
    <row r="155" spans="1:10" s="14" customFormat="1" ht="20.100000000000001" customHeight="1">
      <c r="A155" s="865" t="s">
        <v>4551</v>
      </c>
      <c r="B155" s="1167" t="s">
        <v>4078</v>
      </c>
      <c r="C155" s="1154" t="s">
        <v>4646</v>
      </c>
      <c r="D155" s="1154">
        <v>46199</v>
      </c>
      <c r="E155" s="1151">
        <f t="shared" ref="E155" si="29">D155+4</f>
        <v>46203</v>
      </c>
      <c r="F155" s="1351"/>
      <c r="G155" s="1263">
        <v>27</v>
      </c>
      <c r="H155" s="155"/>
      <c r="J155" s="155"/>
    </row>
    <row r="156" spans="1:10" s="14" customFormat="1" ht="20.100000000000001" customHeight="1">
      <c r="A156" s="865" t="s">
        <v>4556</v>
      </c>
      <c r="B156" s="1167" t="s">
        <v>4078</v>
      </c>
      <c r="C156" s="1154" t="s">
        <v>4647</v>
      </c>
      <c r="D156" s="1154">
        <v>46208</v>
      </c>
      <c r="E156" s="1151">
        <v>46211</v>
      </c>
      <c r="F156" s="1351"/>
      <c r="G156" s="1263">
        <v>28</v>
      </c>
      <c r="H156" s="155"/>
      <c r="J156" s="155"/>
    </row>
    <row r="157" spans="1:10" s="14" customFormat="1" ht="20.100000000000001" customHeight="1">
      <c r="A157" s="865" t="s">
        <v>4648</v>
      </c>
      <c r="B157" s="1159" t="s">
        <v>462</v>
      </c>
      <c r="C157" s="1154" t="s">
        <v>4649</v>
      </c>
      <c r="D157" s="1154">
        <v>46214</v>
      </c>
      <c r="E157" s="1151">
        <f t="shared" ref="E157" si="30">D157+4</f>
        <v>46218</v>
      </c>
      <c r="F157" s="1351"/>
      <c r="G157" s="1263">
        <v>29</v>
      </c>
      <c r="H157" s="155"/>
      <c r="J157" s="155"/>
    </row>
    <row r="158" spans="1:10" s="14" customFormat="1" ht="15.6">
      <c r="A158" s="861"/>
      <c r="B158" s="1088" t="s">
        <v>467</v>
      </c>
      <c r="C158" s="677"/>
      <c r="D158" s="677"/>
      <c r="E158" s="677"/>
      <c r="F158" s="677"/>
      <c r="G158" s="677"/>
      <c r="H158" s="407"/>
      <c r="I158" s="407"/>
      <c r="J158" s="155"/>
    </row>
    <row r="162" spans="1:15" ht="14.45" thickBot="1"/>
    <row r="163" spans="1:15" s="147" customFormat="1" ht="20.100000000000001" customHeight="1">
      <c r="B163" s="887"/>
      <c r="C163" s="888"/>
      <c r="D163" s="889"/>
      <c r="E163" s="890"/>
      <c r="F163" s="891"/>
      <c r="G163" s="892"/>
      <c r="H163" s="893"/>
    </row>
    <row r="164" spans="1:15" s="147" customFormat="1" ht="18" customHeight="1">
      <c r="B164" s="777" t="s">
        <v>468</v>
      </c>
      <c r="C164" s="145"/>
      <c r="D164" s="147" t="s">
        <v>469</v>
      </c>
      <c r="G164" s="147" t="s">
        <v>470</v>
      </c>
      <c r="H164" s="778"/>
    </row>
    <row r="165" spans="1:15" s="147" customFormat="1" ht="20.100000000000001" customHeight="1">
      <c r="B165" s="779" t="s">
        <v>471</v>
      </c>
      <c r="C165" s="1080" t="s">
        <v>472</v>
      </c>
      <c r="D165" s="133" t="s">
        <v>473</v>
      </c>
      <c r="F165" s="1080" t="s">
        <v>474</v>
      </c>
      <c r="G165" s="145" t="s">
        <v>475</v>
      </c>
      <c r="H165" s="1081" t="s">
        <v>476</v>
      </c>
    </row>
    <row r="166" spans="1:15" s="147" customFormat="1" ht="20.100000000000001" customHeight="1">
      <c r="B166" s="779" t="s">
        <v>477</v>
      </c>
      <c r="C166" s="1080" t="s">
        <v>478</v>
      </c>
      <c r="D166" s="133" t="s">
        <v>479</v>
      </c>
      <c r="E166" s="148" t="s">
        <v>480</v>
      </c>
      <c r="F166" s="1082" t="s">
        <v>481</v>
      </c>
      <c r="G166" s="145" t="s">
        <v>482</v>
      </c>
      <c r="H166" s="1081" t="s">
        <v>483</v>
      </c>
    </row>
    <row r="167" spans="1:15" s="147" customFormat="1" ht="20.100000000000001" customHeight="1">
      <c r="B167" s="782" t="s">
        <v>484</v>
      </c>
      <c r="C167" s="1083" t="s">
        <v>485</v>
      </c>
      <c r="D167" s="133" t="s">
        <v>486</v>
      </c>
      <c r="E167" s="148" t="s">
        <v>487</v>
      </c>
      <c r="F167" s="1082" t="s">
        <v>488</v>
      </c>
      <c r="G167" s="587" t="s">
        <v>489</v>
      </c>
      <c r="H167" s="1084" t="s">
        <v>490</v>
      </c>
    </row>
    <row r="168" spans="1:15" s="147" customFormat="1" ht="20.100000000000001" customHeight="1">
      <c r="B168" s="782" t="s">
        <v>491</v>
      </c>
      <c r="C168" s="1083" t="s">
        <v>492</v>
      </c>
      <c r="D168" s="133" t="s">
        <v>493</v>
      </c>
      <c r="E168" s="148" t="s">
        <v>494</v>
      </c>
      <c r="F168" s="1082" t="s">
        <v>495</v>
      </c>
      <c r="G168" s="587" t="s">
        <v>496</v>
      </c>
      <c r="H168" s="1084" t="s">
        <v>497</v>
      </c>
      <c r="N168" s="149"/>
      <c r="O168" s="149"/>
    </row>
    <row r="169" spans="1:15" s="147" customFormat="1" ht="20.100000000000001" customHeight="1">
      <c r="B169" s="782" t="s">
        <v>909</v>
      </c>
      <c r="C169" s="1083" t="s">
        <v>499</v>
      </c>
      <c r="D169" s="133" t="s">
        <v>500</v>
      </c>
      <c r="E169" s="148" t="s">
        <v>501</v>
      </c>
      <c r="F169" s="1082" t="s">
        <v>502</v>
      </c>
      <c r="G169" s="587" t="s">
        <v>503</v>
      </c>
      <c r="H169" s="1084" t="s">
        <v>504</v>
      </c>
      <c r="N169" s="149"/>
      <c r="O169" s="149"/>
    </row>
    <row r="170" spans="1:15" s="147" customFormat="1" ht="20.100000000000001" customHeight="1">
      <c r="B170" s="782" t="s">
        <v>505</v>
      </c>
      <c r="C170" s="1083" t="s">
        <v>506</v>
      </c>
      <c r="D170" s="133" t="s">
        <v>507</v>
      </c>
      <c r="E170" s="148" t="s">
        <v>508</v>
      </c>
      <c r="F170" s="1082" t="s">
        <v>509</v>
      </c>
      <c r="G170" s="587" t="s">
        <v>510</v>
      </c>
      <c r="H170" s="1084" t="s">
        <v>511</v>
      </c>
      <c r="N170" s="149"/>
      <c r="O170" s="149"/>
    </row>
    <row r="171" spans="1:15" s="147" customFormat="1" ht="20.100000000000001" customHeight="1">
      <c r="B171" s="782" t="s">
        <v>512</v>
      </c>
      <c r="C171" s="1083" t="s">
        <v>513</v>
      </c>
      <c r="D171" s="133" t="s">
        <v>514</v>
      </c>
      <c r="E171" s="148" t="s">
        <v>515</v>
      </c>
      <c r="F171" s="1080" t="s">
        <v>516</v>
      </c>
      <c r="G171" s="587" t="s">
        <v>517</v>
      </c>
      <c r="H171" s="786" t="s">
        <v>518</v>
      </c>
      <c r="N171" s="149"/>
      <c r="O171" s="149"/>
    </row>
    <row r="172" spans="1:15" s="149" customFormat="1" ht="20.100000000000001" customHeight="1">
      <c r="A172" s="1018"/>
      <c r="B172" s="782" t="s">
        <v>519</v>
      </c>
      <c r="C172" s="1083" t="s">
        <v>520</v>
      </c>
      <c r="D172" s="133" t="s">
        <v>521</v>
      </c>
      <c r="E172" s="148" t="s">
        <v>522</v>
      </c>
      <c r="F172" s="738" t="s">
        <v>523</v>
      </c>
      <c r="G172" s="147"/>
      <c r="H172" s="787"/>
      <c r="I172" s="145"/>
      <c r="J172" s="145"/>
      <c r="K172" s="145"/>
    </row>
    <row r="173" spans="1:15" s="149" customFormat="1" ht="20.100000000000001" customHeight="1" thickBot="1">
      <c r="A173" s="1018"/>
      <c r="B173" s="1085"/>
      <c r="C173" s="790"/>
      <c r="D173" s="790"/>
      <c r="E173" s="790"/>
      <c r="F173" s="790"/>
      <c r="G173" s="790"/>
      <c r="H173" s="1086"/>
      <c r="I173" s="145"/>
      <c r="J173" s="145"/>
      <c r="K173" s="145"/>
    </row>
    <row r="179" spans="1:21" s="266" customFormat="1" ht="55.15" hidden="1">
      <c r="A179" s="864"/>
      <c r="B179" s="369"/>
      <c r="C179" s="1"/>
      <c r="D179" s="395" t="s">
        <v>1909</v>
      </c>
      <c r="E179" s="119" t="s">
        <v>4650</v>
      </c>
      <c r="F179" s="119" t="s">
        <v>4651</v>
      </c>
      <c r="G179" s="119" t="s">
        <v>4652</v>
      </c>
      <c r="H179" s="119" t="s">
        <v>4653</v>
      </c>
      <c r="I179" s="119" t="s">
        <v>4654</v>
      </c>
      <c r="J179" s="119" t="s">
        <v>4655</v>
      </c>
      <c r="K179" s="370" t="s">
        <v>4656</v>
      </c>
      <c r="L179" s="370" t="s">
        <v>4657</v>
      </c>
      <c r="M179" s="119" t="s">
        <v>4658</v>
      </c>
      <c r="N179" s="119" t="s">
        <v>4659</v>
      </c>
      <c r="O179" s="119" t="s">
        <v>4660</v>
      </c>
      <c r="P179" s="370" t="s">
        <v>4661</v>
      </c>
      <c r="Q179" s="119" t="s">
        <v>4662</v>
      </c>
      <c r="R179" s="119" t="s">
        <v>4663</v>
      </c>
      <c r="S179" s="119" t="s">
        <v>4664</v>
      </c>
      <c r="T179" s="119" t="s">
        <v>4665</v>
      </c>
      <c r="U179" s="119" t="s">
        <v>4666</v>
      </c>
    </row>
    <row r="180" spans="1:21" s="266" customFormat="1" ht="20.100000000000001" hidden="1" customHeight="1">
      <c r="A180" s="864"/>
      <c r="B180" s="1"/>
      <c r="C180" s="1" t="s">
        <v>4667</v>
      </c>
      <c r="D180" s="402"/>
      <c r="E180" s="402" t="s">
        <v>48</v>
      </c>
      <c r="F180" s="402" t="s">
        <v>135</v>
      </c>
      <c r="G180" s="402" t="s">
        <v>54</v>
      </c>
      <c r="H180" s="395" t="s">
        <v>105</v>
      </c>
      <c r="I180" s="395" t="s">
        <v>4668</v>
      </c>
      <c r="J180" s="371" t="s">
        <v>4669</v>
      </c>
      <c r="K180" s="370" t="s">
        <v>4669</v>
      </c>
      <c r="L180" s="370" t="s">
        <v>4670</v>
      </c>
      <c r="M180" s="402" t="s">
        <v>33</v>
      </c>
      <c r="N180" s="402" t="s">
        <v>4671</v>
      </c>
      <c r="O180" s="402" t="s">
        <v>4671</v>
      </c>
      <c r="P180" s="372" t="s">
        <v>4671</v>
      </c>
      <c r="Q180" s="372" t="s">
        <v>4672</v>
      </c>
      <c r="R180" s="372" t="s">
        <v>4673</v>
      </c>
      <c r="S180" s="372" t="s">
        <v>4674</v>
      </c>
      <c r="T180" s="372" t="s">
        <v>4675</v>
      </c>
      <c r="U180" s="372" t="s">
        <v>4676</v>
      </c>
    </row>
    <row r="181" spans="1:21" s="266" customFormat="1" ht="20.100000000000001" hidden="1" customHeight="1">
      <c r="A181" s="864"/>
      <c r="B181" s="373" t="s">
        <v>252</v>
      </c>
      <c r="C181" s="373" t="s">
        <v>253</v>
      </c>
      <c r="D181" s="373" t="s">
        <v>1690</v>
      </c>
      <c r="E181" s="373" t="s">
        <v>1690</v>
      </c>
      <c r="F181" s="373" t="s">
        <v>1690</v>
      </c>
      <c r="G181" s="373" t="s">
        <v>1690</v>
      </c>
      <c r="H181" s="373" t="s">
        <v>1690</v>
      </c>
      <c r="I181" s="373" t="s">
        <v>1690</v>
      </c>
      <c r="J181" s="373" t="s">
        <v>1690</v>
      </c>
      <c r="K181" s="374" t="s">
        <v>1690</v>
      </c>
      <c r="L181" s="375" t="s">
        <v>1690</v>
      </c>
      <c r="M181" s="373" t="s">
        <v>1690</v>
      </c>
      <c r="N181" s="373" t="s">
        <v>1690</v>
      </c>
      <c r="O181" s="373" t="s">
        <v>1690</v>
      </c>
      <c r="P181" s="375" t="s">
        <v>1690</v>
      </c>
      <c r="Q181" s="375" t="s">
        <v>1690</v>
      </c>
      <c r="R181" s="375" t="s">
        <v>1690</v>
      </c>
      <c r="S181" s="375" t="s">
        <v>1690</v>
      </c>
      <c r="T181" s="375" t="s">
        <v>1690</v>
      </c>
      <c r="U181" s="375" t="s">
        <v>1690</v>
      </c>
    </row>
    <row r="182" spans="1:21" hidden="1">
      <c r="B182" s="136" t="s">
        <v>4677</v>
      </c>
      <c r="C182" s="137" t="s">
        <v>4678</v>
      </c>
      <c r="D182" s="6">
        <v>44288</v>
      </c>
      <c r="E182" s="6">
        <f t="shared" ref="E182:E186" si="31">D182+4</f>
        <v>44292</v>
      </c>
      <c r="F182" s="6">
        <f t="shared" ref="F182:F189" si="32">D182+6</f>
        <v>44294</v>
      </c>
      <c r="G182" s="6">
        <f t="shared" ref="G182:G189" si="33">D182+11</f>
        <v>44299</v>
      </c>
      <c r="H182" s="376">
        <f t="shared" ref="H182:H189" si="34">G182+15</f>
        <v>44314</v>
      </c>
      <c r="I182" s="6">
        <f t="shared" ref="I182:I189" si="35">D182+24</f>
        <v>44312</v>
      </c>
      <c r="J182" s="6">
        <f t="shared" ref="J182:J189" si="36">D182+21</f>
        <v>44309</v>
      </c>
      <c r="K182" s="6">
        <f t="shared" ref="K182:K189" si="37">D182+21</f>
        <v>44309</v>
      </c>
      <c r="L182" s="6">
        <f t="shared" ref="L182:L189" si="38">D182+38</f>
        <v>44326</v>
      </c>
      <c r="M182" s="6">
        <f t="shared" ref="M182:M189" si="39">D182+5</f>
        <v>44293</v>
      </c>
      <c r="N182" s="6">
        <f t="shared" ref="N182:N189" si="40">D182+21</f>
        <v>44309</v>
      </c>
      <c r="O182" s="6">
        <f t="shared" ref="O182:O189" si="41">D182+21</f>
        <v>44309</v>
      </c>
      <c r="P182" s="6">
        <f t="shared" ref="P182:P189" si="42">D182+21</f>
        <v>44309</v>
      </c>
      <c r="Q182" s="6">
        <f t="shared" ref="Q182:Q189" si="43">D182+20</f>
        <v>44308</v>
      </c>
      <c r="R182" s="6">
        <f t="shared" ref="R182:R189" si="44">D182+25</f>
        <v>44313</v>
      </c>
      <c r="S182" s="6">
        <f t="shared" ref="S182:S189" si="45">D182+22</f>
        <v>44310</v>
      </c>
      <c r="T182" s="6">
        <f t="shared" ref="T182:T189" si="46">D182+19</f>
        <v>44307</v>
      </c>
      <c r="U182" s="6">
        <f t="shared" ref="U182:U189" si="47">D182+18</f>
        <v>44306</v>
      </c>
    </row>
    <row r="183" spans="1:21" hidden="1">
      <c r="A183" s="863" t="s">
        <v>4679</v>
      </c>
      <c r="B183" s="378" t="s">
        <v>462</v>
      </c>
      <c r="C183" s="137" t="s">
        <v>4680</v>
      </c>
      <c r="D183" s="6">
        <f t="shared" ref="D183:D189" si="48">D182+7</f>
        <v>44295</v>
      </c>
      <c r="E183" s="6">
        <f t="shared" si="31"/>
        <v>44299</v>
      </c>
      <c r="F183" s="6">
        <f t="shared" si="32"/>
        <v>44301</v>
      </c>
      <c r="G183" s="6">
        <f t="shared" si="33"/>
        <v>44306</v>
      </c>
      <c r="H183" s="376">
        <f t="shared" si="34"/>
        <v>44321</v>
      </c>
      <c r="I183" s="6">
        <f t="shared" si="35"/>
        <v>44319</v>
      </c>
      <c r="J183" s="6">
        <f t="shared" si="36"/>
        <v>44316</v>
      </c>
      <c r="K183" s="6">
        <f t="shared" si="37"/>
        <v>44316</v>
      </c>
      <c r="L183" s="6">
        <f t="shared" si="38"/>
        <v>44333</v>
      </c>
      <c r="M183" s="6">
        <f t="shared" si="39"/>
        <v>44300</v>
      </c>
      <c r="N183" s="6">
        <f t="shared" si="40"/>
        <v>44316</v>
      </c>
      <c r="O183" s="6">
        <f t="shared" si="41"/>
        <v>44316</v>
      </c>
      <c r="P183" s="6">
        <f t="shared" si="42"/>
        <v>44316</v>
      </c>
      <c r="Q183" s="6">
        <f t="shared" si="43"/>
        <v>44315</v>
      </c>
      <c r="R183" s="6">
        <f t="shared" si="44"/>
        <v>44320</v>
      </c>
      <c r="S183" s="6">
        <f t="shared" si="45"/>
        <v>44317</v>
      </c>
      <c r="T183" s="6">
        <f t="shared" si="46"/>
        <v>44314</v>
      </c>
      <c r="U183" s="6">
        <f t="shared" si="47"/>
        <v>44313</v>
      </c>
    </row>
    <row r="184" spans="1:21" hidden="1">
      <c r="A184" s="863" t="s">
        <v>4681</v>
      </c>
      <c r="B184" s="378" t="s">
        <v>462</v>
      </c>
      <c r="C184" s="137" t="s">
        <v>4682</v>
      </c>
      <c r="D184" s="6">
        <f t="shared" si="48"/>
        <v>44302</v>
      </c>
      <c r="E184" s="6">
        <f t="shared" si="31"/>
        <v>44306</v>
      </c>
      <c r="F184" s="6">
        <f t="shared" si="32"/>
        <v>44308</v>
      </c>
      <c r="G184" s="6">
        <f t="shared" si="33"/>
        <v>44313</v>
      </c>
      <c r="H184" s="376">
        <f t="shared" si="34"/>
        <v>44328</v>
      </c>
      <c r="I184" s="6">
        <f t="shared" si="35"/>
        <v>44326</v>
      </c>
      <c r="J184" s="6">
        <f t="shared" si="36"/>
        <v>44323</v>
      </c>
      <c r="K184" s="6">
        <f t="shared" si="37"/>
        <v>44323</v>
      </c>
      <c r="L184" s="6">
        <f t="shared" si="38"/>
        <v>44340</v>
      </c>
      <c r="M184" s="6">
        <f t="shared" si="39"/>
        <v>44307</v>
      </c>
      <c r="N184" s="6">
        <f t="shared" si="40"/>
        <v>44323</v>
      </c>
      <c r="O184" s="6">
        <f t="shared" si="41"/>
        <v>44323</v>
      </c>
      <c r="P184" s="6">
        <f t="shared" si="42"/>
        <v>44323</v>
      </c>
      <c r="Q184" s="6">
        <f t="shared" si="43"/>
        <v>44322</v>
      </c>
      <c r="R184" s="6">
        <f t="shared" si="44"/>
        <v>44327</v>
      </c>
      <c r="S184" s="6">
        <f t="shared" si="45"/>
        <v>44324</v>
      </c>
      <c r="T184" s="6">
        <f t="shared" si="46"/>
        <v>44321</v>
      </c>
      <c r="U184" s="6">
        <f t="shared" si="47"/>
        <v>44320</v>
      </c>
    </row>
    <row r="185" spans="1:21" hidden="1">
      <c r="A185" s="863" t="s">
        <v>4683</v>
      </c>
      <c r="B185" s="378" t="s">
        <v>462</v>
      </c>
      <c r="C185" s="137" t="s">
        <v>4684</v>
      </c>
      <c r="D185" s="6">
        <f t="shared" si="48"/>
        <v>44309</v>
      </c>
      <c r="E185" s="6">
        <f t="shared" si="31"/>
        <v>44313</v>
      </c>
      <c r="F185" s="6">
        <f t="shared" si="32"/>
        <v>44315</v>
      </c>
      <c r="G185" s="6">
        <f t="shared" si="33"/>
        <v>44320</v>
      </c>
      <c r="H185" s="376">
        <f t="shared" si="34"/>
        <v>44335</v>
      </c>
      <c r="I185" s="6">
        <f t="shared" si="35"/>
        <v>44333</v>
      </c>
      <c r="J185" s="6">
        <f t="shared" si="36"/>
        <v>44330</v>
      </c>
      <c r="K185" s="6">
        <f t="shared" si="37"/>
        <v>44330</v>
      </c>
      <c r="L185" s="6">
        <f t="shared" si="38"/>
        <v>44347</v>
      </c>
      <c r="M185" s="6">
        <f t="shared" si="39"/>
        <v>44314</v>
      </c>
      <c r="N185" s="6">
        <f t="shared" si="40"/>
        <v>44330</v>
      </c>
      <c r="O185" s="6">
        <f t="shared" si="41"/>
        <v>44330</v>
      </c>
      <c r="P185" s="6">
        <f t="shared" si="42"/>
        <v>44330</v>
      </c>
      <c r="Q185" s="6">
        <f t="shared" si="43"/>
        <v>44329</v>
      </c>
      <c r="R185" s="6">
        <f t="shared" si="44"/>
        <v>44334</v>
      </c>
      <c r="S185" s="6">
        <f t="shared" si="45"/>
        <v>44331</v>
      </c>
      <c r="T185" s="6">
        <f t="shared" si="46"/>
        <v>44328</v>
      </c>
      <c r="U185" s="6">
        <f t="shared" si="47"/>
        <v>44327</v>
      </c>
    </row>
    <row r="186" spans="1:21" hidden="1">
      <c r="A186" s="863"/>
      <c r="B186" s="378" t="s">
        <v>462</v>
      </c>
      <c r="C186" s="137" t="s">
        <v>4685</v>
      </c>
      <c r="D186" s="6">
        <f t="shared" si="48"/>
        <v>44316</v>
      </c>
      <c r="E186" s="6">
        <f t="shared" si="31"/>
        <v>44320</v>
      </c>
      <c r="F186" s="6">
        <f t="shared" si="32"/>
        <v>44322</v>
      </c>
      <c r="G186" s="6">
        <f t="shared" si="33"/>
        <v>44327</v>
      </c>
      <c r="H186" s="376">
        <f t="shared" si="34"/>
        <v>44342</v>
      </c>
      <c r="I186" s="6">
        <f t="shared" si="35"/>
        <v>44340</v>
      </c>
      <c r="J186" s="6">
        <f t="shared" si="36"/>
        <v>44337</v>
      </c>
      <c r="K186" s="6">
        <f t="shared" si="37"/>
        <v>44337</v>
      </c>
      <c r="L186" s="6">
        <f t="shared" si="38"/>
        <v>44354</v>
      </c>
      <c r="M186" s="6">
        <f t="shared" si="39"/>
        <v>44321</v>
      </c>
      <c r="N186" s="6">
        <f t="shared" si="40"/>
        <v>44337</v>
      </c>
      <c r="O186" s="6">
        <f t="shared" si="41"/>
        <v>44337</v>
      </c>
      <c r="P186" s="6">
        <f t="shared" si="42"/>
        <v>44337</v>
      </c>
      <c r="Q186" s="6">
        <f t="shared" si="43"/>
        <v>44336</v>
      </c>
      <c r="R186" s="6">
        <f t="shared" si="44"/>
        <v>44341</v>
      </c>
      <c r="S186" s="6">
        <f t="shared" si="45"/>
        <v>44338</v>
      </c>
      <c r="T186" s="6">
        <f t="shared" si="46"/>
        <v>44335</v>
      </c>
      <c r="U186" s="6">
        <f t="shared" si="47"/>
        <v>44334</v>
      </c>
    </row>
    <row r="187" spans="1:21" hidden="1">
      <c r="A187" s="863"/>
      <c r="B187" s="380" t="s">
        <v>462</v>
      </c>
      <c r="C187" s="359" t="s">
        <v>4686</v>
      </c>
      <c r="D187" s="6">
        <f>D186+7</f>
        <v>44323</v>
      </c>
      <c r="E187" s="360">
        <f>D187+4</f>
        <v>44327</v>
      </c>
      <c r="F187" s="360">
        <f t="shared" si="32"/>
        <v>44329</v>
      </c>
      <c r="G187" s="360">
        <f t="shared" si="33"/>
        <v>44334</v>
      </c>
      <c r="H187" s="377">
        <f t="shared" si="34"/>
        <v>44349</v>
      </c>
      <c r="I187" s="360">
        <f t="shared" si="35"/>
        <v>44347</v>
      </c>
      <c r="J187" s="360">
        <f t="shared" si="36"/>
        <v>44344</v>
      </c>
      <c r="K187" s="360">
        <f t="shared" si="37"/>
        <v>44344</v>
      </c>
      <c r="L187" s="360">
        <f t="shared" si="38"/>
        <v>44361</v>
      </c>
      <c r="M187" s="360">
        <f t="shared" si="39"/>
        <v>44328</v>
      </c>
      <c r="N187" s="360">
        <f t="shared" si="40"/>
        <v>44344</v>
      </c>
      <c r="O187" s="360">
        <f t="shared" si="41"/>
        <v>44344</v>
      </c>
      <c r="P187" s="360">
        <f t="shared" si="42"/>
        <v>44344</v>
      </c>
      <c r="Q187" s="360">
        <f t="shared" si="43"/>
        <v>44343</v>
      </c>
      <c r="R187" s="360">
        <f t="shared" si="44"/>
        <v>44348</v>
      </c>
      <c r="S187" s="360">
        <f t="shared" si="45"/>
        <v>44345</v>
      </c>
      <c r="T187" s="360">
        <f t="shared" si="46"/>
        <v>44342</v>
      </c>
      <c r="U187" s="360">
        <f t="shared" si="47"/>
        <v>44341</v>
      </c>
    </row>
    <row r="188" spans="1:21" hidden="1">
      <c r="A188" s="863" t="s">
        <v>4687</v>
      </c>
      <c r="B188" s="380" t="s">
        <v>462</v>
      </c>
      <c r="C188" s="359" t="s">
        <v>4688</v>
      </c>
      <c r="D188" s="360">
        <f t="shared" si="48"/>
        <v>44330</v>
      </c>
      <c r="E188" s="360">
        <f t="shared" ref="E188:E189" si="49">D188+4</f>
        <v>44334</v>
      </c>
      <c r="F188" s="360">
        <f t="shared" si="32"/>
        <v>44336</v>
      </c>
      <c r="G188" s="360">
        <f t="shared" si="33"/>
        <v>44341</v>
      </c>
      <c r="H188" s="377">
        <f t="shared" si="34"/>
        <v>44356</v>
      </c>
      <c r="I188" s="360">
        <f t="shared" si="35"/>
        <v>44354</v>
      </c>
      <c r="J188" s="360">
        <f t="shared" si="36"/>
        <v>44351</v>
      </c>
      <c r="K188" s="360">
        <f t="shared" si="37"/>
        <v>44351</v>
      </c>
      <c r="L188" s="360">
        <f t="shared" si="38"/>
        <v>44368</v>
      </c>
      <c r="M188" s="360">
        <f t="shared" si="39"/>
        <v>44335</v>
      </c>
      <c r="N188" s="360">
        <f t="shared" si="40"/>
        <v>44351</v>
      </c>
      <c r="O188" s="360">
        <f t="shared" si="41"/>
        <v>44351</v>
      </c>
      <c r="P188" s="360">
        <f t="shared" si="42"/>
        <v>44351</v>
      </c>
      <c r="Q188" s="360">
        <f t="shared" si="43"/>
        <v>44350</v>
      </c>
      <c r="R188" s="360">
        <f t="shared" si="44"/>
        <v>44355</v>
      </c>
      <c r="S188" s="360">
        <f t="shared" si="45"/>
        <v>44352</v>
      </c>
      <c r="T188" s="360">
        <f t="shared" si="46"/>
        <v>44349</v>
      </c>
      <c r="U188" s="360">
        <f t="shared" si="47"/>
        <v>44348</v>
      </c>
    </row>
    <row r="189" spans="1:21" hidden="1">
      <c r="A189" s="863"/>
      <c r="B189" s="380" t="s">
        <v>462</v>
      </c>
      <c r="C189" s="359" t="s">
        <v>4689</v>
      </c>
      <c r="D189" s="360">
        <f t="shared" si="48"/>
        <v>44337</v>
      </c>
      <c r="E189" s="360">
        <f t="shared" si="49"/>
        <v>44341</v>
      </c>
      <c r="F189" s="360">
        <f t="shared" si="32"/>
        <v>44343</v>
      </c>
      <c r="G189" s="360">
        <f t="shared" si="33"/>
        <v>44348</v>
      </c>
      <c r="H189" s="377">
        <f t="shared" si="34"/>
        <v>44363</v>
      </c>
      <c r="I189" s="360">
        <f t="shared" si="35"/>
        <v>44361</v>
      </c>
      <c r="J189" s="360">
        <f t="shared" si="36"/>
        <v>44358</v>
      </c>
      <c r="K189" s="360">
        <f t="shared" si="37"/>
        <v>44358</v>
      </c>
      <c r="L189" s="360">
        <f t="shared" si="38"/>
        <v>44375</v>
      </c>
      <c r="M189" s="360">
        <f t="shared" si="39"/>
        <v>44342</v>
      </c>
      <c r="N189" s="360">
        <f t="shared" si="40"/>
        <v>44358</v>
      </c>
      <c r="O189" s="360">
        <f t="shared" si="41"/>
        <v>44358</v>
      </c>
      <c r="P189" s="360">
        <f t="shared" si="42"/>
        <v>44358</v>
      </c>
      <c r="Q189" s="360">
        <f t="shared" si="43"/>
        <v>44357</v>
      </c>
      <c r="R189" s="360">
        <f t="shared" si="44"/>
        <v>44362</v>
      </c>
      <c r="S189" s="360">
        <f t="shared" si="45"/>
        <v>44359</v>
      </c>
      <c r="T189" s="360">
        <f t="shared" si="46"/>
        <v>44356</v>
      </c>
      <c r="U189" s="360">
        <f t="shared" si="47"/>
        <v>44355</v>
      </c>
    </row>
  </sheetData>
  <mergeCells count="8">
    <mergeCell ref="B2:F2"/>
    <mergeCell ref="B4:F4"/>
    <mergeCell ref="B36:C36"/>
    <mergeCell ref="D36:D37"/>
    <mergeCell ref="B9:C9"/>
    <mergeCell ref="D9:D10"/>
    <mergeCell ref="B34:F34"/>
    <mergeCell ref="B7:E7"/>
  </mergeCells>
  <hyperlinks>
    <hyperlink ref="H2" location="HOME!Print_Area" display="HOME" xr:uid="{A6B955D3-DE3C-4743-8F3D-B580A799D840}"/>
    <hyperlink ref="H165" r:id="rId1" xr:uid="{2B2CCB7D-9BE0-4B53-B40F-54369B82FDC7}"/>
    <hyperlink ref="C165" r:id="rId2" xr:uid="{D9D901F1-3E8B-4766-975F-3CE08C273CA9}"/>
    <hyperlink ref="H170" r:id="rId3" xr:uid="{E55715D8-3EF0-4247-B01C-E7565DB9D172}"/>
    <hyperlink ref="H169" r:id="rId4" xr:uid="{A4CAE3A1-2358-4C58-A1C9-D995531BBA34}"/>
    <hyperlink ref="C168" r:id="rId5" xr:uid="{8BF2D1AD-9F9E-4D49-BB8D-81494CE9E988}"/>
    <hyperlink ref="C166" r:id="rId6" xr:uid="{7BAE28A6-7C06-401A-B650-C0622E54647C}"/>
    <hyperlink ref="C172" r:id="rId7" xr:uid="{008D4F0D-C8AD-403C-B399-505813C8F75E}"/>
    <hyperlink ref="H168" r:id="rId8" xr:uid="{69638BB7-62DD-4029-BB80-71271E53BD20}"/>
    <hyperlink ref="H171" r:id="rId9" xr:uid="{499B1FFD-105E-4E9A-8038-60F54C2A262F}"/>
    <hyperlink ref="F165" r:id="rId10" xr:uid="{837DEA61-096C-4258-99B3-B3BA924CC9D8}"/>
    <hyperlink ref="F170" r:id="rId11" xr:uid="{81B82106-B7BF-464D-A3C0-585A7EF329A9}"/>
    <hyperlink ref="F166" r:id="rId12" xr:uid="{F2BF8F4F-8B12-42CA-A272-7B57779109FC}"/>
    <hyperlink ref="F167" r:id="rId13" xr:uid="{8806BB88-2980-498E-94D5-805C37C743A7}"/>
    <hyperlink ref="F168" r:id="rId14" xr:uid="{ABC80173-8F50-4A5E-952C-4F953734A27A}"/>
    <hyperlink ref="F169" r:id="rId15" xr:uid="{9870767D-3B30-4A45-A59A-7F99048D9906}"/>
    <hyperlink ref="H166" r:id="rId16" xr:uid="{1D2BACDE-8AB1-4A59-A5C6-736B62A96533}"/>
    <hyperlink ref="H167" r:id="rId17" xr:uid="{EE9E692D-FE2F-486E-BBB2-C7F3A5E893FC}"/>
    <hyperlink ref="F171" r:id="rId18" xr:uid="{D166D529-69F7-4407-B395-7ACBC9573A1A}"/>
    <hyperlink ref="C167" r:id="rId19" xr:uid="{CBA851BB-63EE-448A-AE94-781A4063C676}"/>
    <hyperlink ref="C169" r:id="rId20" xr:uid="{BF1BA1CB-FE34-422E-B16E-8ED6838B01BA}"/>
    <hyperlink ref="C170" r:id="rId21" xr:uid="{566081FF-B567-461E-8D47-6DC1E9F5A91D}"/>
    <hyperlink ref="C171" r:id="rId22" xr:uid="{D2A9D106-5079-42D2-AED1-D3DA5346A9CF}"/>
    <hyperlink ref="F172" r:id="rId23" xr:uid="{C240AF98-F9DA-4FA3-BFA0-336AFA28379F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534" t="s">
        <v>0</v>
      </c>
      <c r="C2" s="1534"/>
      <c r="D2" s="1534"/>
      <c r="E2" s="1534"/>
      <c r="F2" s="1534"/>
      <c r="G2" s="1534"/>
      <c r="H2" s="1534"/>
      <c r="J2" s="943" t="s">
        <v>244</v>
      </c>
    </row>
    <row r="3" spans="2:10" ht="13.9" thickBot="1">
      <c r="B3" s="165"/>
      <c r="J3" s="978"/>
    </row>
    <row r="4" spans="2:10" ht="30" customHeight="1" thickBot="1">
      <c r="B4" s="1535" t="s">
        <v>4690</v>
      </c>
      <c r="C4" s="1536"/>
      <c r="D4" s="1536"/>
      <c r="E4" s="1536"/>
      <c r="F4" s="1536"/>
      <c r="G4" s="1536"/>
      <c r="H4" s="1537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6.45">
      <c r="C6" s="614"/>
      <c r="D6" s="1590" t="s">
        <v>250</v>
      </c>
      <c r="E6" s="928" t="s">
        <v>4691</v>
      </c>
      <c r="F6" s="931" t="s">
        <v>66</v>
      </c>
      <c r="G6" s="931" t="s">
        <v>177</v>
      </c>
      <c r="H6" s="931" t="s">
        <v>4692</v>
      </c>
      <c r="I6" s="764"/>
      <c r="J6" s="874" t="s">
        <v>3841</v>
      </c>
    </row>
    <row r="7" spans="2:10" s="331" customFormat="1" ht="17.25" customHeight="1">
      <c r="B7" s="931" t="s">
        <v>252</v>
      </c>
      <c r="C7" s="931" t="s">
        <v>253</v>
      </c>
      <c r="D7" s="1591"/>
      <c r="E7" s="927" t="s">
        <v>65</v>
      </c>
      <c r="F7" s="927" t="s">
        <v>78</v>
      </c>
      <c r="G7" s="927" t="s">
        <v>57</v>
      </c>
      <c r="H7" s="927" t="s">
        <v>59</v>
      </c>
      <c r="J7" s="1035" t="s">
        <v>254</v>
      </c>
    </row>
    <row r="8" spans="2:10" s="331" customFormat="1" ht="17.25" hidden="1" customHeight="1">
      <c r="B8" s="727" t="s">
        <v>4693</v>
      </c>
      <c r="C8" s="997" t="s">
        <v>4694</v>
      </c>
      <c r="D8" s="1001">
        <v>45200</v>
      </c>
      <c r="E8" s="1002">
        <f t="shared" ref="E8:E21" si="0">D8+7</f>
        <v>45207</v>
      </c>
      <c r="F8" s="1002">
        <f t="shared" ref="F8:F21" si="1">D8+10</f>
        <v>45210</v>
      </c>
      <c r="G8" s="1002">
        <f t="shared" ref="G8:G21" si="2">D8+13</f>
        <v>45213</v>
      </c>
      <c r="H8" s="1002">
        <f t="shared" ref="H8:H22" si="3">D8+16</f>
        <v>45216</v>
      </c>
      <c r="J8" s="795" t="e">
        <f>#REF!+1</f>
        <v>#REF!</v>
      </c>
    </row>
    <row r="9" spans="2:10" s="331" customFormat="1" ht="17.25" hidden="1" customHeight="1">
      <c r="B9" s="727" t="s">
        <v>4695</v>
      </c>
      <c r="C9" s="997" t="s">
        <v>4696</v>
      </c>
      <c r="D9" s="1001">
        <v>45207</v>
      </c>
      <c r="E9" s="1002">
        <f t="shared" si="0"/>
        <v>45214</v>
      </c>
      <c r="F9" s="1002">
        <f t="shared" si="1"/>
        <v>45217</v>
      </c>
      <c r="G9" s="1002">
        <f t="shared" si="2"/>
        <v>45220</v>
      </c>
      <c r="H9" s="1002">
        <f t="shared" si="3"/>
        <v>45223</v>
      </c>
      <c r="J9" s="795" t="e">
        <f t="shared" ref="J9:J11" si="4">J8+7</f>
        <v>#REF!</v>
      </c>
    </row>
    <row r="10" spans="2:10" s="331" customFormat="1" ht="17.25" hidden="1" customHeight="1">
      <c r="B10" s="727" t="s">
        <v>4697</v>
      </c>
      <c r="C10" s="997" t="s">
        <v>4698</v>
      </c>
      <c r="D10" s="1001">
        <v>45214</v>
      </c>
      <c r="E10" s="1002">
        <f t="shared" si="0"/>
        <v>45221</v>
      </c>
      <c r="F10" s="1002">
        <f t="shared" si="1"/>
        <v>45224</v>
      </c>
      <c r="G10" s="1002">
        <f t="shared" si="2"/>
        <v>45227</v>
      </c>
      <c r="H10" s="1002">
        <f t="shared" si="3"/>
        <v>45230</v>
      </c>
      <c r="J10" s="795" t="e">
        <f t="shared" si="4"/>
        <v>#REF!</v>
      </c>
    </row>
    <row r="11" spans="2:10" s="331" customFormat="1" ht="17.25" hidden="1" customHeight="1">
      <c r="B11" s="727" t="s">
        <v>4699</v>
      </c>
      <c r="C11" s="997" t="s">
        <v>4700</v>
      </c>
      <c r="D11" s="1001">
        <v>45221</v>
      </c>
      <c r="E11" s="1002">
        <f t="shared" si="0"/>
        <v>45228</v>
      </c>
      <c r="F11" s="1002">
        <f t="shared" si="1"/>
        <v>45231</v>
      </c>
      <c r="G11" s="1002">
        <f t="shared" si="2"/>
        <v>45234</v>
      </c>
      <c r="H11" s="1002">
        <f t="shared" si="3"/>
        <v>45237</v>
      </c>
      <c r="J11" s="795" t="e">
        <f t="shared" si="4"/>
        <v>#REF!</v>
      </c>
    </row>
    <row r="12" spans="2:10" s="331" customFormat="1" ht="17.25" hidden="1" customHeight="1">
      <c r="B12" s="727" t="s">
        <v>4701</v>
      </c>
      <c r="C12" s="997" t="s">
        <v>4702</v>
      </c>
      <c r="D12" s="1001">
        <v>45228</v>
      </c>
      <c r="E12" s="1001">
        <f t="shared" si="0"/>
        <v>45235</v>
      </c>
      <c r="F12" s="1001">
        <f t="shared" si="1"/>
        <v>45238</v>
      </c>
      <c r="G12" s="1001">
        <f t="shared" si="2"/>
        <v>45241</v>
      </c>
      <c r="H12" s="1001">
        <f t="shared" si="3"/>
        <v>45244</v>
      </c>
      <c r="J12" s="795" t="e">
        <f>J11+7</f>
        <v>#REF!</v>
      </c>
    </row>
    <row r="13" spans="2:10" s="331" customFormat="1" ht="17.25" hidden="1" customHeight="1">
      <c r="B13" s="718" t="s">
        <v>4703</v>
      </c>
      <c r="C13" s="990" t="s">
        <v>4704</v>
      </c>
      <c r="D13" s="1003">
        <v>45235</v>
      </c>
      <c r="E13" s="1003">
        <f t="shared" si="0"/>
        <v>45242</v>
      </c>
      <c r="F13" s="1003">
        <f t="shared" si="1"/>
        <v>45245</v>
      </c>
      <c r="G13" s="1003">
        <f t="shared" si="2"/>
        <v>45248</v>
      </c>
      <c r="H13" s="1003">
        <f t="shared" si="3"/>
        <v>45251</v>
      </c>
      <c r="J13" s="795" t="e">
        <f t="shared" ref="J13:J37" si="5">J12+7</f>
        <v>#REF!</v>
      </c>
    </row>
    <row r="14" spans="2:10" s="331" customFormat="1" ht="17.25" hidden="1" customHeight="1">
      <c r="B14" s="718" t="s">
        <v>4705</v>
      </c>
      <c r="C14" s="990" t="s">
        <v>4706</v>
      </c>
      <c r="D14" s="1003">
        <v>45242</v>
      </c>
      <c r="E14" s="1003">
        <f t="shared" si="0"/>
        <v>45249</v>
      </c>
      <c r="F14" s="1003">
        <f t="shared" si="1"/>
        <v>45252</v>
      </c>
      <c r="G14" s="1003">
        <f t="shared" si="2"/>
        <v>45255</v>
      </c>
      <c r="H14" s="1003">
        <f t="shared" si="3"/>
        <v>45258</v>
      </c>
      <c r="J14" s="795" t="e">
        <f t="shared" si="5"/>
        <v>#REF!</v>
      </c>
    </row>
    <row r="15" spans="2:10" s="331" customFormat="1" ht="17.25" hidden="1" customHeight="1">
      <c r="B15" s="718" t="s">
        <v>4707</v>
      </c>
      <c r="C15" s="990" t="s">
        <v>4708</v>
      </c>
      <c r="D15" s="1003">
        <v>45249</v>
      </c>
      <c r="E15" s="1003">
        <f t="shared" si="0"/>
        <v>45256</v>
      </c>
      <c r="F15" s="1003">
        <f t="shared" si="1"/>
        <v>45259</v>
      </c>
      <c r="G15" s="1003">
        <f t="shared" si="2"/>
        <v>45262</v>
      </c>
      <c r="H15" s="1003">
        <f t="shared" si="3"/>
        <v>45265</v>
      </c>
      <c r="J15" s="795" t="e">
        <f t="shared" si="5"/>
        <v>#REF!</v>
      </c>
    </row>
    <row r="16" spans="2:10" s="331" customFormat="1" ht="17.25" hidden="1" customHeight="1">
      <c r="B16" s="718" t="s">
        <v>4709</v>
      </c>
      <c r="C16" s="990" t="s">
        <v>4710</v>
      </c>
      <c r="D16" s="1003">
        <v>45256</v>
      </c>
      <c r="E16" s="1003">
        <f t="shared" si="0"/>
        <v>45263</v>
      </c>
      <c r="F16" s="1003">
        <f t="shared" si="1"/>
        <v>45266</v>
      </c>
      <c r="G16" s="1003">
        <f t="shared" si="2"/>
        <v>45269</v>
      </c>
      <c r="H16" s="1003">
        <f t="shared" si="3"/>
        <v>45272</v>
      </c>
      <c r="J16" s="795" t="e">
        <f t="shared" si="5"/>
        <v>#REF!</v>
      </c>
    </row>
    <row r="17" spans="2:10" s="331" customFormat="1" ht="17.25" hidden="1" customHeight="1">
      <c r="B17" s="727" t="s">
        <v>4711</v>
      </c>
      <c r="C17" s="997" t="s">
        <v>4712</v>
      </c>
      <c r="D17" s="1001">
        <v>45263</v>
      </c>
      <c r="E17" s="1001">
        <f t="shared" si="0"/>
        <v>45270</v>
      </c>
      <c r="F17" s="1001">
        <f t="shared" si="1"/>
        <v>45273</v>
      </c>
      <c r="G17" s="1001">
        <f t="shared" si="2"/>
        <v>45276</v>
      </c>
      <c r="H17" s="1001">
        <f t="shared" si="3"/>
        <v>45279</v>
      </c>
      <c r="J17" s="795" t="e">
        <f t="shared" si="5"/>
        <v>#REF!</v>
      </c>
    </row>
    <row r="18" spans="2:10" s="331" customFormat="1" ht="17.25" hidden="1" customHeight="1">
      <c r="B18" s="727" t="s">
        <v>4713</v>
      </c>
      <c r="C18" s="997" t="s">
        <v>4714</v>
      </c>
      <c r="D18" s="1001">
        <v>45270</v>
      </c>
      <c r="E18" s="1001">
        <f t="shared" si="0"/>
        <v>45277</v>
      </c>
      <c r="F18" s="1001">
        <f t="shared" si="1"/>
        <v>45280</v>
      </c>
      <c r="G18" s="1001">
        <f t="shared" si="2"/>
        <v>45283</v>
      </c>
      <c r="H18" s="1001">
        <f t="shared" si="3"/>
        <v>45286</v>
      </c>
      <c r="J18" s="795" t="e">
        <f t="shared" si="5"/>
        <v>#REF!</v>
      </c>
    </row>
    <row r="19" spans="2:10" s="331" customFormat="1" ht="17.25" hidden="1" customHeight="1">
      <c r="B19" s="727" t="s">
        <v>4715</v>
      </c>
      <c r="C19" s="997" t="s">
        <v>4716</v>
      </c>
      <c r="D19" s="1001">
        <v>45277</v>
      </c>
      <c r="E19" s="1001">
        <f t="shared" si="0"/>
        <v>45284</v>
      </c>
      <c r="F19" s="1001">
        <f t="shared" si="1"/>
        <v>45287</v>
      </c>
      <c r="G19" s="1001">
        <f t="shared" si="2"/>
        <v>45290</v>
      </c>
      <c r="H19" s="1001">
        <f t="shared" si="3"/>
        <v>45293</v>
      </c>
      <c r="I19" s="1004"/>
      <c r="J19" s="795" t="e">
        <f t="shared" si="5"/>
        <v>#REF!</v>
      </c>
    </row>
    <row r="20" spans="2:10" s="331" customFormat="1" ht="17.25" hidden="1" customHeight="1">
      <c r="B20" s="727" t="s">
        <v>4717</v>
      </c>
      <c r="C20" s="997" t="s">
        <v>4718</v>
      </c>
      <c r="D20" s="1001">
        <v>45284</v>
      </c>
      <c r="E20" s="1001">
        <f t="shared" si="0"/>
        <v>45291</v>
      </c>
      <c r="F20" s="1001">
        <f t="shared" si="1"/>
        <v>45294</v>
      </c>
      <c r="G20" s="1001">
        <f t="shared" si="2"/>
        <v>45297</v>
      </c>
      <c r="H20" s="1001">
        <f t="shared" si="3"/>
        <v>45300</v>
      </c>
      <c r="J20" s="795" t="e">
        <f t="shared" si="5"/>
        <v>#REF!</v>
      </c>
    </row>
    <row r="21" spans="2:10" s="331" customFormat="1" ht="17.25" hidden="1" customHeight="1">
      <c r="B21" s="727" t="s">
        <v>4719</v>
      </c>
      <c r="C21" s="997" t="s">
        <v>4720</v>
      </c>
      <c r="D21" s="1001">
        <v>45291</v>
      </c>
      <c r="E21" s="1001">
        <f t="shared" si="0"/>
        <v>45298</v>
      </c>
      <c r="F21" s="1001">
        <f t="shared" si="1"/>
        <v>45301</v>
      </c>
      <c r="G21" s="1001">
        <f t="shared" si="2"/>
        <v>45304</v>
      </c>
      <c r="H21" s="1001">
        <f t="shared" si="3"/>
        <v>45307</v>
      </c>
      <c r="J21" s="795" t="e">
        <f t="shared" si="5"/>
        <v>#REF!</v>
      </c>
    </row>
    <row r="22" spans="2:10" s="331" customFormat="1" ht="17.25" hidden="1" customHeight="1">
      <c r="B22" s="718" t="s">
        <v>4693</v>
      </c>
      <c r="C22" s="990" t="s">
        <v>4721</v>
      </c>
      <c r="D22" s="1003">
        <v>44938</v>
      </c>
      <c r="E22" s="1003">
        <f t="shared" ref="E22" si="6">D22+7</f>
        <v>44945</v>
      </c>
      <c r="F22" s="1003">
        <f t="shared" ref="F22" si="7">D22+10</f>
        <v>44948</v>
      </c>
      <c r="G22" s="1003">
        <f t="shared" ref="G22" si="8">D22+13</f>
        <v>44951</v>
      </c>
      <c r="H22" s="1003">
        <f t="shared" si="3"/>
        <v>44954</v>
      </c>
      <c r="J22" s="795" t="e">
        <f t="shared" si="5"/>
        <v>#REF!</v>
      </c>
    </row>
    <row r="23" spans="2:10" s="331" customFormat="1" ht="17.25" hidden="1" customHeight="1">
      <c r="B23" s="718" t="s">
        <v>4695</v>
      </c>
      <c r="C23" s="990" t="s">
        <v>4722</v>
      </c>
      <c r="D23" s="1003">
        <v>44940</v>
      </c>
      <c r="E23" s="1003">
        <f t="shared" ref="E23:E25" si="9">D23+7</f>
        <v>44947</v>
      </c>
      <c r="F23" s="1003">
        <f t="shared" ref="F23:F25" si="10">D23+10</f>
        <v>44950</v>
      </c>
      <c r="G23" s="1003">
        <f t="shared" ref="G23:G25" si="11">D23+13</f>
        <v>44953</v>
      </c>
      <c r="H23" s="1003">
        <f t="shared" ref="H23:H25" si="12">D23+16</f>
        <v>44956</v>
      </c>
      <c r="J23" s="795" t="e">
        <f t="shared" si="5"/>
        <v>#REF!</v>
      </c>
    </row>
    <row r="24" spans="2:10" s="331" customFormat="1" ht="17.25" hidden="1" customHeight="1">
      <c r="B24" s="718" t="s">
        <v>4697</v>
      </c>
      <c r="C24" s="990" t="s">
        <v>4723</v>
      </c>
      <c r="D24" s="1003">
        <f>D23+7</f>
        <v>44947</v>
      </c>
      <c r="E24" s="1003">
        <f t="shared" si="9"/>
        <v>44954</v>
      </c>
      <c r="F24" s="1003">
        <f t="shared" si="10"/>
        <v>44957</v>
      </c>
      <c r="G24" s="1003">
        <f t="shared" si="11"/>
        <v>44960</v>
      </c>
      <c r="H24" s="1003">
        <f t="shared" si="12"/>
        <v>44963</v>
      </c>
      <c r="J24" s="795" t="e">
        <f t="shared" si="5"/>
        <v>#REF!</v>
      </c>
    </row>
    <row r="25" spans="2:10" s="331" customFormat="1" ht="17.25" hidden="1" customHeight="1">
      <c r="B25" s="718" t="s">
        <v>4699</v>
      </c>
      <c r="C25" s="990" t="s">
        <v>4724</v>
      </c>
      <c r="D25" s="1003">
        <v>45334</v>
      </c>
      <c r="E25" s="1003">
        <f t="shared" si="9"/>
        <v>45341</v>
      </c>
      <c r="F25" s="1003">
        <f t="shared" si="10"/>
        <v>45344</v>
      </c>
      <c r="G25" s="1003">
        <f t="shared" si="11"/>
        <v>45347</v>
      </c>
      <c r="H25" s="1003">
        <f t="shared" si="12"/>
        <v>45350</v>
      </c>
      <c r="J25" s="795" t="e">
        <f t="shared" si="5"/>
        <v>#REF!</v>
      </c>
    </row>
    <row r="26" spans="2:10" s="331" customFormat="1" ht="17.25" hidden="1" customHeight="1">
      <c r="B26" s="727" t="s">
        <v>4701</v>
      </c>
      <c r="C26" s="997" t="s">
        <v>4725</v>
      </c>
      <c r="D26" s="1001">
        <v>45337</v>
      </c>
      <c r="E26" s="1001">
        <f t="shared" ref="E26" si="13">D26+7</f>
        <v>45344</v>
      </c>
      <c r="F26" s="1001">
        <f t="shared" ref="F26" si="14">D26+10</f>
        <v>45347</v>
      </c>
      <c r="G26" s="1001">
        <f t="shared" ref="G26" si="15">D26+13</f>
        <v>45350</v>
      </c>
      <c r="H26" s="1001">
        <f t="shared" ref="H26" si="16">D26+16</f>
        <v>45353</v>
      </c>
      <c r="J26" s="795" t="e">
        <f t="shared" si="5"/>
        <v>#REF!</v>
      </c>
    </row>
    <row r="27" spans="2:10" s="331" customFormat="1" ht="17.25" hidden="1" customHeight="1">
      <c r="B27" s="727" t="s">
        <v>4703</v>
      </c>
      <c r="C27" s="997" t="s">
        <v>4726</v>
      </c>
      <c r="D27" s="1001">
        <v>45346</v>
      </c>
      <c r="E27" s="1001">
        <f t="shared" ref="E27:E38" si="17">D27+7</f>
        <v>45353</v>
      </c>
      <c r="F27" s="1001">
        <f t="shared" ref="F27:F38" si="18">D27+10</f>
        <v>45356</v>
      </c>
      <c r="G27" s="1001">
        <f t="shared" ref="G27:G38" si="19">D27+13</f>
        <v>45359</v>
      </c>
      <c r="H27" s="1001">
        <f t="shared" ref="H27:H38" si="20">D27+16</f>
        <v>45362</v>
      </c>
      <c r="J27" s="795" t="e">
        <f t="shared" si="5"/>
        <v>#REF!</v>
      </c>
    </row>
    <row r="28" spans="2:10" s="331" customFormat="1" ht="17.25" hidden="1" customHeight="1">
      <c r="B28" s="727" t="s">
        <v>4705</v>
      </c>
      <c r="C28" s="997" t="s">
        <v>4727</v>
      </c>
      <c r="D28" s="1001">
        <v>45351</v>
      </c>
      <c r="E28" s="1001">
        <f t="shared" si="17"/>
        <v>45358</v>
      </c>
      <c r="F28" s="1001">
        <f t="shared" si="18"/>
        <v>45361</v>
      </c>
      <c r="G28" s="1001">
        <f t="shared" si="19"/>
        <v>45364</v>
      </c>
      <c r="H28" s="1001">
        <f t="shared" si="20"/>
        <v>45367</v>
      </c>
      <c r="J28" s="795" t="e">
        <f t="shared" si="5"/>
        <v>#REF!</v>
      </c>
    </row>
    <row r="29" spans="2:10" s="331" customFormat="1" ht="17.25" hidden="1" customHeight="1">
      <c r="B29" s="727" t="s">
        <v>4707</v>
      </c>
      <c r="C29" s="997" t="s">
        <v>4728</v>
      </c>
      <c r="D29" s="1001">
        <v>45366</v>
      </c>
      <c r="E29" s="1001">
        <f t="shared" si="17"/>
        <v>45373</v>
      </c>
      <c r="F29" s="1001">
        <f t="shared" si="18"/>
        <v>45376</v>
      </c>
      <c r="G29" s="1001">
        <f t="shared" si="19"/>
        <v>45379</v>
      </c>
      <c r="H29" s="1001">
        <f t="shared" si="20"/>
        <v>45382</v>
      </c>
      <c r="J29" s="795" t="e">
        <f t="shared" si="5"/>
        <v>#REF!</v>
      </c>
    </row>
    <row r="30" spans="2:10" s="331" customFormat="1" ht="17.25" hidden="1" customHeight="1">
      <c r="B30" s="718" t="s">
        <v>4729</v>
      </c>
      <c r="C30" s="990" t="s">
        <v>4730</v>
      </c>
      <c r="D30" s="1003">
        <v>45357</v>
      </c>
      <c r="E30" s="1003">
        <f t="shared" si="17"/>
        <v>45364</v>
      </c>
      <c r="F30" s="1003">
        <f t="shared" si="18"/>
        <v>45367</v>
      </c>
      <c r="G30" s="1003">
        <f t="shared" si="19"/>
        <v>45370</v>
      </c>
      <c r="H30" s="1003">
        <f t="shared" si="20"/>
        <v>45373</v>
      </c>
      <c r="J30" s="795" t="e">
        <f t="shared" si="5"/>
        <v>#REF!</v>
      </c>
    </row>
    <row r="31" spans="2:10" s="331" customFormat="1" ht="17.25" hidden="1" customHeight="1">
      <c r="B31" s="718" t="s">
        <v>4711</v>
      </c>
      <c r="C31" s="990" t="s">
        <v>4731</v>
      </c>
      <c r="D31" s="1003">
        <v>45371</v>
      </c>
      <c r="E31" s="1003">
        <f t="shared" si="17"/>
        <v>45378</v>
      </c>
      <c r="F31" s="1003">
        <f t="shared" si="18"/>
        <v>45381</v>
      </c>
      <c r="G31" s="1003">
        <f t="shared" si="19"/>
        <v>45384</v>
      </c>
      <c r="H31" s="1003">
        <f t="shared" si="20"/>
        <v>45387</v>
      </c>
      <c r="J31" s="795" t="e">
        <f t="shared" si="5"/>
        <v>#REF!</v>
      </c>
    </row>
    <row r="32" spans="2:10" s="331" customFormat="1" ht="17.25" hidden="1" customHeight="1">
      <c r="B32" s="718" t="s">
        <v>4713</v>
      </c>
      <c r="C32" s="990" t="s">
        <v>4732</v>
      </c>
      <c r="D32" s="1003">
        <v>45377</v>
      </c>
      <c r="E32" s="1003">
        <f t="shared" si="17"/>
        <v>45384</v>
      </c>
      <c r="F32" s="1003">
        <f t="shared" si="18"/>
        <v>45387</v>
      </c>
      <c r="G32" s="1003">
        <f t="shared" si="19"/>
        <v>45390</v>
      </c>
      <c r="H32" s="1003">
        <f t="shared" si="20"/>
        <v>45393</v>
      </c>
      <c r="J32" s="795" t="e">
        <f t="shared" si="5"/>
        <v>#REF!</v>
      </c>
    </row>
    <row r="33" spans="2:10" s="331" customFormat="1" ht="17.25" hidden="1" customHeight="1">
      <c r="B33" s="718" t="s">
        <v>4715</v>
      </c>
      <c r="C33" s="990" t="s">
        <v>4733</v>
      </c>
      <c r="D33" s="1003">
        <v>45379</v>
      </c>
      <c r="E33" s="1003">
        <f t="shared" si="17"/>
        <v>45386</v>
      </c>
      <c r="F33" s="1003">
        <f t="shared" si="18"/>
        <v>45389</v>
      </c>
      <c r="G33" s="1003">
        <f t="shared" si="19"/>
        <v>45392</v>
      </c>
      <c r="H33" s="1003">
        <f t="shared" si="20"/>
        <v>45395</v>
      </c>
      <c r="J33" s="795" t="e">
        <f t="shared" si="5"/>
        <v>#REF!</v>
      </c>
    </row>
    <row r="34" spans="2:10" s="331" customFormat="1" ht="17.25" hidden="1" customHeight="1">
      <c r="B34" s="718" t="s">
        <v>4717</v>
      </c>
      <c r="C34" s="990" t="s">
        <v>4734</v>
      </c>
      <c r="D34" s="1003">
        <v>45388</v>
      </c>
      <c r="E34" s="1003">
        <f t="shared" si="17"/>
        <v>45395</v>
      </c>
      <c r="F34" s="1003">
        <f t="shared" si="18"/>
        <v>45398</v>
      </c>
      <c r="G34" s="1003">
        <f t="shared" si="19"/>
        <v>45401</v>
      </c>
      <c r="H34" s="1003">
        <f t="shared" si="20"/>
        <v>45404</v>
      </c>
      <c r="J34" s="795" t="e">
        <f t="shared" si="5"/>
        <v>#REF!</v>
      </c>
    </row>
    <row r="35" spans="2:10" s="331" customFormat="1" ht="17.25" hidden="1" customHeight="1">
      <c r="B35" s="983" t="s">
        <v>4719</v>
      </c>
      <c r="C35" s="962" t="s">
        <v>4735</v>
      </c>
      <c r="D35" s="1008">
        <v>45404</v>
      </c>
      <c r="E35" s="1003">
        <f t="shared" si="17"/>
        <v>45411</v>
      </c>
      <c r="F35" s="1003">
        <f t="shared" si="18"/>
        <v>45414</v>
      </c>
      <c r="G35" s="1003">
        <f t="shared" si="19"/>
        <v>45417</v>
      </c>
      <c r="H35" s="1003">
        <f t="shared" si="20"/>
        <v>45420</v>
      </c>
      <c r="J35" s="757" t="e">
        <f t="shared" si="5"/>
        <v>#REF!</v>
      </c>
    </row>
    <row r="36" spans="2:10" s="331" customFormat="1" ht="17.25" hidden="1" customHeight="1">
      <c r="B36" s="983" t="s">
        <v>4709</v>
      </c>
      <c r="C36" s="962" t="s">
        <v>4736</v>
      </c>
      <c r="D36" s="1008">
        <v>45411</v>
      </c>
      <c r="E36" s="1003">
        <f t="shared" si="17"/>
        <v>45418</v>
      </c>
      <c r="F36" s="1003">
        <f t="shared" si="18"/>
        <v>45421</v>
      </c>
      <c r="G36" s="1003">
        <f t="shared" si="19"/>
        <v>45424</v>
      </c>
      <c r="H36" s="1003">
        <f t="shared" si="20"/>
        <v>45427</v>
      </c>
      <c r="J36" s="757" t="e">
        <f t="shared" si="5"/>
        <v>#REF!</v>
      </c>
    </row>
    <row r="37" spans="2:10" s="331" customFormat="1" ht="17.25" hidden="1" customHeight="1">
      <c r="B37" s="983" t="s">
        <v>4693</v>
      </c>
      <c r="C37" s="962" t="s">
        <v>4737</v>
      </c>
      <c r="D37" s="1008">
        <v>45417</v>
      </c>
      <c r="E37" s="1003">
        <f t="shared" si="17"/>
        <v>45424</v>
      </c>
      <c r="F37" s="1003">
        <f t="shared" si="18"/>
        <v>45427</v>
      </c>
      <c r="G37" s="1003">
        <f t="shared" si="19"/>
        <v>45430</v>
      </c>
      <c r="H37" s="1003">
        <f t="shared" si="20"/>
        <v>45433</v>
      </c>
      <c r="J37" s="757" t="e">
        <f t="shared" si="5"/>
        <v>#REF!</v>
      </c>
    </row>
    <row r="38" spans="2:10" s="331" customFormat="1" ht="20.100000000000001" customHeight="1">
      <c r="B38" s="983" t="s">
        <v>4695</v>
      </c>
      <c r="C38" s="962" t="s">
        <v>4738</v>
      </c>
      <c r="D38" s="1008">
        <v>45424</v>
      </c>
      <c r="E38" s="1003">
        <f t="shared" si="17"/>
        <v>45431</v>
      </c>
      <c r="F38" s="1003">
        <f t="shared" si="18"/>
        <v>45434</v>
      </c>
      <c r="G38" s="1003">
        <f t="shared" si="19"/>
        <v>45437</v>
      </c>
      <c r="H38" s="1003">
        <f t="shared" si="20"/>
        <v>45440</v>
      </c>
      <c r="J38" s="757">
        <v>45411</v>
      </c>
    </row>
    <row r="39" spans="2:10" s="331" customFormat="1" ht="20.100000000000001" customHeight="1">
      <c r="B39" s="1007" t="s">
        <v>310</v>
      </c>
      <c r="C39" s="962" t="s">
        <v>4739</v>
      </c>
      <c r="D39" s="1005"/>
      <c r="E39" s="1005"/>
      <c r="F39" s="1005"/>
      <c r="G39" s="1005"/>
      <c r="H39" s="1005"/>
      <c r="J39" s="757">
        <f>J38+7</f>
        <v>45418</v>
      </c>
    </row>
    <row r="40" spans="2:10" s="331" customFormat="1" ht="20.100000000000001" customHeight="1">
      <c r="B40" s="983" t="s">
        <v>4697</v>
      </c>
      <c r="C40" s="962" t="s">
        <v>4740</v>
      </c>
      <c r="D40" s="1008">
        <v>45432</v>
      </c>
      <c r="E40" s="1003">
        <f t="shared" ref="E40" si="21">D40+7</f>
        <v>45439</v>
      </c>
      <c r="F40" s="1003">
        <f t="shared" ref="F40" si="22">D40+10</f>
        <v>45442</v>
      </c>
      <c r="G40" s="1003">
        <f t="shared" ref="G40" si="23">D40+13</f>
        <v>45445</v>
      </c>
      <c r="H40" s="1003">
        <f t="shared" ref="H40" si="24">D40+16</f>
        <v>45448</v>
      </c>
      <c r="J40" s="757">
        <f t="shared" ref="J40:J42" si="25">J39+7</f>
        <v>45425</v>
      </c>
    </row>
    <row r="41" spans="2:10" s="331" customFormat="1" ht="20.100000000000001" customHeight="1">
      <c r="B41" s="983" t="s">
        <v>4741</v>
      </c>
      <c r="C41" s="962" t="s">
        <v>4742</v>
      </c>
      <c r="D41" s="1008">
        <v>45439</v>
      </c>
      <c r="E41" s="1003">
        <f t="shared" ref="E41" si="26">D41+7</f>
        <v>45446</v>
      </c>
      <c r="F41" s="1003">
        <f t="shared" ref="F41" si="27">D41+10</f>
        <v>45449</v>
      </c>
      <c r="G41" s="1003">
        <f t="shared" ref="G41" si="28">D41+13</f>
        <v>45452</v>
      </c>
      <c r="H41" s="1003">
        <f t="shared" ref="H41" si="29">D41+16</f>
        <v>45455</v>
      </c>
      <c r="J41" s="757">
        <f t="shared" si="25"/>
        <v>45432</v>
      </c>
    </row>
    <row r="42" spans="2:10" s="331" customFormat="1" ht="20.100000000000001" customHeight="1">
      <c r="B42" s="983" t="s">
        <v>4699</v>
      </c>
      <c r="C42" s="962" t="s">
        <v>4742</v>
      </c>
      <c r="D42" s="1008">
        <v>45446</v>
      </c>
      <c r="E42" s="1003">
        <f t="shared" ref="E42" si="30">D42+7</f>
        <v>45453</v>
      </c>
      <c r="F42" s="1003">
        <f t="shared" ref="F42" si="31">D42+10</f>
        <v>45456</v>
      </c>
      <c r="G42" s="1003">
        <f t="shared" ref="G42" si="32">D42+13</f>
        <v>45459</v>
      </c>
      <c r="H42" s="1003">
        <f t="shared" ref="H42" si="33">D42+16</f>
        <v>45462</v>
      </c>
      <c r="J42" s="757">
        <f t="shared" si="25"/>
        <v>45439</v>
      </c>
    </row>
    <row r="43" spans="2:10" s="331" customFormat="1" ht="17.25" customHeight="1">
      <c r="B43" s="1000"/>
      <c r="C43" s="764"/>
      <c r="D43" s="763"/>
      <c r="E43" s="763"/>
      <c r="F43" s="763"/>
      <c r="G43" s="763"/>
      <c r="H43" s="763"/>
      <c r="J43" s="795"/>
    </row>
    <row r="44" spans="2:10" s="195" customFormat="1" ht="17.25" customHeight="1">
      <c r="B44" s="147" t="s">
        <v>467</v>
      </c>
      <c r="C44" s="763"/>
    </row>
    <row r="45" spans="2:10" s="331" customFormat="1" ht="17.25" customHeight="1">
      <c r="B45" s="1006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87"/>
      <c r="C47" s="888"/>
      <c r="D47" s="889"/>
      <c r="E47" s="890"/>
      <c r="F47" s="891"/>
      <c r="G47" s="892"/>
      <c r="H47" s="893"/>
      <c r="J47" s="413"/>
    </row>
    <row r="48" spans="2:10" s="331" customFormat="1" ht="17.25" customHeight="1">
      <c r="B48" s="777" t="s">
        <v>468</v>
      </c>
      <c r="C48" s="145"/>
      <c r="D48" s="147" t="s">
        <v>469</v>
      </c>
      <c r="E48" s="147"/>
      <c r="F48" s="147"/>
      <c r="G48" s="147" t="s">
        <v>470</v>
      </c>
      <c r="H48" s="778"/>
      <c r="J48" s="764"/>
    </row>
    <row r="49" spans="2:8" s="331" customFormat="1" ht="17.25" customHeight="1">
      <c r="B49" s="779" t="s">
        <v>471</v>
      </c>
      <c r="C49" s="780" t="s">
        <v>472</v>
      </c>
      <c r="D49" s="133" t="s">
        <v>473</v>
      </c>
      <c r="E49" s="147"/>
      <c r="F49" s="780" t="s">
        <v>474</v>
      </c>
      <c r="G49" s="145" t="s">
        <v>475</v>
      </c>
      <c r="H49" s="781" t="s">
        <v>476</v>
      </c>
    </row>
    <row r="50" spans="2:8" s="331" customFormat="1" ht="17.25" customHeight="1">
      <c r="B50" s="782" t="s">
        <v>477</v>
      </c>
      <c r="C50" s="783" t="s">
        <v>478</v>
      </c>
      <c r="D50" s="133" t="s">
        <v>479</v>
      </c>
      <c r="E50" s="148" t="s">
        <v>480</v>
      </c>
      <c r="F50" s="784" t="s">
        <v>481</v>
      </c>
      <c r="G50" s="587" t="s">
        <v>482</v>
      </c>
      <c r="H50" s="785" t="s">
        <v>483</v>
      </c>
    </row>
    <row r="51" spans="2:8" s="331" customFormat="1" ht="17.25" customHeight="1">
      <c r="B51" s="782" t="s">
        <v>491</v>
      </c>
      <c r="C51" s="783" t="s">
        <v>492</v>
      </c>
      <c r="D51" s="133" t="s">
        <v>486</v>
      </c>
      <c r="E51" s="148" t="s">
        <v>487</v>
      </c>
      <c r="F51" s="784" t="s">
        <v>488</v>
      </c>
      <c r="G51" s="587" t="s">
        <v>489</v>
      </c>
      <c r="H51" s="785" t="s">
        <v>490</v>
      </c>
    </row>
    <row r="52" spans="2:8" s="331" customFormat="1" ht="17.25" customHeight="1">
      <c r="B52" s="782" t="s">
        <v>1981</v>
      </c>
      <c r="C52" s="783" t="s">
        <v>1982</v>
      </c>
      <c r="D52" s="133" t="s">
        <v>493</v>
      </c>
      <c r="E52" s="148" t="s">
        <v>494</v>
      </c>
      <c r="F52" s="784" t="s">
        <v>495</v>
      </c>
      <c r="G52" s="587" t="s">
        <v>496</v>
      </c>
      <c r="H52" s="785" t="s">
        <v>497</v>
      </c>
    </row>
    <row r="53" spans="2:8" s="331" customFormat="1" ht="17.25" customHeight="1">
      <c r="B53" s="782" t="s">
        <v>484</v>
      </c>
      <c r="C53" s="783" t="s">
        <v>485</v>
      </c>
      <c r="D53" s="133" t="s">
        <v>500</v>
      </c>
      <c r="E53" s="148" t="s">
        <v>501</v>
      </c>
      <c r="F53" s="784" t="s">
        <v>502</v>
      </c>
      <c r="G53" s="587" t="s">
        <v>503</v>
      </c>
      <c r="H53" s="785" t="s">
        <v>504</v>
      </c>
    </row>
    <row r="54" spans="2:8" s="331" customFormat="1" ht="17.25" customHeight="1">
      <c r="B54" s="782" t="s">
        <v>909</v>
      </c>
      <c r="C54" s="783" t="s">
        <v>499</v>
      </c>
      <c r="D54" s="133" t="s">
        <v>507</v>
      </c>
      <c r="E54" s="148" t="s">
        <v>508</v>
      </c>
      <c r="F54" s="784" t="s">
        <v>509</v>
      </c>
      <c r="G54" s="587" t="s">
        <v>510</v>
      </c>
      <c r="H54" s="785" t="s">
        <v>511</v>
      </c>
    </row>
    <row r="55" spans="2:8" s="331" customFormat="1" ht="17.25" customHeight="1">
      <c r="B55" s="782" t="s">
        <v>1828</v>
      </c>
      <c r="C55" s="783" t="s">
        <v>1829</v>
      </c>
      <c r="D55" s="133" t="s">
        <v>514</v>
      </c>
      <c r="E55" s="148" t="s">
        <v>515</v>
      </c>
      <c r="F55" s="738" t="s">
        <v>516</v>
      </c>
      <c r="G55" s="587" t="s">
        <v>1830</v>
      </c>
      <c r="H55" s="785" t="s">
        <v>1832</v>
      </c>
    </row>
    <row r="56" spans="2:8" s="331" customFormat="1" ht="17.25" customHeight="1">
      <c r="B56" s="782" t="s">
        <v>1983</v>
      </c>
      <c r="C56" s="783" t="s">
        <v>1984</v>
      </c>
      <c r="D56" s="133"/>
      <c r="E56" s="145"/>
      <c r="F56" s="587"/>
      <c r="G56" s="587" t="s">
        <v>517</v>
      </c>
      <c r="H56" s="786" t="s">
        <v>518</v>
      </c>
    </row>
    <row r="57" spans="2:8" s="331" customFormat="1" ht="17.25" customHeight="1">
      <c r="B57" s="782" t="s">
        <v>505</v>
      </c>
      <c r="C57" s="783" t="s">
        <v>506</v>
      </c>
      <c r="D57" s="145"/>
      <c r="E57" s="145"/>
      <c r="F57" s="145"/>
      <c r="G57" s="145"/>
      <c r="H57" s="787"/>
    </row>
  </sheetData>
  <customSheetViews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9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15"/>
  <cols>
    <col min="1" max="1" width="22.28515625" style="873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534" t="s">
        <v>0</v>
      </c>
      <c r="C2" s="1534"/>
      <c r="D2" s="1534"/>
      <c r="E2" s="1534"/>
      <c r="F2" s="1534"/>
      <c r="H2" s="943" t="s">
        <v>244</v>
      </c>
    </row>
    <row r="3" spans="1:9" ht="17.25" customHeight="1">
      <c r="B3" s="1"/>
      <c r="C3" s="752"/>
      <c r="D3" s="752"/>
      <c r="E3" s="752"/>
      <c r="F3" s="122"/>
      <c r="G3" s="169"/>
      <c r="H3" s="122"/>
    </row>
    <row r="4" spans="1:9" ht="30" customHeight="1">
      <c r="B4" s="1616" t="s">
        <v>4743</v>
      </c>
      <c r="C4" s="1617"/>
      <c r="D4" s="1617"/>
      <c r="E4" s="1617"/>
      <c r="F4" s="1618"/>
      <c r="G4" s="313"/>
      <c r="H4" s="313"/>
      <c r="I4" s="147"/>
    </row>
    <row r="5" spans="1:9" ht="17.25" customHeight="1">
      <c r="B5" s="753"/>
      <c r="C5" s="753"/>
      <c r="D5" s="753"/>
      <c r="E5" s="753"/>
      <c r="F5" s="754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16"/>
      <c r="B7" s="1547" t="s">
        <v>4743</v>
      </c>
      <c r="C7" s="1548"/>
      <c r="D7" s="1619" t="s">
        <v>4744</v>
      </c>
      <c r="E7" s="928" t="s">
        <v>4745</v>
      </c>
      <c r="F7" s="928" t="s">
        <v>193</v>
      </c>
      <c r="G7" s="836"/>
      <c r="H7" s="874"/>
      <c r="I7" s="876"/>
    </row>
    <row r="8" spans="1:9" s="331" customFormat="1" ht="17.25" customHeight="1">
      <c r="A8" s="1016"/>
      <c r="B8" s="971" t="s">
        <v>252</v>
      </c>
      <c r="C8" s="971" t="s">
        <v>253</v>
      </c>
      <c r="D8" s="1620"/>
      <c r="E8" s="986" t="s">
        <v>135</v>
      </c>
      <c r="F8" s="986" t="s">
        <v>78</v>
      </c>
      <c r="G8" s="614"/>
      <c r="H8" s="1032" t="s">
        <v>254</v>
      </c>
      <c r="I8" s="876"/>
    </row>
    <row r="9" spans="1:9" s="331" customFormat="1" ht="15" hidden="1" customHeight="1">
      <c r="A9" s="1016"/>
      <c r="B9" s="884" t="s">
        <v>4746</v>
      </c>
      <c r="C9" s="883" t="s">
        <v>4747</v>
      </c>
      <c r="D9" s="881">
        <v>45288</v>
      </c>
      <c r="E9" s="759">
        <f t="shared" ref="E9:E10" si="0">D9+6</f>
        <v>45294</v>
      </c>
      <c r="F9" s="759">
        <f t="shared" ref="F9:F10" si="1">D9+8</f>
        <v>45296</v>
      </c>
      <c r="G9" s="815"/>
      <c r="H9" s="880" t="e">
        <f>#REF!+7</f>
        <v>#REF!</v>
      </c>
      <c r="I9" s="876"/>
    </row>
    <row r="10" spans="1:9" s="331" customFormat="1" ht="15" hidden="1" customHeight="1">
      <c r="A10" s="1016"/>
      <c r="B10" s="878" t="s">
        <v>4748</v>
      </c>
      <c r="C10" s="879" t="s">
        <v>4749</v>
      </c>
      <c r="D10" s="879">
        <v>45302</v>
      </c>
      <c r="E10" s="757">
        <f t="shared" si="0"/>
        <v>45308</v>
      </c>
      <c r="F10" s="757">
        <f t="shared" si="1"/>
        <v>45310</v>
      </c>
      <c r="G10" s="763"/>
      <c r="H10" s="875" t="e">
        <f t="shared" ref="H10:H26" si="2">H9+7</f>
        <v>#REF!</v>
      </c>
      <c r="I10" s="876"/>
    </row>
    <row r="11" spans="1:9" s="331" customFormat="1" ht="15" hidden="1" customHeight="1">
      <c r="A11" s="1016"/>
      <c r="B11" s="878" t="s">
        <v>4750</v>
      </c>
      <c r="C11" s="879" t="s">
        <v>4751</v>
      </c>
      <c r="D11" s="879">
        <v>45304</v>
      </c>
      <c r="E11" s="757">
        <f t="shared" ref="E11:E13" si="3">D11+6</f>
        <v>45310</v>
      </c>
      <c r="F11" s="757">
        <f t="shared" ref="F11:F12" si="4">D11+8</f>
        <v>45312</v>
      </c>
      <c r="G11" s="763"/>
      <c r="H11" s="875" t="e">
        <f t="shared" si="2"/>
        <v>#REF!</v>
      </c>
      <c r="I11" s="876"/>
    </row>
    <row r="12" spans="1:9" s="331" customFormat="1" ht="15" hidden="1" customHeight="1">
      <c r="A12" s="1016"/>
      <c r="B12" s="878" t="s">
        <v>4752</v>
      </c>
      <c r="C12" s="879" t="s">
        <v>4753</v>
      </c>
      <c r="D12" s="879">
        <v>45319</v>
      </c>
      <c r="E12" s="757">
        <f t="shared" si="3"/>
        <v>45325</v>
      </c>
      <c r="F12" s="757">
        <f t="shared" si="4"/>
        <v>45327</v>
      </c>
      <c r="G12" s="763"/>
      <c r="H12" s="875" t="e">
        <f t="shared" si="2"/>
        <v>#REF!</v>
      </c>
      <c r="I12" s="876"/>
    </row>
    <row r="13" spans="1:9" s="331" customFormat="1" ht="15" hidden="1" customHeight="1">
      <c r="A13" s="1016"/>
      <c r="B13" s="878" t="s">
        <v>4754</v>
      </c>
      <c r="C13" s="879" t="s">
        <v>4755</v>
      </c>
      <c r="D13" s="879">
        <v>45323</v>
      </c>
      <c r="E13" s="757">
        <f t="shared" si="3"/>
        <v>45329</v>
      </c>
      <c r="F13" s="757">
        <f>D13+10</f>
        <v>45333</v>
      </c>
      <c r="G13" s="763"/>
      <c r="H13" s="875" t="e">
        <f t="shared" si="2"/>
        <v>#REF!</v>
      </c>
      <c r="I13" s="876"/>
    </row>
    <row r="14" spans="1:9" s="331" customFormat="1" ht="15" hidden="1" customHeight="1">
      <c r="A14" s="1016"/>
      <c r="B14" s="878" t="s">
        <v>4756</v>
      </c>
      <c r="C14" s="879" t="s">
        <v>4757</v>
      </c>
      <c r="D14" s="879">
        <v>45331</v>
      </c>
      <c r="E14" s="757">
        <f t="shared" ref="E14" si="5">D14+6</f>
        <v>45337</v>
      </c>
      <c r="F14" s="757">
        <f>D14+10</f>
        <v>45341</v>
      </c>
      <c r="G14" s="763"/>
      <c r="H14" s="875" t="e">
        <f t="shared" si="2"/>
        <v>#REF!</v>
      </c>
      <c r="I14" s="876"/>
    </row>
    <row r="15" spans="1:9" s="331" customFormat="1" ht="15" hidden="1" customHeight="1">
      <c r="A15" s="1016"/>
      <c r="B15" s="878" t="s">
        <v>4758</v>
      </c>
      <c r="C15" s="879" t="s">
        <v>4759</v>
      </c>
      <c r="D15" s="879">
        <v>45330</v>
      </c>
      <c r="E15" s="757">
        <f t="shared" ref="E15" si="6">D15+6</f>
        <v>45336</v>
      </c>
      <c r="F15" s="757">
        <f>D15+10</f>
        <v>45340</v>
      </c>
      <c r="G15" s="763"/>
      <c r="H15" s="875" t="e">
        <f t="shared" si="2"/>
        <v>#REF!</v>
      </c>
      <c r="I15" s="876"/>
    </row>
    <row r="16" spans="1:9" s="331" customFormat="1" ht="15" hidden="1" customHeight="1">
      <c r="A16" s="1016"/>
      <c r="B16" s="878" t="s">
        <v>4760</v>
      </c>
      <c r="C16" s="879" t="s">
        <v>4761</v>
      </c>
      <c r="D16" s="879">
        <f t="shared" ref="D16:D17" si="7">D15+7</f>
        <v>45337</v>
      </c>
      <c r="E16" s="757">
        <f t="shared" ref="E16:E18" si="8">D16+6</f>
        <v>45343</v>
      </c>
      <c r="F16" s="757">
        <f>D16+10</f>
        <v>45347</v>
      </c>
      <c r="G16" s="763"/>
      <c r="H16" s="875" t="e">
        <f t="shared" si="2"/>
        <v>#REF!</v>
      </c>
      <c r="I16" s="876"/>
    </row>
    <row r="17" spans="1:9" s="331" customFormat="1" ht="15" hidden="1" customHeight="1">
      <c r="A17" s="1016"/>
      <c r="B17" s="878" t="s">
        <v>4762</v>
      </c>
      <c r="C17" s="879" t="s">
        <v>4763</v>
      </c>
      <c r="D17" s="879">
        <f t="shared" si="7"/>
        <v>45344</v>
      </c>
      <c r="E17" s="757">
        <f t="shared" si="8"/>
        <v>45350</v>
      </c>
      <c r="F17" s="759">
        <f t="shared" ref="F17" si="9">D17+8</f>
        <v>45352</v>
      </c>
      <c r="G17" s="815"/>
      <c r="H17" s="875" t="e">
        <f t="shared" si="2"/>
        <v>#REF!</v>
      </c>
      <c r="I17" s="876"/>
    </row>
    <row r="18" spans="1:9" s="331" customFormat="1" ht="15" hidden="1" customHeight="1">
      <c r="A18" s="1016"/>
      <c r="B18" s="878" t="s">
        <v>4764</v>
      </c>
      <c r="C18" s="879" t="s">
        <v>4765</v>
      </c>
      <c r="D18" s="879">
        <v>45360</v>
      </c>
      <c r="E18" s="757">
        <f t="shared" si="8"/>
        <v>45366</v>
      </c>
      <c r="F18" s="757">
        <f>D18+10</f>
        <v>45370</v>
      </c>
      <c r="G18" s="763"/>
      <c r="H18" s="875" t="e">
        <f t="shared" si="2"/>
        <v>#REF!</v>
      </c>
      <c r="I18" s="876"/>
    </row>
    <row r="19" spans="1:9" s="331" customFormat="1" ht="15" hidden="1" customHeight="1">
      <c r="A19" s="1016"/>
      <c r="B19" s="878" t="s">
        <v>4766</v>
      </c>
      <c r="C19" s="879" t="s">
        <v>4767</v>
      </c>
      <c r="D19" s="879">
        <v>45364</v>
      </c>
      <c r="E19" s="757">
        <f t="shared" ref="E19:E22" si="10">D19+6</f>
        <v>45370</v>
      </c>
      <c r="F19" s="799"/>
      <c r="G19" s="763"/>
      <c r="H19" s="875" t="e">
        <f t="shared" si="2"/>
        <v>#REF!</v>
      </c>
      <c r="I19" s="876"/>
    </row>
    <row r="20" spans="1:9" s="331" customFormat="1" ht="17.25" hidden="1" customHeight="1">
      <c r="A20" s="1016"/>
      <c r="B20" s="878" t="s">
        <v>4768</v>
      </c>
      <c r="C20" s="879" t="s">
        <v>4769</v>
      </c>
      <c r="D20" s="879">
        <v>45374</v>
      </c>
      <c r="E20" s="757">
        <f t="shared" si="10"/>
        <v>45380</v>
      </c>
      <c r="F20" s="757">
        <f t="shared" ref="F20:F25" si="11">D20+10</f>
        <v>45384</v>
      </c>
      <c r="G20" s="763"/>
      <c r="H20" s="757" t="e">
        <f t="shared" si="2"/>
        <v>#REF!</v>
      </c>
      <c r="I20" s="876"/>
    </row>
    <row r="21" spans="1:9" s="331" customFormat="1" ht="17.25" hidden="1" customHeight="1">
      <c r="A21" s="1016"/>
      <c r="B21" s="878" t="s">
        <v>4770</v>
      </c>
      <c r="C21" s="879" t="s">
        <v>4771</v>
      </c>
      <c r="D21" s="879">
        <v>45379</v>
      </c>
      <c r="E21" s="757">
        <f t="shared" si="10"/>
        <v>45385</v>
      </c>
      <c r="F21" s="757">
        <f t="shared" si="11"/>
        <v>45389</v>
      </c>
      <c r="G21" s="763"/>
      <c r="H21" s="757" t="e">
        <f t="shared" si="2"/>
        <v>#REF!</v>
      </c>
      <c r="I21" s="876"/>
    </row>
    <row r="22" spans="1:9" s="331" customFormat="1" ht="17.25" hidden="1" customHeight="1">
      <c r="A22" s="1016"/>
      <c r="B22" s="878" t="s">
        <v>4748</v>
      </c>
      <c r="C22" s="879" t="s">
        <v>4772</v>
      </c>
      <c r="D22" s="879">
        <v>45383</v>
      </c>
      <c r="E22" s="757">
        <f t="shared" si="10"/>
        <v>45389</v>
      </c>
      <c r="F22" s="757">
        <f t="shared" si="11"/>
        <v>45393</v>
      </c>
      <c r="G22" s="763"/>
      <c r="H22" s="757" t="e">
        <f t="shared" si="2"/>
        <v>#REF!</v>
      </c>
      <c r="I22" s="876"/>
    </row>
    <row r="23" spans="1:9" s="331" customFormat="1" ht="17.25" hidden="1" customHeight="1">
      <c r="A23" s="1016"/>
      <c r="B23" s="987" t="s">
        <v>4750</v>
      </c>
      <c r="C23" s="988" t="s">
        <v>4773</v>
      </c>
      <c r="D23" s="988">
        <v>45397</v>
      </c>
      <c r="E23" s="757">
        <f t="shared" ref="E23:E25" si="12">D23+6</f>
        <v>45403</v>
      </c>
      <c r="F23" s="757">
        <f t="shared" si="11"/>
        <v>45407</v>
      </c>
      <c r="G23" s="763"/>
      <c r="H23" s="757" t="e">
        <f t="shared" si="2"/>
        <v>#REF!</v>
      </c>
      <c r="I23" s="876"/>
    </row>
    <row r="24" spans="1:9" s="331" customFormat="1" ht="17.25" hidden="1" customHeight="1">
      <c r="A24" s="1016" t="s">
        <v>4774</v>
      </c>
      <c r="B24" s="987" t="s">
        <v>4752</v>
      </c>
      <c r="C24" s="988" t="s">
        <v>4775</v>
      </c>
      <c r="D24" s="988">
        <v>45412</v>
      </c>
      <c r="E24" s="757">
        <f t="shared" si="12"/>
        <v>45418</v>
      </c>
      <c r="F24" s="757">
        <f t="shared" si="11"/>
        <v>45422</v>
      </c>
      <c r="G24" s="763"/>
      <c r="H24" s="757" t="e">
        <f t="shared" si="2"/>
        <v>#REF!</v>
      </c>
      <c r="I24" s="876"/>
    </row>
    <row r="25" spans="1:9" s="331" customFormat="1" ht="17.25" hidden="1" customHeight="1">
      <c r="A25" s="1016"/>
      <c r="B25" s="987" t="s">
        <v>4754</v>
      </c>
      <c r="C25" s="988" t="s">
        <v>4776</v>
      </c>
      <c r="D25" s="988">
        <v>45410</v>
      </c>
      <c r="E25" s="757">
        <f t="shared" si="12"/>
        <v>45416</v>
      </c>
      <c r="F25" s="757">
        <f t="shared" si="11"/>
        <v>45420</v>
      </c>
      <c r="G25" s="763"/>
      <c r="H25" s="757" t="e">
        <f t="shared" si="2"/>
        <v>#REF!</v>
      </c>
      <c r="I25" s="876"/>
    </row>
    <row r="26" spans="1:9" s="331" customFormat="1" ht="17.25" hidden="1" customHeight="1">
      <c r="A26" s="1016"/>
      <c r="B26" s="908" t="s">
        <v>310</v>
      </c>
      <c r="C26" s="988" t="s">
        <v>4777</v>
      </c>
      <c r="D26" s="799">
        <v>45410</v>
      </c>
      <c r="E26" s="799">
        <v>45414</v>
      </c>
      <c r="F26" s="799">
        <f t="shared" ref="F26:F27" si="13">D26+10</f>
        <v>45420</v>
      </c>
      <c r="G26" s="763"/>
      <c r="H26" s="757" t="e">
        <f t="shared" si="2"/>
        <v>#REF!</v>
      </c>
      <c r="I26" s="876"/>
    </row>
    <row r="27" spans="1:9" s="331" customFormat="1" ht="17.25" hidden="1" customHeight="1">
      <c r="A27" s="1016"/>
      <c r="B27" s="987" t="s">
        <v>4758</v>
      </c>
      <c r="C27" s="988" t="s">
        <v>4778</v>
      </c>
      <c r="D27" s="988">
        <v>45424</v>
      </c>
      <c r="E27" s="757">
        <f>D27+6</f>
        <v>45430</v>
      </c>
      <c r="F27" s="757">
        <f t="shared" si="13"/>
        <v>45434</v>
      </c>
      <c r="G27" s="763"/>
      <c r="H27" s="757">
        <v>45416</v>
      </c>
      <c r="I27" s="876"/>
    </row>
    <row r="28" spans="1:9" s="331" customFormat="1" ht="17.25" hidden="1" customHeight="1">
      <c r="A28" s="1016"/>
      <c r="B28" s="908" t="s">
        <v>310</v>
      </c>
      <c r="C28" s="988" t="s">
        <v>4779</v>
      </c>
      <c r="D28" s="799">
        <v>45410</v>
      </c>
      <c r="E28" s="799">
        <v>45414</v>
      </c>
      <c r="F28" s="799">
        <f t="shared" ref="F28:F31" si="14">D28+10</f>
        <v>45420</v>
      </c>
      <c r="G28" s="763"/>
      <c r="H28" s="757">
        <f>H27+7</f>
        <v>45423</v>
      </c>
      <c r="I28" s="876"/>
    </row>
    <row r="29" spans="1:9" s="331" customFormat="1" ht="17.25" hidden="1" customHeight="1">
      <c r="A29" s="1016"/>
      <c r="B29" s="988" t="s">
        <v>4760</v>
      </c>
      <c r="C29" s="988" t="s">
        <v>4780</v>
      </c>
      <c r="D29" s="988">
        <v>45431</v>
      </c>
      <c r="E29" s="757">
        <f t="shared" ref="E29:E31" si="15">D29+6</f>
        <v>45437</v>
      </c>
      <c r="F29" s="871" t="s">
        <v>286</v>
      </c>
      <c r="G29" s="763"/>
      <c r="H29" s="757">
        <f t="shared" ref="H29:H72" si="16">H28+7</f>
        <v>45430</v>
      </c>
      <c r="I29" s="876"/>
    </row>
    <row r="30" spans="1:9" s="331" customFormat="1" ht="17.25" hidden="1" customHeight="1">
      <c r="A30" s="1016"/>
      <c r="B30" s="871" t="s">
        <v>286</v>
      </c>
      <c r="C30" s="988" t="s">
        <v>4781</v>
      </c>
      <c r="D30" s="877">
        <v>45441</v>
      </c>
      <c r="E30" s="799">
        <f t="shared" si="15"/>
        <v>45447</v>
      </c>
      <c r="F30" s="799">
        <f t="shared" si="14"/>
        <v>45451</v>
      </c>
      <c r="G30" s="763"/>
      <c r="H30" s="757">
        <f t="shared" si="16"/>
        <v>45437</v>
      </c>
      <c r="I30" s="876"/>
    </row>
    <row r="31" spans="1:9" s="331" customFormat="1" ht="17.25" hidden="1" customHeight="1">
      <c r="A31" s="1016"/>
      <c r="B31" s="988" t="s">
        <v>4764</v>
      </c>
      <c r="C31" s="988" t="s">
        <v>4782</v>
      </c>
      <c r="D31" s="988">
        <v>45449</v>
      </c>
      <c r="E31" s="757">
        <f t="shared" si="15"/>
        <v>45455</v>
      </c>
      <c r="F31" s="799">
        <f t="shared" si="14"/>
        <v>45459</v>
      </c>
      <c r="G31" s="763"/>
      <c r="H31" s="757">
        <f t="shared" si="16"/>
        <v>45444</v>
      </c>
      <c r="I31" s="876"/>
    </row>
    <row r="32" spans="1:9" s="331" customFormat="1" ht="17.25" hidden="1" customHeight="1">
      <c r="A32" s="1016" t="s">
        <v>4783</v>
      </c>
      <c r="B32" s="871" t="s">
        <v>286</v>
      </c>
      <c r="C32" s="988" t="s">
        <v>4784</v>
      </c>
      <c r="D32" s="877">
        <v>45450</v>
      </c>
      <c r="E32" s="799">
        <f t="shared" ref="E32:E34" si="17">D32+6</f>
        <v>45456</v>
      </c>
      <c r="F32" s="799">
        <f t="shared" ref="F32:F34" si="18">D32+10</f>
        <v>45460</v>
      </c>
      <c r="G32" s="763"/>
      <c r="H32" s="757">
        <f t="shared" si="16"/>
        <v>45451</v>
      </c>
      <c r="I32" s="876"/>
    </row>
    <row r="33" spans="1:9" s="331" customFormat="1" ht="17.25" hidden="1" customHeight="1">
      <c r="A33" s="1016"/>
      <c r="B33" s="988" t="s">
        <v>4785</v>
      </c>
      <c r="C33" s="988" t="s">
        <v>4786</v>
      </c>
      <c r="D33" s="988">
        <v>45473</v>
      </c>
      <c r="E33" s="757">
        <f t="shared" si="17"/>
        <v>45479</v>
      </c>
      <c r="F33" s="871" t="s">
        <v>286</v>
      </c>
      <c r="G33" s="763"/>
      <c r="H33" s="757">
        <f t="shared" si="16"/>
        <v>45458</v>
      </c>
      <c r="I33" s="876"/>
    </row>
    <row r="34" spans="1:9" s="331" customFormat="1" ht="17.25" hidden="1" customHeight="1">
      <c r="A34" s="1016"/>
      <c r="B34" s="988" t="s">
        <v>4748</v>
      </c>
      <c r="C34" s="988" t="s">
        <v>4787</v>
      </c>
      <c r="D34" s="988">
        <v>45469</v>
      </c>
      <c r="E34" s="757">
        <f t="shared" si="17"/>
        <v>45475</v>
      </c>
      <c r="F34" s="757">
        <f t="shared" si="18"/>
        <v>45479</v>
      </c>
      <c r="G34" s="763"/>
      <c r="H34" s="757">
        <f t="shared" si="16"/>
        <v>45465</v>
      </c>
      <c r="I34" s="876"/>
    </row>
    <row r="35" spans="1:9" s="331" customFormat="1" ht="17.25" hidden="1" customHeight="1">
      <c r="A35" s="1016"/>
      <c r="B35" s="988" t="s">
        <v>4788</v>
      </c>
      <c r="C35" s="988" t="s">
        <v>4789</v>
      </c>
      <c r="D35" s="988">
        <v>45479</v>
      </c>
      <c r="E35" s="757">
        <f t="shared" ref="E35:E36" si="19">D35+6</f>
        <v>45485</v>
      </c>
      <c r="F35" s="757">
        <f t="shared" ref="F35:F36" si="20">D35+10</f>
        <v>45489</v>
      </c>
      <c r="G35" s="763"/>
      <c r="H35" s="757">
        <f t="shared" si="16"/>
        <v>45472</v>
      </c>
      <c r="I35" s="876"/>
    </row>
    <row r="36" spans="1:9" s="331" customFormat="1" ht="17.25" hidden="1" customHeight="1">
      <c r="A36" s="1016" t="s">
        <v>4790</v>
      </c>
      <c r="B36" s="988" t="s">
        <v>4750</v>
      </c>
      <c r="C36" s="988" t="s">
        <v>4791</v>
      </c>
      <c r="D36" s="988">
        <v>45489</v>
      </c>
      <c r="E36" s="757">
        <f t="shared" si="19"/>
        <v>45495</v>
      </c>
      <c r="F36" s="757">
        <f t="shared" si="20"/>
        <v>45499</v>
      </c>
      <c r="G36" s="763"/>
      <c r="H36" s="757">
        <f t="shared" si="16"/>
        <v>45479</v>
      </c>
      <c r="I36" s="876"/>
    </row>
    <row r="37" spans="1:9" s="331" customFormat="1" ht="17.25" hidden="1" customHeight="1">
      <c r="A37" s="1016"/>
      <c r="B37" s="871" t="s">
        <v>310</v>
      </c>
      <c r="C37" s="988" t="s">
        <v>4792</v>
      </c>
      <c r="D37" s="877">
        <v>45471</v>
      </c>
      <c r="E37" s="799">
        <f t="shared" ref="E37:E40" si="21">D37+6</f>
        <v>45477</v>
      </c>
      <c r="F37" s="799">
        <f t="shared" ref="F37:F40" si="22">D37+10</f>
        <v>45481</v>
      </c>
      <c r="G37" s="763"/>
      <c r="H37" s="757">
        <f t="shared" si="16"/>
        <v>45486</v>
      </c>
      <c r="I37" s="876"/>
    </row>
    <row r="38" spans="1:9" s="331" customFormat="1" ht="17.25" hidden="1" customHeight="1">
      <c r="A38" s="1016"/>
      <c r="B38" s="988" t="s">
        <v>4752</v>
      </c>
      <c r="C38" s="988" t="s">
        <v>4793</v>
      </c>
      <c r="D38" s="988">
        <v>45498</v>
      </c>
      <c r="E38" s="871" t="s">
        <v>286</v>
      </c>
      <c r="F38" s="757">
        <f t="shared" si="22"/>
        <v>45508</v>
      </c>
      <c r="G38" s="763"/>
      <c r="H38" s="757">
        <f t="shared" si="16"/>
        <v>45493</v>
      </c>
      <c r="I38" s="876"/>
    </row>
    <row r="39" spans="1:9" s="331" customFormat="1" ht="17.25" hidden="1" customHeight="1">
      <c r="A39" s="1016"/>
      <c r="B39" s="988" t="s">
        <v>4754</v>
      </c>
      <c r="C39" s="988" t="s">
        <v>4794</v>
      </c>
      <c r="D39" s="988">
        <v>45506</v>
      </c>
      <c r="E39" s="871" t="s">
        <v>286</v>
      </c>
      <c r="F39" s="757">
        <f t="shared" si="22"/>
        <v>45516</v>
      </c>
      <c r="G39" s="763"/>
      <c r="H39" s="757">
        <f t="shared" si="16"/>
        <v>45500</v>
      </c>
      <c r="I39" s="876"/>
    </row>
    <row r="40" spans="1:9" s="331" customFormat="1" ht="17.25" hidden="1" customHeight="1">
      <c r="A40" s="1016"/>
      <c r="B40" s="988" t="s">
        <v>4758</v>
      </c>
      <c r="C40" s="988" t="s">
        <v>4795</v>
      </c>
      <c r="D40" s="988">
        <v>45516</v>
      </c>
      <c r="E40" s="757">
        <f t="shared" si="21"/>
        <v>45522</v>
      </c>
      <c r="F40" s="757">
        <f t="shared" si="22"/>
        <v>45526</v>
      </c>
      <c r="G40" s="763"/>
      <c r="H40" s="757">
        <f t="shared" si="16"/>
        <v>45507</v>
      </c>
      <c r="I40" s="876"/>
    </row>
    <row r="41" spans="1:9" s="331" customFormat="1" ht="17.25" hidden="1" customHeight="1">
      <c r="A41" s="1016"/>
      <c r="B41" s="988" t="s">
        <v>4760</v>
      </c>
      <c r="C41" s="988" t="s">
        <v>4796</v>
      </c>
      <c r="D41" s="988">
        <v>45517</v>
      </c>
      <c r="E41" s="757">
        <f t="shared" ref="E41:E43" si="23">D41+6</f>
        <v>45523</v>
      </c>
      <c r="F41" s="757">
        <f t="shared" ref="F41:F43" si="24">D41+10</f>
        <v>45527</v>
      </c>
      <c r="G41" s="763"/>
      <c r="H41" s="757">
        <f t="shared" si="16"/>
        <v>45514</v>
      </c>
      <c r="I41" s="876"/>
    </row>
    <row r="42" spans="1:9" s="331" customFormat="1" ht="17.25" hidden="1" customHeight="1">
      <c r="A42" s="1016"/>
      <c r="B42" s="988" t="s">
        <v>4756</v>
      </c>
      <c r="C42" s="988" t="s">
        <v>4797</v>
      </c>
      <c r="D42" s="871" t="s">
        <v>286</v>
      </c>
      <c r="E42" s="799" t="e">
        <f t="shared" si="23"/>
        <v>#VALUE!</v>
      </c>
      <c r="F42" s="799" t="e">
        <f t="shared" si="24"/>
        <v>#VALUE!</v>
      </c>
      <c r="G42" s="763"/>
      <c r="H42" s="757">
        <f t="shared" si="16"/>
        <v>45521</v>
      </c>
      <c r="I42" s="876"/>
    </row>
    <row r="43" spans="1:9" s="331" customFormat="1" ht="17.25" hidden="1" customHeight="1">
      <c r="A43" s="1016"/>
      <c r="B43" s="1011" t="s">
        <v>310</v>
      </c>
      <c r="C43" s="988" t="s">
        <v>4798</v>
      </c>
      <c r="D43" s="877">
        <v>45509</v>
      </c>
      <c r="E43" s="799">
        <f t="shared" si="23"/>
        <v>45515</v>
      </c>
      <c r="F43" s="799">
        <f t="shared" si="24"/>
        <v>45519</v>
      </c>
      <c r="G43" s="763"/>
      <c r="H43" s="757">
        <f t="shared" si="16"/>
        <v>45528</v>
      </c>
      <c r="I43" s="876"/>
    </row>
    <row r="44" spans="1:9" s="331" customFormat="1" ht="17.25" hidden="1" customHeight="1">
      <c r="A44" s="1016"/>
      <c r="B44" s="988" t="s">
        <v>4783</v>
      </c>
      <c r="C44" s="988" t="s">
        <v>4799</v>
      </c>
      <c r="D44" s="988">
        <v>45543</v>
      </c>
      <c r="E44" s="757">
        <f t="shared" ref="E44:E46" si="25">D44+6</f>
        <v>45549</v>
      </c>
      <c r="F44" s="757">
        <f t="shared" ref="F44:F46" si="26">D44+10</f>
        <v>45553</v>
      </c>
      <c r="G44" s="763"/>
      <c r="H44" s="757">
        <f t="shared" si="16"/>
        <v>45535</v>
      </c>
      <c r="I44" s="876"/>
    </row>
    <row r="45" spans="1:9" s="331" customFormat="1" ht="17.25" hidden="1" customHeight="1">
      <c r="A45" s="1016"/>
      <c r="B45" s="988" t="s">
        <v>4800</v>
      </c>
      <c r="C45" s="988" t="s">
        <v>4801</v>
      </c>
      <c r="D45" s="988">
        <v>45551</v>
      </c>
      <c r="E45" s="757">
        <f t="shared" si="25"/>
        <v>45557</v>
      </c>
      <c r="F45" s="757">
        <f t="shared" si="26"/>
        <v>45561</v>
      </c>
      <c r="G45" s="763"/>
      <c r="H45" s="757">
        <f t="shared" si="16"/>
        <v>45542</v>
      </c>
      <c r="I45" s="876"/>
    </row>
    <row r="46" spans="1:9" s="331" customFormat="1" ht="17.25" hidden="1" customHeight="1">
      <c r="A46" s="1016"/>
      <c r="B46" s="1011" t="s">
        <v>310</v>
      </c>
      <c r="C46" s="988" t="s">
        <v>4802</v>
      </c>
      <c r="D46" s="877">
        <v>45509</v>
      </c>
      <c r="E46" s="799">
        <f t="shared" si="25"/>
        <v>45515</v>
      </c>
      <c r="F46" s="799">
        <f t="shared" si="26"/>
        <v>45519</v>
      </c>
      <c r="G46" s="763"/>
      <c r="H46" s="757">
        <f t="shared" si="16"/>
        <v>45549</v>
      </c>
      <c r="I46" s="876"/>
    </row>
    <row r="47" spans="1:9" s="331" customFormat="1" ht="17.25" hidden="1" customHeight="1">
      <c r="A47" s="1016"/>
      <c r="B47" s="988" t="s">
        <v>4748</v>
      </c>
      <c r="C47" s="988" t="s">
        <v>4803</v>
      </c>
      <c r="D47" s="988">
        <v>45560</v>
      </c>
      <c r="E47" s="757">
        <f t="shared" ref="E47" si="27">D47+6</f>
        <v>45566</v>
      </c>
      <c r="F47" s="757">
        <f t="shared" ref="F47:F48" si="28">D47+10</f>
        <v>45570</v>
      </c>
      <c r="G47" s="763"/>
      <c r="H47" s="757">
        <f t="shared" si="16"/>
        <v>45556</v>
      </c>
      <c r="I47" s="876"/>
    </row>
    <row r="48" spans="1:9" s="331" customFormat="1" ht="17.25" hidden="1" customHeight="1">
      <c r="A48" s="1016"/>
      <c r="B48" s="988" t="s">
        <v>4788</v>
      </c>
      <c r="C48" s="988" t="s">
        <v>4804</v>
      </c>
      <c r="D48" s="988">
        <v>45566</v>
      </c>
      <c r="E48" s="871" t="s">
        <v>286</v>
      </c>
      <c r="F48" s="757">
        <f t="shared" si="28"/>
        <v>45576</v>
      </c>
      <c r="G48" s="763"/>
      <c r="H48" s="757">
        <f t="shared" si="16"/>
        <v>45563</v>
      </c>
      <c r="I48" s="876"/>
    </row>
    <row r="49" spans="1:9" s="331" customFormat="1" ht="17.25" hidden="1" customHeight="1">
      <c r="A49" s="1016"/>
      <c r="B49" s="988" t="s">
        <v>4750</v>
      </c>
      <c r="C49" s="988" t="s">
        <v>4805</v>
      </c>
      <c r="D49" s="988">
        <v>45619</v>
      </c>
      <c r="E49" s="871" t="s">
        <v>286</v>
      </c>
      <c r="F49" s="757">
        <f t="shared" ref="F49:F50" si="29">D49+10</f>
        <v>45629</v>
      </c>
      <c r="G49" s="763"/>
      <c r="H49" s="757">
        <f t="shared" si="16"/>
        <v>45570</v>
      </c>
      <c r="I49" s="876"/>
    </row>
    <row r="50" spans="1:9" s="331" customFormat="1" ht="17.25" hidden="1" customHeight="1">
      <c r="A50" s="1016"/>
      <c r="B50" s="988" t="s">
        <v>4752</v>
      </c>
      <c r="C50" s="988" t="s">
        <v>4806</v>
      </c>
      <c r="D50" s="988">
        <v>45588</v>
      </c>
      <c r="E50" s="757">
        <f t="shared" ref="E50" si="30">D50+6</f>
        <v>45594</v>
      </c>
      <c r="F50" s="757">
        <f t="shared" si="29"/>
        <v>45598</v>
      </c>
      <c r="G50" s="763"/>
      <c r="H50" s="757">
        <f t="shared" si="16"/>
        <v>45577</v>
      </c>
      <c r="I50" s="876"/>
    </row>
    <row r="51" spans="1:9" s="331" customFormat="1" ht="17.25" hidden="1" customHeight="1">
      <c r="A51" s="1016" t="s">
        <v>4807</v>
      </c>
      <c r="B51" s="988" t="s">
        <v>4754</v>
      </c>
      <c r="C51" s="988" t="s">
        <v>4808</v>
      </c>
      <c r="D51" s="988">
        <v>45615</v>
      </c>
      <c r="E51" s="757">
        <v>45622</v>
      </c>
      <c r="F51" s="757">
        <v>45620</v>
      </c>
      <c r="G51" s="763"/>
      <c r="H51" s="757">
        <f t="shared" si="16"/>
        <v>45584</v>
      </c>
      <c r="I51" s="876"/>
    </row>
    <row r="52" spans="1:9" s="331" customFormat="1" ht="17.25" hidden="1" customHeight="1">
      <c r="A52" s="1016"/>
      <c r="B52" s="988" t="s">
        <v>4758</v>
      </c>
      <c r="C52" s="988" t="s">
        <v>4809</v>
      </c>
      <c r="D52" s="871" t="s">
        <v>286</v>
      </c>
      <c r="E52" s="799"/>
      <c r="F52" s="799"/>
      <c r="G52" s="763"/>
      <c r="H52" s="757">
        <f t="shared" si="16"/>
        <v>45591</v>
      </c>
      <c r="I52" s="876"/>
    </row>
    <row r="53" spans="1:9" s="331" customFormat="1" ht="17.25" hidden="1" customHeight="1">
      <c r="A53" s="1016"/>
      <c r="B53" s="988" t="s">
        <v>4760</v>
      </c>
      <c r="C53" s="988" t="s">
        <v>4810</v>
      </c>
      <c r="D53" s="988">
        <v>45623</v>
      </c>
      <c r="E53" s="757">
        <f t="shared" ref="E53" si="31">D53+6</f>
        <v>45629</v>
      </c>
      <c r="F53" s="757">
        <f t="shared" ref="F53" si="32">D53+10</f>
        <v>45633</v>
      </c>
      <c r="G53" s="763"/>
      <c r="H53" s="757">
        <f t="shared" si="16"/>
        <v>45598</v>
      </c>
      <c r="I53" s="876"/>
    </row>
    <row r="54" spans="1:9" s="331" customFormat="1" ht="17.25" hidden="1" customHeight="1">
      <c r="A54" s="1016"/>
      <c r="B54" s="942" t="s">
        <v>4756</v>
      </c>
      <c r="C54" s="988" t="s">
        <v>4811</v>
      </c>
      <c r="D54" s="988">
        <v>45621</v>
      </c>
      <c r="E54" s="757">
        <f t="shared" ref="E54" si="33">D54+6</f>
        <v>45627</v>
      </c>
      <c r="F54" s="871" t="s">
        <v>286</v>
      </c>
      <c r="G54" s="763"/>
      <c r="H54" s="757">
        <f t="shared" si="16"/>
        <v>45605</v>
      </c>
      <c r="I54" s="876"/>
    </row>
    <row r="55" spans="1:9" s="331" customFormat="1" ht="17.25" hidden="1" customHeight="1">
      <c r="A55" s="1016"/>
      <c r="B55" s="988" t="s">
        <v>4812</v>
      </c>
      <c r="C55" s="988" t="s">
        <v>4813</v>
      </c>
      <c r="D55" s="988">
        <v>45627</v>
      </c>
      <c r="E55" s="757">
        <f t="shared" ref="E55" si="34">D55+6</f>
        <v>45633</v>
      </c>
      <c r="F55" s="757">
        <f t="shared" ref="F55" si="35">D55+10</f>
        <v>45637</v>
      </c>
      <c r="G55" s="763"/>
      <c r="H55" s="757">
        <f t="shared" si="16"/>
        <v>45612</v>
      </c>
      <c r="I55" s="876"/>
    </row>
    <row r="56" spans="1:9" s="331" customFormat="1" ht="17.25" hidden="1" customHeight="1">
      <c r="A56" s="1016"/>
      <c r="B56" s="1011" t="s">
        <v>310</v>
      </c>
      <c r="C56" s="988" t="s">
        <v>4814</v>
      </c>
      <c r="D56" s="877"/>
      <c r="E56" s="799"/>
      <c r="F56" s="799"/>
      <c r="G56" s="763"/>
      <c r="H56" s="757">
        <f t="shared" si="16"/>
        <v>45619</v>
      </c>
      <c r="I56" s="876"/>
    </row>
    <row r="57" spans="1:9" s="331" customFormat="1" ht="17.25" hidden="1" customHeight="1">
      <c r="A57" s="1016"/>
      <c r="B57" s="988" t="s">
        <v>4783</v>
      </c>
      <c r="C57" s="988" t="s">
        <v>4815</v>
      </c>
      <c r="D57" s="988">
        <v>45634</v>
      </c>
      <c r="E57" s="757">
        <f t="shared" ref="E57" si="36">D57+6</f>
        <v>45640</v>
      </c>
      <c r="F57" s="757">
        <f t="shared" ref="F57" si="37">D57+10</f>
        <v>45644</v>
      </c>
      <c r="G57" s="763"/>
      <c r="H57" s="757">
        <f t="shared" si="16"/>
        <v>45626</v>
      </c>
      <c r="I57" s="876"/>
    </row>
    <row r="58" spans="1:9" s="331" customFormat="1" ht="17.25" hidden="1" customHeight="1">
      <c r="A58" s="1016"/>
      <c r="B58" s="988" t="s">
        <v>4816</v>
      </c>
      <c r="C58" s="988" t="s">
        <v>4817</v>
      </c>
      <c r="D58" s="988">
        <v>45652</v>
      </c>
      <c r="E58" s="757">
        <f t="shared" ref="E58" si="38">D58+6</f>
        <v>45658</v>
      </c>
      <c r="F58" s="757">
        <f t="shared" ref="F58:F59" si="39">D58+10</f>
        <v>45662</v>
      </c>
      <c r="G58" s="763"/>
      <c r="H58" s="757">
        <f t="shared" si="16"/>
        <v>45633</v>
      </c>
      <c r="I58" s="876"/>
    </row>
    <row r="59" spans="1:9" s="331" customFormat="1" ht="17.25" hidden="1" customHeight="1">
      <c r="A59" s="1016"/>
      <c r="B59" s="988" t="s">
        <v>4748</v>
      </c>
      <c r="C59" s="988" t="s">
        <v>4818</v>
      </c>
      <c r="D59" s="988">
        <v>45655</v>
      </c>
      <c r="E59" s="871" t="s">
        <v>286</v>
      </c>
      <c r="F59" s="757">
        <f t="shared" si="39"/>
        <v>45665</v>
      </c>
      <c r="G59" s="763"/>
      <c r="H59" s="757">
        <f t="shared" si="16"/>
        <v>45640</v>
      </c>
      <c r="I59" s="876"/>
    </row>
    <row r="60" spans="1:9" s="331" customFormat="1" ht="17.25" hidden="1" customHeight="1">
      <c r="A60" s="1016"/>
      <c r="B60" s="988" t="s">
        <v>4788</v>
      </c>
      <c r="C60" s="988" t="s">
        <v>4819</v>
      </c>
      <c r="D60" s="988">
        <v>45661</v>
      </c>
      <c r="E60" s="757">
        <f t="shared" ref="E60" si="40">D60+6</f>
        <v>45667</v>
      </c>
      <c r="F60" s="757">
        <f t="shared" ref="F60" si="41">D60+10</f>
        <v>45671</v>
      </c>
      <c r="G60" s="763"/>
      <c r="H60" s="757">
        <f t="shared" si="16"/>
        <v>45647</v>
      </c>
      <c r="I60" s="876"/>
    </row>
    <row r="61" spans="1:9" s="331" customFormat="1" ht="17.25" hidden="1" customHeight="1">
      <c r="A61" s="1016"/>
      <c r="B61" s="1011" t="s">
        <v>310</v>
      </c>
      <c r="C61" s="988" t="s">
        <v>4820</v>
      </c>
      <c r="D61" s="877"/>
      <c r="E61" s="799"/>
      <c r="F61" s="799"/>
      <c r="G61" s="763"/>
      <c r="H61" s="757">
        <f t="shared" si="16"/>
        <v>45654</v>
      </c>
      <c r="I61" s="876"/>
    </row>
    <row r="62" spans="1:9" s="331" customFormat="1" ht="17.25" hidden="1" customHeight="1">
      <c r="A62" s="1016"/>
      <c r="B62" s="988" t="s">
        <v>4821</v>
      </c>
      <c r="C62" s="988" t="s">
        <v>4822</v>
      </c>
      <c r="D62" s="988">
        <v>45667</v>
      </c>
      <c r="E62" s="757">
        <f t="shared" ref="E62:E65" si="42">D62+6</f>
        <v>45673</v>
      </c>
      <c r="F62" s="757">
        <f t="shared" ref="F62:F65" si="43">D62+10</f>
        <v>45677</v>
      </c>
      <c r="G62" s="763"/>
      <c r="H62" s="757">
        <f t="shared" si="16"/>
        <v>45661</v>
      </c>
      <c r="I62" s="876"/>
    </row>
    <row r="63" spans="1:9" s="331" customFormat="1" ht="17.25" hidden="1" customHeight="1">
      <c r="A63" s="1016"/>
      <c r="B63" s="988" t="s">
        <v>4752</v>
      </c>
      <c r="C63" s="988" t="s">
        <v>4823</v>
      </c>
      <c r="D63" s="988">
        <v>45676</v>
      </c>
      <c r="E63" s="757">
        <f t="shared" si="42"/>
        <v>45682</v>
      </c>
      <c r="F63" s="757">
        <f t="shared" si="43"/>
        <v>45686</v>
      </c>
      <c r="G63" s="763"/>
      <c r="H63" s="757">
        <f t="shared" si="16"/>
        <v>45668</v>
      </c>
      <c r="I63" s="876"/>
    </row>
    <row r="64" spans="1:9" s="331" customFormat="1" ht="17.25" hidden="1" customHeight="1">
      <c r="A64" s="1016"/>
      <c r="B64" s="1011" t="s">
        <v>310</v>
      </c>
      <c r="C64" s="988" t="s">
        <v>4824</v>
      </c>
      <c r="D64" s="877">
        <v>45652</v>
      </c>
      <c r="E64" s="799">
        <f t="shared" si="42"/>
        <v>45658</v>
      </c>
      <c r="F64" s="799">
        <f t="shared" si="43"/>
        <v>45662</v>
      </c>
      <c r="G64" s="763"/>
      <c r="H64" s="757">
        <f t="shared" si="16"/>
        <v>45675</v>
      </c>
      <c r="I64" s="876"/>
    </row>
    <row r="65" spans="1:9" s="331" customFormat="1" ht="17.25" hidden="1" customHeight="1">
      <c r="A65" s="1016"/>
      <c r="B65" s="988" t="s">
        <v>4825</v>
      </c>
      <c r="C65" s="988" t="s">
        <v>4826</v>
      </c>
      <c r="D65" s="988">
        <v>45683</v>
      </c>
      <c r="E65" s="757">
        <f t="shared" si="42"/>
        <v>45689</v>
      </c>
      <c r="F65" s="757">
        <f t="shared" si="43"/>
        <v>45693</v>
      </c>
      <c r="G65" s="763"/>
      <c r="H65" s="757">
        <f t="shared" si="16"/>
        <v>45682</v>
      </c>
      <c r="I65" s="876"/>
    </row>
    <row r="66" spans="1:9" s="331" customFormat="1" ht="17.25" hidden="1" customHeight="1">
      <c r="A66" s="1016"/>
      <c r="B66" s="988" t="s">
        <v>4827</v>
      </c>
      <c r="C66" s="988" t="s">
        <v>4828</v>
      </c>
      <c r="D66" s="988">
        <v>45700</v>
      </c>
      <c r="E66" s="871" t="s">
        <v>286</v>
      </c>
      <c r="F66" s="871" t="s">
        <v>286</v>
      </c>
      <c r="G66" s="763"/>
      <c r="H66" s="757">
        <f t="shared" si="16"/>
        <v>45689</v>
      </c>
      <c r="I66" s="876"/>
    </row>
    <row r="67" spans="1:9" s="331" customFormat="1" ht="17.25" hidden="1" customHeight="1">
      <c r="A67" s="1016"/>
      <c r="B67" s="988" t="s">
        <v>4750</v>
      </c>
      <c r="C67" s="988" t="s">
        <v>4829</v>
      </c>
      <c r="D67" s="988">
        <v>45704</v>
      </c>
      <c r="E67" s="871" t="s">
        <v>286</v>
      </c>
      <c r="F67" s="871" t="s">
        <v>286</v>
      </c>
      <c r="G67" s="763"/>
      <c r="H67" s="757">
        <f t="shared" si="16"/>
        <v>45696</v>
      </c>
      <c r="I67" s="876"/>
    </row>
    <row r="68" spans="1:9" s="331" customFormat="1" ht="17.25" hidden="1" customHeight="1">
      <c r="A68" s="1016"/>
      <c r="B68" s="988" t="s">
        <v>4760</v>
      </c>
      <c r="C68" s="988" t="s">
        <v>4830</v>
      </c>
      <c r="D68" s="988">
        <v>45707</v>
      </c>
      <c r="E68" s="757">
        <f t="shared" ref="E68" si="44">D68+6</f>
        <v>45713</v>
      </c>
      <c r="F68" s="871" t="s">
        <v>286</v>
      </c>
      <c r="G68" s="763"/>
      <c r="H68" s="757">
        <f t="shared" si="16"/>
        <v>45703</v>
      </c>
      <c r="I68" s="876"/>
    </row>
    <row r="69" spans="1:9" s="331" customFormat="1" ht="17.25" hidden="1" customHeight="1">
      <c r="A69" s="1016"/>
      <c r="B69" s="988" t="s">
        <v>4812</v>
      </c>
      <c r="C69" s="988" t="s">
        <v>4831</v>
      </c>
      <c r="D69" s="988">
        <v>45730</v>
      </c>
      <c r="E69" s="871" t="s">
        <v>286</v>
      </c>
      <c r="F69" s="871" t="s">
        <v>286</v>
      </c>
      <c r="G69" s="763"/>
      <c r="H69" s="757">
        <f>H68+7</f>
        <v>45710</v>
      </c>
      <c r="I69" s="876"/>
    </row>
    <row r="70" spans="1:9" s="331" customFormat="1" ht="17.25" customHeight="1">
      <c r="A70" s="1016"/>
      <c r="B70" s="1011" t="s">
        <v>310</v>
      </c>
      <c r="C70" s="988" t="s">
        <v>4832</v>
      </c>
      <c r="D70" s="877"/>
      <c r="E70" s="799"/>
      <c r="F70" s="799"/>
      <c r="G70" s="763"/>
      <c r="H70" s="757">
        <f>H69+7</f>
        <v>45717</v>
      </c>
      <c r="I70" s="876"/>
    </row>
    <row r="71" spans="1:9" s="331" customFormat="1" ht="17.25" customHeight="1">
      <c r="A71" s="1016"/>
      <c r="B71" s="1011" t="s">
        <v>310</v>
      </c>
      <c r="C71" s="988" t="s">
        <v>4833</v>
      </c>
      <c r="D71" s="877"/>
      <c r="E71" s="799"/>
      <c r="F71" s="799"/>
      <c r="G71" s="763"/>
      <c r="H71" s="757">
        <f>H70+7</f>
        <v>45724</v>
      </c>
      <c r="I71" s="876"/>
    </row>
    <row r="72" spans="1:9" s="331" customFormat="1" ht="17.25" customHeight="1">
      <c r="A72" s="1016"/>
      <c r="B72" s="1011" t="s">
        <v>310</v>
      </c>
      <c r="C72" s="988" t="s">
        <v>4834</v>
      </c>
      <c r="D72" s="877"/>
      <c r="E72" s="799"/>
      <c r="F72" s="799"/>
      <c r="G72" s="763"/>
      <c r="H72" s="757">
        <f t="shared" si="16"/>
        <v>45731</v>
      </c>
      <c r="I72" s="876"/>
    </row>
    <row r="73" spans="1:9" s="331" customFormat="1" ht="17.25" customHeight="1">
      <c r="A73" s="1016"/>
      <c r="B73" s="988" t="s">
        <v>4748</v>
      </c>
      <c r="C73" s="988" t="s">
        <v>4835</v>
      </c>
      <c r="D73" s="988">
        <v>45748</v>
      </c>
      <c r="E73" s="757">
        <f>D73+6</f>
        <v>45754</v>
      </c>
      <c r="F73" s="871" t="s">
        <v>286</v>
      </c>
      <c r="G73" s="763"/>
      <c r="H73" s="757">
        <f>H72+7</f>
        <v>45738</v>
      </c>
      <c r="I73" s="876"/>
    </row>
    <row r="74" spans="1:9" s="331" customFormat="1" ht="17.25" customHeight="1">
      <c r="A74" s="1016"/>
      <c r="B74" s="988" t="s">
        <v>4788</v>
      </c>
      <c r="C74" s="988" t="s">
        <v>4836</v>
      </c>
      <c r="D74" s="988">
        <v>45744</v>
      </c>
      <c r="E74" s="757">
        <f t="shared" ref="E74" si="45">D74+6</f>
        <v>45750</v>
      </c>
      <c r="F74" s="871" t="s">
        <v>286</v>
      </c>
      <c r="G74" s="763"/>
      <c r="H74" s="757">
        <f>H73+7</f>
        <v>45745</v>
      </c>
      <c r="I74" s="876"/>
    </row>
    <row r="75" spans="1:9" s="331" customFormat="1" ht="17.25" customHeight="1">
      <c r="A75" s="1016"/>
      <c r="B75" s="942" t="s">
        <v>4821</v>
      </c>
      <c r="C75" s="988" t="s">
        <v>4837</v>
      </c>
      <c r="D75" s="988">
        <v>45751</v>
      </c>
      <c r="E75" s="871" t="s">
        <v>286</v>
      </c>
      <c r="F75" s="871" t="s">
        <v>286</v>
      </c>
      <c r="G75" s="763"/>
      <c r="H75" s="757">
        <f>H74+7</f>
        <v>45752</v>
      </c>
      <c r="I75" s="876"/>
    </row>
    <row r="76" spans="1:9" s="331" customFormat="1" ht="17.25" customHeight="1">
      <c r="A76" s="1016"/>
      <c r="B76" s="988" t="s">
        <v>4752</v>
      </c>
      <c r="C76" s="988" t="s">
        <v>4838</v>
      </c>
      <c r="D76" s="871" t="s">
        <v>286</v>
      </c>
      <c r="E76" s="799"/>
      <c r="F76" s="799"/>
      <c r="G76" s="763"/>
      <c r="H76" s="757">
        <f t="shared" ref="H76" si="46">H75+7</f>
        <v>45759</v>
      </c>
      <c r="I76" s="876"/>
    </row>
    <row r="77" spans="1:9" s="331" customFormat="1" ht="17.25" customHeight="1">
      <c r="A77" s="1016"/>
      <c r="B77" s="1039" t="s">
        <v>4839</v>
      </c>
      <c r="C77" s="885"/>
      <c r="D77" s="885"/>
      <c r="E77" s="763"/>
      <c r="F77" s="763"/>
      <c r="G77" s="768"/>
      <c r="H77" s="424"/>
      <c r="I77" s="750"/>
    </row>
    <row r="78" spans="1:9" s="331" customFormat="1" ht="17.25" customHeight="1">
      <c r="A78" s="1016"/>
      <c r="C78" s="885"/>
      <c r="D78" s="885"/>
      <c r="E78" s="763"/>
      <c r="F78" s="763"/>
      <c r="H78" s="795"/>
      <c r="I78" s="767"/>
    </row>
    <row r="79" spans="1:9" s="331" customFormat="1" ht="16.899999999999999" customHeight="1">
      <c r="A79" s="839"/>
      <c r="B79" s="1088" t="s">
        <v>467</v>
      </c>
      <c r="C79" s="763"/>
      <c r="D79" s="763"/>
      <c r="E79" s="763"/>
      <c r="F79" s="195"/>
      <c r="G79" s="195"/>
      <c r="H79" s="886"/>
      <c r="I79" s="886"/>
    </row>
    <row r="80" spans="1:9" s="331" customFormat="1" ht="17.25" customHeight="1">
      <c r="A80" s="839"/>
      <c r="B80" s="676"/>
      <c r="C80" s="677"/>
      <c r="D80" s="677"/>
      <c r="E80" s="677"/>
      <c r="F80" s="677"/>
      <c r="G80" s="677"/>
      <c r="H80" s="677"/>
    </row>
    <row r="81" spans="1:15" s="331" customFormat="1" ht="17.25" customHeight="1">
      <c r="A81" s="839"/>
      <c r="B81" s="676"/>
      <c r="C81" s="677"/>
      <c r="D81" s="677"/>
      <c r="E81" s="677"/>
      <c r="F81" s="677"/>
      <c r="G81" s="677"/>
      <c r="H81" s="677"/>
    </row>
    <row r="82" spans="1:15" s="331" customFormat="1" ht="17.25" customHeight="1">
      <c r="A82" s="1017"/>
      <c r="B82" s="676"/>
      <c r="C82" s="677"/>
      <c r="D82" s="677"/>
      <c r="E82" s="677"/>
      <c r="F82" s="676"/>
      <c r="G82" s="676"/>
      <c r="H82" s="676"/>
      <c r="I82" s="414"/>
    </row>
    <row r="83" spans="1:15" s="331" customFormat="1" ht="17.25" customHeight="1" thickBot="1">
      <c r="A83" s="839"/>
      <c r="B83" s="678"/>
      <c r="C83" s="676"/>
      <c r="D83" s="676"/>
      <c r="E83" s="676"/>
      <c r="F83" s="676"/>
      <c r="G83" s="676"/>
      <c r="H83" s="676"/>
      <c r="I83" s="414"/>
    </row>
    <row r="84" spans="1:15" s="147" customFormat="1" ht="18.75" customHeight="1">
      <c r="B84" s="887"/>
      <c r="C84" s="888"/>
      <c r="D84" s="889"/>
      <c r="E84" s="890"/>
      <c r="F84" s="891"/>
      <c r="G84" s="892"/>
      <c r="H84" s="893"/>
    </row>
    <row r="85" spans="1:15" s="147" customFormat="1" ht="18.75" customHeight="1">
      <c r="B85" s="777" t="s">
        <v>468</v>
      </c>
      <c r="C85" s="145"/>
      <c r="D85" s="147" t="s">
        <v>469</v>
      </c>
      <c r="G85" s="147" t="s">
        <v>470</v>
      </c>
      <c r="H85" s="778"/>
    </row>
    <row r="86" spans="1:15" s="147" customFormat="1" ht="18.75" customHeight="1">
      <c r="B86" s="779" t="s">
        <v>471</v>
      </c>
      <c r="C86" s="1080" t="s">
        <v>472</v>
      </c>
      <c r="D86" s="133" t="s">
        <v>473</v>
      </c>
      <c r="F86" s="1080" t="s">
        <v>474</v>
      </c>
      <c r="G86" s="145" t="s">
        <v>475</v>
      </c>
      <c r="H86" s="1081" t="s">
        <v>476</v>
      </c>
    </row>
    <row r="87" spans="1:15" s="147" customFormat="1" ht="18.75" customHeight="1">
      <c r="B87" s="779" t="s">
        <v>477</v>
      </c>
      <c r="C87" s="1080" t="s">
        <v>478</v>
      </c>
      <c r="D87" s="133" t="s">
        <v>479</v>
      </c>
      <c r="E87" s="148" t="s">
        <v>480</v>
      </c>
      <c r="F87" s="1082" t="s">
        <v>481</v>
      </c>
      <c r="G87" s="145" t="s">
        <v>482</v>
      </c>
      <c r="H87" s="1081" t="s">
        <v>483</v>
      </c>
    </row>
    <row r="88" spans="1:15" s="147" customFormat="1" ht="18.75" customHeight="1">
      <c r="B88" s="782" t="s">
        <v>484</v>
      </c>
      <c r="C88" s="1083" t="s">
        <v>485</v>
      </c>
      <c r="D88" s="133" t="s">
        <v>486</v>
      </c>
      <c r="E88" s="148" t="s">
        <v>487</v>
      </c>
      <c r="F88" s="1082" t="s">
        <v>488</v>
      </c>
      <c r="G88" s="587" t="s">
        <v>489</v>
      </c>
      <c r="H88" s="1084" t="s">
        <v>490</v>
      </c>
    </row>
    <row r="89" spans="1:15" s="147" customFormat="1" ht="18.75" customHeight="1">
      <c r="B89" s="782" t="s">
        <v>491</v>
      </c>
      <c r="C89" s="1083" t="s">
        <v>492</v>
      </c>
      <c r="D89" s="133" t="s">
        <v>493</v>
      </c>
      <c r="E89" s="148" t="s">
        <v>494</v>
      </c>
      <c r="F89" s="1082" t="s">
        <v>495</v>
      </c>
      <c r="G89" s="587" t="s">
        <v>496</v>
      </c>
      <c r="H89" s="1084" t="s">
        <v>497</v>
      </c>
      <c r="N89" s="149"/>
      <c r="O89" s="149"/>
    </row>
    <row r="90" spans="1:15" s="147" customFormat="1" ht="18.75" customHeight="1">
      <c r="B90" s="782" t="s">
        <v>909</v>
      </c>
      <c r="C90" s="1083" t="s">
        <v>499</v>
      </c>
      <c r="D90" s="133" t="s">
        <v>500</v>
      </c>
      <c r="E90" s="148" t="s">
        <v>501</v>
      </c>
      <c r="F90" s="1082" t="s">
        <v>502</v>
      </c>
      <c r="G90" s="587" t="s">
        <v>503</v>
      </c>
      <c r="H90" s="1084" t="s">
        <v>504</v>
      </c>
      <c r="N90" s="149"/>
      <c r="O90" s="149"/>
    </row>
    <row r="91" spans="1:15" s="147" customFormat="1" ht="18.75" customHeight="1">
      <c r="B91" s="782" t="s">
        <v>505</v>
      </c>
      <c r="C91" s="1083" t="s">
        <v>506</v>
      </c>
      <c r="D91" s="133" t="s">
        <v>507</v>
      </c>
      <c r="E91" s="148" t="s">
        <v>508</v>
      </c>
      <c r="F91" s="1082" t="s">
        <v>509</v>
      </c>
      <c r="G91" s="587" t="s">
        <v>510</v>
      </c>
      <c r="H91" s="1084" t="s">
        <v>511</v>
      </c>
      <c r="N91" s="149"/>
      <c r="O91" s="149"/>
    </row>
    <row r="92" spans="1:15" s="147" customFormat="1" ht="18.75" customHeight="1">
      <c r="B92" s="782" t="s">
        <v>512</v>
      </c>
      <c r="C92" s="1083" t="s">
        <v>513</v>
      </c>
      <c r="D92" s="133" t="s">
        <v>514</v>
      </c>
      <c r="E92" s="148" t="s">
        <v>515</v>
      </c>
      <c r="F92" s="1080" t="s">
        <v>516</v>
      </c>
      <c r="G92" s="587" t="s">
        <v>517</v>
      </c>
      <c r="H92" s="786" t="s">
        <v>518</v>
      </c>
      <c r="N92" s="149"/>
      <c r="O92" s="149"/>
    </row>
    <row r="93" spans="1:15" ht="18.75" customHeight="1">
      <c r="A93" s="1018"/>
      <c r="B93" s="782" t="s">
        <v>519</v>
      </c>
      <c r="C93" s="1083" t="s">
        <v>520</v>
      </c>
      <c r="D93" s="133"/>
      <c r="F93" s="587"/>
      <c r="G93" s="147"/>
      <c r="H93" s="787"/>
      <c r="J93" s="145"/>
      <c r="K93" s="145"/>
    </row>
    <row r="94" spans="1:15" ht="13.9" thickBot="1">
      <c r="A94" s="1018"/>
      <c r="B94" s="1085"/>
      <c r="C94" s="790"/>
      <c r="D94" s="790"/>
      <c r="E94" s="790"/>
      <c r="F94" s="790"/>
      <c r="G94" s="790"/>
      <c r="H94" s="1086"/>
      <c r="J94" s="145"/>
      <c r="K94" s="145"/>
    </row>
  </sheetData>
  <customSheetViews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6"/>
      <headerFooter>
        <oddFooter>&amp;L&amp;1#&amp;"Calibri"&amp;10 Sensitivity: Public</oddFooter>
      </headerFooter>
    </customSheetView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topLeftCell="A9" zoomScaleNormal="100" zoomScaleSheetLayoutView="100" workbookViewId="0">
      <selection activeCell="F18" sqref="F18"/>
    </sheetView>
  </sheetViews>
  <sheetFormatPr defaultRowHeight="13.1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7" thickBot="1">
      <c r="A1" s="19" t="s">
        <v>524</v>
      </c>
      <c r="B1" s="20" t="s">
        <v>525</v>
      </c>
      <c r="C1" s="20" t="s">
        <v>526</v>
      </c>
      <c r="D1" s="20" t="s">
        <v>527</v>
      </c>
      <c r="E1" s="20" t="s">
        <v>528</v>
      </c>
      <c r="F1" s="20" t="s">
        <v>529</v>
      </c>
      <c r="G1" s="21" t="s">
        <v>530</v>
      </c>
    </row>
    <row r="2" spans="1:7" s="22" customFormat="1" ht="13.9">
      <c r="A2" s="23" t="s">
        <v>531</v>
      </c>
      <c r="B2" s="24" t="s">
        <v>532</v>
      </c>
      <c r="C2" s="24" t="s">
        <v>533</v>
      </c>
      <c r="D2" s="25" t="s">
        <v>534</v>
      </c>
      <c r="E2" s="26" t="s">
        <v>535</v>
      </c>
      <c r="F2" s="27" t="s">
        <v>536</v>
      </c>
      <c r="G2" s="28"/>
    </row>
    <row r="3" spans="1:7" s="22" customFormat="1" ht="13.9">
      <c r="A3" s="29" t="s">
        <v>537</v>
      </c>
      <c r="B3" s="24" t="s">
        <v>538</v>
      </c>
      <c r="C3" s="24" t="s">
        <v>538</v>
      </c>
      <c r="D3" s="30" t="s">
        <v>539</v>
      </c>
      <c r="E3" s="31" t="s">
        <v>535</v>
      </c>
      <c r="F3" s="27" t="s">
        <v>540</v>
      </c>
      <c r="G3" s="32" t="s">
        <v>541</v>
      </c>
    </row>
    <row r="4" spans="1:7" s="22" customFormat="1" ht="13.9">
      <c r="A4" s="33" t="s">
        <v>542</v>
      </c>
      <c r="B4" s="24" t="s">
        <v>543</v>
      </c>
      <c r="C4" s="24" t="s">
        <v>538</v>
      </c>
      <c r="D4" s="34" t="s">
        <v>544</v>
      </c>
      <c r="E4" s="26" t="s">
        <v>535</v>
      </c>
      <c r="F4" s="27" t="s">
        <v>545</v>
      </c>
      <c r="G4" s="28"/>
    </row>
    <row r="5" spans="1:7" s="22" customFormat="1" ht="13.9">
      <c r="A5" s="35" t="s">
        <v>546</v>
      </c>
      <c r="B5" s="24" t="s">
        <v>532</v>
      </c>
      <c r="C5" s="24" t="s">
        <v>533</v>
      </c>
      <c r="D5" s="36" t="s">
        <v>547</v>
      </c>
      <c r="E5" s="26" t="s">
        <v>535</v>
      </c>
      <c r="F5" s="27" t="s">
        <v>548</v>
      </c>
      <c r="G5" s="28"/>
    </row>
    <row r="6" spans="1:7" s="22" customFormat="1" ht="13.9">
      <c r="A6" s="37" t="s">
        <v>549</v>
      </c>
      <c r="B6" s="24" t="s">
        <v>550</v>
      </c>
      <c r="C6" s="24" t="s">
        <v>543</v>
      </c>
      <c r="D6" s="38" t="s">
        <v>551</v>
      </c>
      <c r="E6" s="26" t="s">
        <v>535</v>
      </c>
      <c r="F6" s="27" t="s">
        <v>552</v>
      </c>
      <c r="G6" s="39"/>
    </row>
    <row r="7" spans="1:7" s="22" customFormat="1" ht="13.9">
      <c r="A7" s="33" t="s">
        <v>553</v>
      </c>
      <c r="B7" s="24" t="s">
        <v>550</v>
      </c>
      <c r="C7" s="24" t="s">
        <v>543</v>
      </c>
      <c r="D7" s="34" t="s">
        <v>554</v>
      </c>
      <c r="E7" s="26" t="s">
        <v>535</v>
      </c>
      <c r="F7" s="27" t="s">
        <v>555</v>
      </c>
      <c r="G7" s="39"/>
    </row>
    <row r="8" spans="1:7" s="22" customFormat="1" ht="13.9">
      <c r="A8" s="40" t="s">
        <v>556</v>
      </c>
      <c r="B8" s="24" t="s">
        <v>533</v>
      </c>
      <c r="C8" s="24" t="s">
        <v>557</v>
      </c>
      <c r="D8" s="41" t="s">
        <v>558</v>
      </c>
      <c r="E8" s="26" t="s">
        <v>535</v>
      </c>
      <c r="F8" s="27" t="s">
        <v>559</v>
      </c>
      <c r="G8" s="39"/>
    </row>
    <row r="9" spans="1:7" s="22" customFormat="1" ht="13.9">
      <c r="A9" s="42" t="s">
        <v>560</v>
      </c>
      <c r="B9" s="43" t="s">
        <v>557</v>
      </c>
      <c r="C9" s="43" t="s">
        <v>561</v>
      </c>
      <c r="D9" s="44" t="s">
        <v>562</v>
      </c>
      <c r="E9" s="31" t="s">
        <v>535</v>
      </c>
      <c r="F9" s="27" t="s">
        <v>563</v>
      </c>
      <c r="G9" s="28"/>
    </row>
    <row r="10" spans="1:7" s="22" customFormat="1" ht="13.9">
      <c r="A10" s="45" t="s">
        <v>564</v>
      </c>
      <c r="B10" s="46" t="s">
        <v>543</v>
      </c>
      <c r="C10" s="46" t="s">
        <v>538</v>
      </c>
      <c r="D10" s="47" t="s">
        <v>565</v>
      </c>
      <c r="E10" s="31" t="s">
        <v>566</v>
      </c>
      <c r="F10" s="27" t="s">
        <v>567</v>
      </c>
      <c r="G10" s="32"/>
    </row>
    <row r="11" spans="1:7" ht="13.9" thickBot="1">
      <c r="A11" s="48" t="s">
        <v>568</v>
      </c>
      <c r="B11" s="49" t="s">
        <v>550</v>
      </c>
      <c r="C11" s="49" t="s">
        <v>543</v>
      </c>
      <c r="D11" s="50" t="s">
        <v>569</v>
      </c>
      <c r="E11" s="51" t="s">
        <v>566</v>
      </c>
      <c r="F11" s="52" t="s">
        <v>570</v>
      </c>
      <c r="G11" s="53"/>
    </row>
    <row r="12" spans="1:7" s="22" customFormat="1" ht="14.45" thickBot="1">
      <c r="A12" s="54" t="s">
        <v>571</v>
      </c>
      <c r="B12" s="55" t="s">
        <v>557</v>
      </c>
      <c r="C12" s="55" t="s">
        <v>561</v>
      </c>
      <c r="D12" s="56" t="s">
        <v>572</v>
      </c>
      <c r="E12" s="57" t="s">
        <v>573</v>
      </c>
      <c r="F12" s="58" t="s">
        <v>574</v>
      </c>
      <c r="G12" s="59" t="s">
        <v>575</v>
      </c>
    </row>
    <row r="13" spans="1:7" s="22" customFormat="1" ht="26.45" hidden="1">
      <c r="A13" s="60" t="s">
        <v>576</v>
      </c>
      <c r="B13" s="61" t="s">
        <v>557</v>
      </c>
      <c r="C13" s="61" t="s">
        <v>561</v>
      </c>
      <c r="D13" s="62" t="s">
        <v>577</v>
      </c>
      <c r="E13" s="63" t="s">
        <v>573</v>
      </c>
      <c r="F13" s="64" t="s">
        <v>578</v>
      </c>
      <c r="G13" s="65" t="s">
        <v>579</v>
      </c>
    </row>
    <row r="14" spans="1:7" s="22" customFormat="1" ht="14.45" hidden="1" thickBot="1">
      <c r="A14" s="60" t="s">
        <v>580</v>
      </c>
      <c r="B14" s="61" t="s">
        <v>543</v>
      </c>
      <c r="C14" s="61" t="s">
        <v>538</v>
      </c>
      <c r="D14" s="62" t="s">
        <v>581</v>
      </c>
      <c r="E14" s="63" t="s">
        <v>573</v>
      </c>
      <c r="F14" s="64" t="s">
        <v>582</v>
      </c>
      <c r="G14" s="28" t="s">
        <v>583</v>
      </c>
    </row>
    <row r="15" spans="1:7" s="71" customFormat="1" ht="13.9">
      <c r="A15" s="66" t="s">
        <v>584</v>
      </c>
      <c r="B15" s="67" t="s">
        <v>533</v>
      </c>
      <c r="C15" s="67" t="s">
        <v>557</v>
      </c>
      <c r="D15" s="68" t="s">
        <v>585</v>
      </c>
      <c r="E15" s="69" t="s">
        <v>573</v>
      </c>
      <c r="F15" s="70" t="s">
        <v>586</v>
      </c>
      <c r="G15" s="59"/>
    </row>
    <row r="16" spans="1:7" s="71" customFormat="1" ht="13.9">
      <c r="A16" s="72" t="s">
        <v>587</v>
      </c>
      <c r="B16" s="73" t="s">
        <v>532</v>
      </c>
      <c r="C16" s="73" t="s">
        <v>533</v>
      </c>
      <c r="D16" s="74" t="s">
        <v>585</v>
      </c>
      <c r="E16" s="75" t="s">
        <v>573</v>
      </c>
      <c r="F16" s="76" t="s">
        <v>588</v>
      </c>
      <c r="G16" s="77"/>
    </row>
    <row r="17" spans="1:7" s="81" customFormat="1" ht="26.45">
      <c r="A17" s="78" t="s">
        <v>589</v>
      </c>
      <c r="B17" s="61" t="s">
        <v>557</v>
      </c>
      <c r="C17" s="61" t="s">
        <v>561</v>
      </c>
      <c r="D17" s="79" t="s">
        <v>581</v>
      </c>
      <c r="E17" s="63" t="s">
        <v>573</v>
      </c>
      <c r="F17" s="64" t="s">
        <v>590</v>
      </c>
      <c r="G17" s="80"/>
    </row>
    <row r="18" spans="1:7" s="22" customFormat="1" ht="13.9">
      <c r="A18" s="82" t="s">
        <v>591</v>
      </c>
      <c r="B18" s="43" t="s">
        <v>557</v>
      </c>
      <c r="C18" s="43" t="s">
        <v>550</v>
      </c>
      <c r="D18" s="83" t="s">
        <v>581</v>
      </c>
      <c r="E18" s="31" t="s">
        <v>573</v>
      </c>
      <c r="F18" s="27" t="s">
        <v>592</v>
      </c>
      <c r="G18" s="28"/>
    </row>
    <row r="19" spans="1:7" s="22" customFormat="1" ht="13.9">
      <c r="A19" s="82" t="s">
        <v>593</v>
      </c>
      <c r="B19" s="43" t="s">
        <v>538</v>
      </c>
      <c r="C19" s="43" t="s">
        <v>532</v>
      </c>
      <c r="D19" s="83" t="s">
        <v>581</v>
      </c>
      <c r="E19" s="31" t="s">
        <v>573</v>
      </c>
      <c r="F19" s="27" t="s">
        <v>594</v>
      </c>
      <c r="G19" s="28" t="s">
        <v>595</v>
      </c>
    </row>
    <row r="20" spans="1:7" s="22" customFormat="1" ht="13.9">
      <c r="A20" s="84" t="s">
        <v>596</v>
      </c>
      <c r="B20" s="24" t="s">
        <v>532</v>
      </c>
      <c r="C20" s="24" t="s">
        <v>533</v>
      </c>
      <c r="D20" s="85" t="s">
        <v>597</v>
      </c>
      <c r="E20" s="31" t="s">
        <v>573</v>
      </c>
      <c r="F20" s="27" t="s">
        <v>598</v>
      </c>
      <c r="G20" s="32"/>
    </row>
    <row r="21" spans="1:7" s="81" customFormat="1" ht="13.9">
      <c r="A21" s="86" t="s">
        <v>599</v>
      </c>
      <c r="B21" s="61" t="s">
        <v>561</v>
      </c>
      <c r="C21" s="61" t="s">
        <v>543</v>
      </c>
      <c r="D21" s="87" t="s">
        <v>600</v>
      </c>
      <c r="E21" s="63" t="s">
        <v>573</v>
      </c>
      <c r="F21" s="64" t="s">
        <v>601</v>
      </c>
      <c r="G21" s="88"/>
    </row>
    <row r="22" spans="1:7" s="22" customFormat="1" ht="13.9">
      <c r="A22" s="89" t="s">
        <v>602</v>
      </c>
      <c r="B22" s="43" t="s">
        <v>557</v>
      </c>
      <c r="C22" s="43" t="s">
        <v>561</v>
      </c>
      <c r="D22" s="90" t="s">
        <v>600</v>
      </c>
      <c r="E22" s="31" t="s">
        <v>573</v>
      </c>
      <c r="F22" s="27" t="s">
        <v>603</v>
      </c>
      <c r="G22" s="32" t="s">
        <v>604</v>
      </c>
    </row>
    <row r="23" spans="1:7" s="22" customFormat="1" ht="13.9">
      <c r="A23" s="91" t="s">
        <v>605</v>
      </c>
      <c r="B23" s="43" t="s">
        <v>561</v>
      </c>
      <c r="C23" s="43" t="s">
        <v>543</v>
      </c>
      <c r="D23" s="92" t="s">
        <v>606</v>
      </c>
      <c r="E23" s="31" t="s">
        <v>573</v>
      </c>
      <c r="F23" s="27" t="s">
        <v>607</v>
      </c>
      <c r="G23" s="28" t="s">
        <v>608</v>
      </c>
    </row>
    <row r="24" spans="1:7" s="22" customFormat="1" ht="13.9">
      <c r="A24" s="93" t="s">
        <v>609</v>
      </c>
      <c r="B24" s="43" t="s">
        <v>557</v>
      </c>
      <c r="C24" s="43" t="s">
        <v>561</v>
      </c>
      <c r="D24" s="94" t="s">
        <v>610</v>
      </c>
      <c r="E24" s="31" t="s">
        <v>573</v>
      </c>
      <c r="F24" s="27" t="s">
        <v>611</v>
      </c>
      <c r="G24" s="28"/>
    </row>
    <row r="25" spans="1:7" s="22" customFormat="1" ht="13.9">
      <c r="A25" s="95" t="s">
        <v>612</v>
      </c>
      <c r="B25" s="43" t="s">
        <v>557</v>
      </c>
      <c r="C25" s="43" t="s">
        <v>561</v>
      </c>
      <c r="D25" s="96" t="s">
        <v>613</v>
      </c>
      <c r="E25" s="31" t="s">
        <v>573</v>
      </c>
      <c r="F25" s="27" t="s">
        <v>614</v>
      </c>
      <c r="G25" s="28" t="s">
        <v>615</v>
      </c>
    </row>
    <row r="26" spans="1:7" s="22" customFormat="1" ht="13.9">
      <c r="A26" s="95" t="s">
        <v>616</v>
      </c>
      <c r="B26" s="43" t="s">
        <v>561</v>
      </c>
      <c r="C26" s="43" t="s">
        <v>550</v>
      </c>
      <c r="D26" s="96" t="s">
        <v>617</v>
      </c>
      <c r="E26" s="31" t="s">
        <v>573</v>
      </c>
      <c r="F26" s="27" t="s">
        <v>618</v>
      </c>
      <c r="G26" s="32" t="s">
        <v>619</v>
      </c>
    </row>
    <row r="27" spans="1:7" s="22" customFormat="1" ht="13.9">
      <c r="A27" s="86" t="s">
        <v>14</v>
      </c>
      <c r="B27" s="61" t="s">
        <v>533</v>
      </c>
      <c r="C27" s="61" t="s">
        <v>557</v>
      </c>
      <c r="D27" s="87" t="s">
        <v>620</v>
      </c>
      <c r="E27" s="63" t="s">
        <v>573</v>
      </c>
      <c r="F27" s="64" t="s">
        <v>621</v>
      </c>
      <c r="G27" s="32" t="s">
        <v>622</v>
      </c>
    </row>
    <row r="28" spans="1:7" s="22" customFormat="1" ht="13.9">
      <c r="A28" s="97" t="s">
        <v>623</v>
      </c>
      <c r="B28" s="43" t="s">
        <v>543</v>
      </c>
      <c r="C28" s="43" t="s">
        <v>538</v>
      </c>
      <c r="D28" s="98" t="s">
        <v>624</v>
      </c>
      <c r="E28" s="31" t="s">
        <v>573</v>
      </c>
      <c r="F28" s="27" t="s">
        <v>621</v>
      </c>
      <c r="G28" s="32"/>
    </row>
    <row r="29" spans="1:7" s="22" customFormat="1" ht="26.45">
      <c r="A29" s="99" t="s">
        <v>625</v>
      </c>
      <c r="B29" s="100" t="s">
        <v>532</v>
      </c>
      <c r="C29" s="100" t="s">
        <v>532</v>
      </c>
      <c r="D29" s="101" t="s">
        <v>626</v>
      </c>
      <c r="E29" s="102" t="s">
        <v>573</v>
      </c>
      <c r="F29" s="103" t="s">
        <v>627</v>
      </c>
      <c r="G29" s="104" t="s">
        <v>628</v>
      </c>
    </row>
    <row r="30" spans="1:7" s="22" customFormat="1" ht="13.9">
      <c r="A30" s="99" t="s">
        <v>625</v>
      </c>
      <c r="B30" s="100" t="s">
        <v>561</v>
      </c>
      <c r="C30" s="100" t="s">
        <v>550</v>
      </c>
      <c r="D30" s="101" t="s">
        <v>626</v>
      </c>
      <c r="E30" s="102" t="s">
        <v>566</v>
      </c>
      <c r="F30" s="103" t="s">
        <v>629</v>
      </c>
      <c r="G30" s="105" t="s">
        <v>630</v>
      </c>
    </row>
    <row r="31" spans="1:7" s="22" customFormat="1" ht="13.9">
      <c r="A31" s="99" t="s">
        <v>631</v>
      </c>
      <c r="B31" s="100" t="s">
        <v>561</v>
      </c>
      <c r="C31" s="100" t="s">
        <v>550</v>
      </c>
      <c r="D31" s="101" t="s">
        <v>632</v>
      </c>
      <c r="E31" s="102" t="s">
        <v>573</v>
      </c>
      <c r="F31" s="103" t="s">
        <v>633</v>
      </c>
      <c r="G31" s="105" t="s">
        <v>630</v>
      </c>
    </row>
    <row r="32" spans="1:7" s="22" customFormat="1" ht="13.9">
      <c r="A32" s="99" t="s">
        <v>631</v>
      </c>
      <c r="B32" s="100" t="s">
        <v>550</v>
      </c>
      <c r="C32" s="100" t="s">
        <v>550</v>
      </c>
      <c r="D32" s="101" t="s">
        <v>632</v>
      </c>
      <c r="E32" s="102" t="s">
        <v>634</v>
      </c>
      <c r="F32" s="103" t="s">
        <v>635</v>
      </c>
      <c r="G32" s="105" t="s">
        <v>630</v>
      </c>
    </row>
    <row r="33" spans="1:7" ht="13.9" thickBot="1">
      <c r="A33" s="106" t="s">
        <v>636</v>
      </c>
      <c r="B33" s="49" t="s">
        <v>532</v>
      </c>
      <c r="C33" s="49" t="s">
        <v>533</v>
      </c>
      <c r="D33" s="107" t="s">
        <v>637</v>
      </c>
      <c r="E33" s="51" t="s">
        <v>566</v>
      </c>
      <c r="F33" s="52" t="s">
        <v>638</v>
      </c>
      <c r="G33" s="53"/>
    </row>
  </sheetData>
  <customSheetViews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4"/>
      <headerFooter>
        <oddFooter>&amp;L&amp;1#&amp;"Calibri"&amp;10 Sensitivity: Public</oddFooter>
      </headerFooter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0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</customSheetView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534" t="s">
        <v>0</v>
      </c>
      <c r="C2" s="1534"/>
      <c r="D2" s="1534"/>
      <c r="E2" s="1534"/>
      <c r="F2" s="1534"/>
      <c r="G2" s="1534"/>
      <c r="I2" s="943" t="s">
        <v>244</v>
      </c>
    </row>
    <row r="3" spans="1:9" ht="17.25" customHeight="1" thickBot="1">
      <c r="B3" s="165"/>
    </row>
    <row r="4" spans="1:9" ht="30" customHeight="1" thickBot="1">
      <c r="B4" s="1535" t="s">
        <v>4840</v>
      </c>
      <c r="C4" s="1536"/>
      <c r="D4" s="1536"/>
      <c r="E4" s="1536"/>
      <c r="F4" s="1536"/>
      <c r="G4" s="1537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4"/>
      <c r="D6" s="1624" t="s">
        <v>250</v>
      </c>
      <c r="E6" s="928" t="s">
        <v>4841</v>
      </c>
      <c r="F6" s="928" t="s">
        <v>4842</v>
      </c>
      <c r="G6" s="928" t="s">
        <v>210</v>
      </c>
      <c r="H6" s="836"/>
      <c r="I6" s="872" t="s">
        <v>4843</v>
      </c>
    </row>
    <row r="7" spans="1:9" ht="17.25" customHeight="1">
      <c r="A7" s="342"/>
      <c r="B7" s="931" t="s">
        <v>252</v>
      </c>
      <c r="C7" s="931" t="s">
        <v>253</v>
      </c>
      <c r="D7" s="1624"/>
      <c r="E7" s="927" t="s">
        <v>205</v>
      </c>
      <c r="F7" s="927" t="s">
        <v>160</v>
      </c>
      <c r="G7" s="927" t="s">
        <v>389</v>
      </c>
      <c r="H7" s="989"/>
      <c r="I7" s="1031" t="s">
        <v>254</v>
      </c>
    </row>
    <row r="8" spans="1:9" ht="17.25" hidden="1" customHeight="1">
      <c r="B8" s="990" t="s">
        <v>4844</v>
      </c>
      <c r="C8" s="990" t="s">
        <v>4845</v>
      </c>
      <c r="D8" s="757">
        <v>44470</v>
      </c>
      <c r="E8" s="757">
        <f>D8+7</f>
        <v>44477</v>
      </c>
      <c r="F8" s="757">
        <f>D8+9</f>
        <v>44479</v>
      </c>
      <c r="G8" s="757">
        <f>D8+13</f>
        <v>44483</v>
      </c>
      <c r="H8" s="763"/>
      <c r="I8" s="793"/>
    </row>
    <row r="9" spans="1:9" ht="17.25" hidden="1" customHeight="1">
      <c r="B9" s="990" t="s">
        <v>4846</v>
      </c>
      <c r="C9" s="990" t="s">
        <v>4847</v>
      </c>
      <c r="D9" s="757">
        <v>44479</v>
      </c>
      <c r="E9" s="757">
        <f t="shared" ref="E9:E20" si="0">D9+7</f>
        <v>44486</v>
      </c>
      <c r="F9" s="757">
        <f t="shared" ref="F9:F20" si="1">D9+9</f>
        <v>44488</v>
      </c>
      <c r="G9" s="757">
        <f t="shared" ref="G9:G20" si="2">D9+13</f>
        <v>44492</v>
      </c>
      <c r="H9" s="763"/>
      <c r="I9" s="793"/>
    </row>
    <row r="10" spans="1:9" ht="17.25" hidden="1" customHeight="1">
      <c r="B10" s="615" t="s">
        <v>4848</v>
      </c>
      <c r="C10" s="615" t="s">
        <v>4849</v>
      </c>
      <c r="D10" s="757">
        <v>44488</v>
      </c>
      <c r="E10" s="757">
        <f t="shared" si="0"/>
        <v>44495</v>
      </c>
      <c r="F10" s="757">
        <f t="shared" si="1"/>
        <v>44497</v>
      </c>
      <c r="G10" s="757">
        <f t="shared" si="2"/>
        <v>44501</v>
      </c>
      <c r="H10" s="763"/>
      <c r="I10" s="793"/>
    </row>
    <row r="11" spans="1:9" ht="17.25" hidden="1" customHeight="1">
      <c r="B11" s="991" t="s">
        <v>310</v>
      </c>
      <c r="C11" s="990" t="s">
        <v>4850</v>
      </c>
      <c r="D11" s="992">
        <f t="shared" ref="D11:D12" si="3">D10+7</f>
        <v>44495</v>
      </c>
      <c r="E11" s="993">
        <f t="shared" si="0"/>
        <v>44502</v>
      </c>
      <c r="F11" s="993">
        <f t="shared" si="1"/>
        <v>44504</v>
      </c>
      <c r="G11" s="993">
        <f t="shared" si="2"/>
        <v>44508</v>
      </c>
      <c r="H11" s="763"/>
      <c r="I11" s="994"/>
    </row>
    <row r="12" spans="1:9" ht="17.25" hidden="1" customHeight="1">
      <c r="B12" s="991" t="s">
        <v>310</v>
      </c>
      <c r="C12" s="990" t="s">
        <v>4851</v>
      </c>
      <c r="D12" s="992">
        <f t="shared" si="3"/>
        <v>44502</v>
      </c>
      <c r="E12" s="993">
        <f t="shared" si="0"/>
        <v>44509</v>
      </c>
      <c r="F12" s="993">
        <f t="shared" si="1"/>
        <v>44511</v>
      </c>
      <c r="G12" s="993">
        <f t="shared" si="2"/>
        <v>44515</v>
      </c>
      <c r="H12" s="763"/>
      <c r="I12" s="994"/>
    </row>
    <row r="13" spans="1:9" ht="17.25" hidden="1" customHeight="1">
      <c r="B13" s="990" t="s">
        <v>4852</v>
      </c>
      <c r="C13" s="990" t="s">
        <v>4853</v>
      </c>
      <c r="D13" s="757">
        <v>44502</v>
      </c>
      <c r="E13" s="757">
        <f t="shared" si="0"/>
        <v>44509</v>
      </c>
      <c r="F13" s="757">
        <f t="shared" si="1"/>
        <v>44511</v>
      </c>
      <c r="G13" s="757">
        <f t="shared" si="2"/>
        <v>44515</v>
      </c>
      <c r="H13" s="763"/>
      <c r="I13" s="741"/>
    </row>
    <row r="14" spans="1:9" ht="17.25" hidden="1" customHeight="1">
      <c r="B14" s="990" t="s">
        <v>4854</v>
      </c>
      <c r="C14" s="990" t="s">
        <v>4855</v>
      </c>
      <c r="D14" s="757">
        <v>44515</v>
      </c>
      <c r="E14" s="757">
        <f t="shared" si="0"/>
        <v>44522</v>
      </c>
      <c r="F14" s="757">
        <f t="shared" si="1"/>
        <v>44524</v>
      </c>
      <c r="G14" s="757">
        <f t="shared" si="2"/>
        <v>44528</v>
      </c>
      <c r="H14" s="763"/>
      <c r="I14" s="741"/>
    </row>
    <row r="15" spans="1:9" ht="17.25" hidden="1" customHeight="1">
      <c r="B15" s="990" t="s">
        <v>4856</v>
      </c>
      <c r="C15" s="990" t="s">
        <v>4857</v>
      </c>
      <c r="D15" s="757">
        <v>44526</v>
      </c>
      <c r="E15" s="757">
        <f t="shared" si="0"/>
        <v>44533</v>
      </c>
      <c r="F15" s="757">
        <f t="shared" si="1"/>
        <v>44535</v>
      </c>
      <c r="G15" s="757">
        <f t="shared" si="2"/>
        <v>44539</v>
      </c>
      <c r="H15" s="763"/>
      <c r="I15" s="741"/>
    </row>
    <row r="16" spans="1:9" ht="17.25" hidden="1" customHeight="1">
      <c r="B16" s="990" t="s">
        <v>4858</v>
      </c>
      <c r="C16" s="990" t="s">
        <v>4859</v>
      </c>
      <c r="D16" s="757">
        <v>44536</v>
      </c>
      <c r="E16" s="757">
        <f t="shared" si="0"/>
        <v>44543</v>
      </c>
      <c r="F16" s="757">
        <f t="shared" si="1"/>
        <v>44545</v>
      </c>
      <c r="G16" s="757">
        <f t="shared" si="2"/>
        <v>44549</v>
      </c>
      <c r="H16" s="763"/>
      <c r="I16" s="741"/>
    </row>
    <row r="17" spans="2:7" ht="17.25" hidden="1" customHeight="1">
      <c r="B17" s="990" t="s">
        <v>4860</v>
      </c>
      <c r="C17" s="990" t="s">
        <v>4861</v>
      </c>
      <c r="D17" s="757">
        <v>44546</v>
      </c>
      <c r="E17" s="757">
        <f t="shared" si="0"/>
        <v>44553</v>
      </c>
      <c r="F17" s="757">
        <f t="shared" si="1"/>
        <v>44555</v>
      </c>
      <c r="G17" s="757">
        <f t="shared" si="2"/>
        <v>44559</v>
      </c>
    </row>
    <row r="18" spans="2:7" ht="17.25" hidden="1" customHeight="1">
      <c r="B18" s="990" t="s">
        <v>4862</v>
      </c>
      <c r="C18" s="990" t="s">
        <v>4863</v>
      </c>
      <c r="D18" s="757">
        <v>44552</v>
      </c>
      <c r="E18" s="757">
        <f t="shared" si="0"/>
        <v>44559</v>
      </c>
      <c r="F18" s="757">
        <f t="shared" si="1"/>
        <v>44561</v>
      </c>
      <c r="G18" s="757">
        <f t="shared" si="2"/>
        <v>44565</v>
      </c>
    </row>
    <row r="19" spans="2:7" ht="17.25" hidden="1" customHeight="1">
      <c r="B19" s="990" t="s">
        <v>4864</v>
      </c>
      <c r="C19" s="990" t="s">
        <v>4865</v>
      </c>
      <c r="D19" s="757">
        <v>44567</v>
      </c>
      <c r="E19" s="757">
        <f t="shared" si="0"/>
        <v>44574</v>
      </c>
      <c r="F19" s="757">
        <f t="shared" si="1"/>
        <v>44576</v>
      </c>
      <c r="G19" s="757">
        <f t="shared" si="2"/>
        <v>44580</v>
      </c>
    </row>
    <row r="20" spans="2:7" ht="17.25" hidden="1" customHeight="1">
      <c r="B20" s="990" t="s">
        <v>4844</v>
      </c>
      <c r="C20" s="990" t="s">
        <v>4866</v>
      </c>
      <c r="D20" s="757">
        <v>44575</v>
      </c>
      <c r="E20" s="757">
        <f t="shared" si="0"/>
        <v>44582</v>
      </c>
      <c r="F20" s="757">
        <f t="shared" si="1"/>
        <v>44584</v>
      </c>
      <c r="G20" s="757">
        <f t="shared" si="2"/>
        <v>44588</v>
      </c>
    </row>
    <row r="21" spans="2:7" ht="17.25" hidden="1" customHeight="1">
      <c r="B21" s="991" t="s">
        <v>310</v>
      </c>
      <c r="C21" s="990" t="s">
        <v>4867</v>
      </c>
      <c r="D21" s="993">
        <v>44558</v>
      </c>
      <c r="E21" s="993">
        <f t="shared" ref="E21:E24" si="4">D21+7</f>
        <v>44565</v>
      </c>
      <c r="F21" s="993">
        <f t="shared" ref="F21:F24" si="5">D21+9</f>
        <v>44567</v>
      </c>
      <c r="G21" s="993">
        <f t="shared" ref="G21:G24" si="6">D21+13</f>
        <v>44571</v>
      </c>
    </row>
    <row r="22" spans="2:7" ht="17.25" hidden="1" customHeight="1">
      <c r="B22" s="990" t="s">
        <v>4846</v>
      </c>
      <c r="C22" s="990" t="s">
        <v>4868</v>
      </c>
      <c r="D22" s="757">
        <v>44581</v>
      </c>
      <c r="E22" s="757">
        <f t="shared" si="4"/>
        <v>44588</v>
      </c>
      <c r="F22" s="757">
        <f t="shared" si="5"/>
        <v>44590</v>
      </c>
      <c r="G22" s="757">
        <f t="shared" si="6"/>
        <v>44594</v>
      </c>
    </row>
    <row r="23" spans="2:7" ht="17.25" hidden="1" customHeight="1">
      <c r="B23" s="615" t="s">
        <v>4848</v>
      </c>
      <c r="C23" s="615" t="s">
        <v>4869</v>
      </c>
      <c r="D23" s="617">
        <v>44598</v>
      </c>
      <c r="E23" s="757">
        <f t="shared" si="4"/>
        <v>44605</v>
      </c>
      <c r="F23" s="757">
        <f t="shared" si="5"/>
        <v>44607</v>
      </c>
      <c r="G23" s="757">
        <f t="shared" si="6"/>
        <v>44611</v>
      </c>
    </row>
    <row r="24" spans="2:7" ht="17.25" hidden="1" customHeight="1">
      <c r="B24" s="990" t="s">
        <v>4852</v>
      </c>
      <c r="C24" s="990" t="s">
        <v>4870</v>
      </c>
      <c r="D24" s="757">
        <v>44592</v>
      </c>
      <c r="E24" s="757">
        <f t="shared" si="4"/>
        <v>44599</v>
      </c>
      <c r="F24" s="757">
        <f t="shared" si="5"/>
        <v>44601</v>
      </c>
      <c r="G24" s="757">
        <f t="shared" si="6"/>
        <v>44605</v>
      </c>
    </row>
    <row r="25" spans="2:7" ht="17.25" hidden="1" customHeight="1">
      <c r="B25" s="990" t="s">
        <v>4871</v>
      </c>
      <c r="C25" s="990" t="s">
        <v>4872</v>
      </c>
      <c r="D25" s="757">
        <v>44610</v>
      </c>
      <c r="E25" s="757">
        <f t="shared" ref="E25:E26" si="7">D25+7</f>
        <v>44617</v>
      </c>
      <c r="F25" s="757">
        <f t="shared" ref="F25:F26" si="8">D25+9</f>
        <v>44619</v>
      </c>
      <c r="G25" s="757">
        <f t="shared" ref="G25:G26" si="9">D25+13</f>
        <v>44623</v>
      </c>
    </row>
    <row r="26" spans="2:7" ht="15.6" hidden="1" customHeight="1">
      <c r="B26" s="990" t="s">
        <v>4854</v>
      </c>
      <c r="C26" s="990" t="s">
        <v>4873</v>
      </c>
      <c r="D26" s="757">
        <v>44617</v>
      </c>
      <c r="E26" s="757">
        <f t="shared" si="7"/>
        <v>44624</v>
      </c>
      <c r="F26" s="757">
        <f t="shared" si="8"/>
        <v>44626</v>
      </c>
      <c r="G26" s="757">
        <f t="shared" si="9"/>
        <v>44630</v>
      </c>
    </row>
    <row r="27" spans="2:7" ht="15.6" hidden="1" customHeight="1">
      <c r="B27" s="990" t="s">
        <v>4856</v>
      </c>
      <c r="C27" s="990" t="s">
        <v>4874</v>
      </c>
      <c r="D27" s="757">
        <v>44624</v>
      </c>
      <c r="E27" s="757">
        <f t="shared" ref="E27" si="10">D27+7</f>
        <v>44631</v>
      </c>
      <c r="F27" s="757">
        <f t="shared" ref="F27" si="11">D27+9</f>
        <v>44633</v>
      </c>
      <c r="G27" s="757">
        <f t="shared" ref="G27" si="12">D27+13</f>
        <v>44637</v>
      </c>
    </row>
    <row r="28" spans="2:7" ht="15.6" hidden="1" customHeight="1">
      <c r="B28" s="990" t="s">
        <v>4858</v>
      </c>
      <c r="C28" s="990" t="s">
        <v>4875</v>
      </c>
      <c r="D28" s="757">
        <v>44640</v>
      </c>
      <c r="E28" s="995">
        <f t="shared" ref="E28:E29" si="13">D28+7</f>
        <v>44647</v>
      </c>
      <c r="F28" s="757">
        <f t="shared" ref="F28:F29" si="14">D28+9</f>
        <v>44649</v>
      </c>
      <c r="G28" s="757">
        <f t="shared" ref="G28:G29" si="15">D28+13</f>
        <v>44653</v>
      </c>
    </row>
    <row r="29" spans="2:7" ht="15.6" hidden="1" customHeight="1">
      <c r="B29" s="990" t="s">
        <v>4860</v>
      </c>
      <c r="C29" s="990" t="s">
        <v>4876</v>
      </c>
      <c r="D29" s="757">
        <v>44655</v>
      </c>
      <c r="E29" s="757">
        <f t="shared" si="13"/>
        <v>44662</v>
      </c>
      <c r="F29" s="757">
        <f t="shared" si="14"/>
        <v>44664</v>
      </c>
      <c r="G29" s="757">
        <f t="shared" si="15"/>
        <v>44668</v>
      </c>
    </row>
    <row r="30" spans="2:7" ht="15.6" hidden="1" customHeight="1">
      <c r="B30" s="990" t="s">
        <v>4862</v>
      </c>
      <c r="C30" s="990" t="s">
        <v>4877</v>
      </c>
      <c r="D30" s="757">
        <v>44656</v>
      </c>
      <c r="E30" s="757">
        <f t="shared" ref="E30" si="16">D30+7</f>
        <v>44663</v>
      </c>
      <c r="F30" s="757">
        <f t="shared" ref="F30" si="17">D30+9</f>
        <v>44665</v>
      </c>
      <c r="G30" s="757">
        <f t="shared" ref="G30" si="18">D30+13</f>
        <v>44669</v>
      </c>
    </row>
    <row r="31" spans="2:7" ht="15.6" hidden="1" customHeight="1">
      <c r="B31" s="990" t="s">
        <v>4864</v>
      </c>
      <c r="C31" s="990" t="s">
        <v>4878</v>
      </c>
      <c r="D31" s="757">
        <v>44662</v>
      </c>
      <c r="E31" s="757">
        <f t="shared" ref="E31" si="19">D31+7</f>
        <v>44669</v>
      </c>
      <c r="F31" s="757">
        <f t="shared" ref="F31" si="20">D31+9</f>
        <v>44671</v>
      </c>
      <c r="G31" s="757">
        <f t="shared" ref="G31" si="21">D31+13</f>
        <v>44675</v>
      </c>
    </row>
    <row r="32" spans="2:7" ht="15.6" hidden="1" customHeight="1">
      <c r="B32" s="990" t="s">
        <v>4844</v>
      </c>
      <c r="C32" s="990" t="s">
        <v>4879</v>
      </c>
      <c r="D32" s="757">
        <v>44660</v>
      </c>
      <c r="E32" s="757">
        <f t="shared" ref="E32:E34" si="22">D32+7</f>
        <v>44667</v>
      </c>
      <c r="F32" s="757">
        <f t="shared" ref="F32:F34" si="23">D32+9</f>
        <v>44669</v>
      </c>
      <c r="G32" s="757">
        <f t="shared" ref="G32:G34" si="24">D32+13</f>
        <v>44673</v>
      </c>
    </row>
    <row r="33" spans="2:7" ht="15.6" hidden="1" customHeight="1">
      <c r="B33" s="990" t="s">
        <v>4846</v>
      </c>
      <c r="C33" s="990" t="s">
        <v>4880</v>
      </c>
      <c r="D33" s="757">
        <v>44687</v>
      </c>
      <c r="E33" s="757">
        <f t="shared" si="22"/>
        <v>44694</v>
      </c>
      <c r="F33" s="757">
        <f t="shared" si="23"/>
        <v>44696</v>
      </c>
      <c r="G33" s="757">
        <f t="shared" si="24"/>
        <v>44700</v>
      </c>
    </row>
    <row r="34" spans="2:7" ht="15.6" hidden="1" customHeight="1">
      <c r="B34" s="990" t="s">
        <v>4852</v>
      </c>
      <c r="C34" s="990" t="s">
        <v>4881</v>
      </c>
      <c r="D34" s="757">
        <v>44690</v>
      </c>
      <c r="E34" s="757">
        <f t="shared" si="22"/>
        <v>44697</v>
      </c>
      <c r="F34" s="757">
        <f t="shared" si="23"/>
        <v>44699</v>
      </c>
      <c r="G34" s="757">
        <f t="shared" si="24"/>
        <v>44703</v>
      </c>
    </row>
    <row r="35" spans="2:7" ht="15.6" hidden="1" customHeight="1">
      <c r="B35" s="990" t="s">
        <v>4871</v>
      </c>
      <c r="C35" s="990" t="s">
        <v>4882</v>
      </c>
      <c r="D35" s="757">
        <v>44702</v>
      </c>
      <c r="E35" s="757">
        <f t="shared" ref="E35" si="25">D35+7</f>
        <v>44709</v>
      </c>
      <c r="F35" s="757">
        <f t="shared" ref="F35" si="26">D35+9</f>
        <v>44711</v>
      </c>
      <c r="G35" s="757">
        <f t="shared" ref="G35" si="27">D35+13</f>
        <v>44715</v>
      </c>
    </row>
    <row r="36" spans="2:7" ht="15.6" hidden="1" customHeight="1">
      <c r="B36" s="991" t="s">
        <v>310</v>
      </c>
      <c r="C36" s="991" t="s">
        <v>4883</v>
      </c>
      <c r="D36" s="759"/>
      <c r="E36" s="759"/>
      <c r="F36" s="759"/>
      <c r="G36" s="759"/>
    </row>
    <row r="37" spans="2:7" ht="15.6" hidden="1" customHeight="1">
      <c r="B37" s="990" t="s">
        <v>4854</v>
      </c>
      <c r="C37" s="990" t="s">
        <v>4884</v>
      </c>
      <c r="D37" s="757">
        <v>44702</v>
      </c>
      <c r="E37" s="757">
        <f t="shared" ref="E37" si="28">D37+7</f>
        <v>44709</v>
      </c>
      <c r="F37" s="757">
        <f t="shared" ref="F37" si="29">D37+9</f>
        <v>44711</v>
      </c>
      <c r="G37" s="757">
        <f t="shared" ref="G37" si="30">D37+13</f>
        <v>44715</v>
      </c>
    </row>
    <row r="38" spans="2:7" ht="15.6" hidden="1" customHeight="1">
      <c r="B38" s="990" t="s">
        <v>4856</v>
      </c>
      <c r="C38" s="990" t="s">
        <v>4885</v>
      </c>
      <c r="D38" s="757">
        <v>44719</v>
      </c>
      <c r="E38" s="757">
        <f t="shared" ref="E38:E39" si="31">D38+7</f>
        <v>44726</v>
      </c>
      <c r="F38" s="757">
        <f t="shared" ref="F38:F39" si="32">D38+9</f>
        <v>44728</v>
      </c>
      <c r="G38" s="757">
        <f t="shared" ref="G38:G39" si="33">D38+13</f>
        <v>44732</v>
      </c>
    </row>
    <row r="39" spans="2:7" ht="15.6" hidden="1" customHeight="1">
      <c r="B39" s="990" t="s">
        <v>4886</v>
      </c>
      <c r="C39" s="990" t="s">
        <v>4887</v>
      </c>
      <c r="D39" s="757">
        <v>44710</v>
      </c>
      <c r="E39" s="757">
        <f t="shared" si="31"/>
        <v>44717</v>
      </c>
      <c r="F39" s="757">
        <f t="shared" si="32"/>
        <v>44719</v>
      </c>
      <c r="G39" s="757">
        <f t="shared" si="33"/>
        <v>44723</v>
      </c>
    </row>
    <row r="40" spans="2:7" ht="15.6" hidden="1" customHeight="1">
      <c r="B40" s="990" t="s">
        <v>4860</v>
      </c>
      <c r="C40" s="990" t="s">
        <v>4888</v>
      </c>
      <c r="D40" s="757">
        <v>44722</v>
      </c>
      <c r="E40" s="757">
        <f t="shared" ref="E40" si="34">D40+7</f>
        <v>44729</v>
      </c>
      <c r="F40" s="757">
        <f t="shared" ref="F40" si="35">D40+9</f>
        <v>44731</v>
      </c>
      <c r="G40" s="757">
        <f t="shared" ref="G40" si="36">D40+13</f>
        <v>44735</v>
      </c>
    </row>
    <row r="41" spans="2:7" ht="15.6" hidden="1" customHeight="1">
      <c r="B41" s="991" t="s">
        <v>310</v>
      </c>
      <c r="C41" s="991" t="s">
        <v>4889</v>
      </c>
      <c r="D41" s="759">
        <v>44722</v>
      </c>
      <c r="E41" s="759">
        <f t="shared" ref="E41:E42" si="37">D41+7</f>
        <v>44729</v>
      </c>
      <c r="F41" s="759">
        <f t="shared" ref="F41:F42" si="38">D41+9</f>
        <v>44731</v>
      </c>
      <c r="G41" s="759">
        <f t="shared" ref="G41:G42" si="39">D41+13</f>
        <v>44735</v>
      </c>
    </row>
    <row r="42" spans="2:7" ht="15.6" hidden="1" customHeight="1">
      <c r="B42" s="990" t="s">
        <v>4864</v>
      </c>
      <c r="C42" s="990" t="s">
        <v>4890</v>
      </c>
      <c r="D42" s="757">
        <v>44747</v>
      </c>
      <c r="E42" s="757">
        <f t="shared" si="37"/>
        <v>44754</v>
      </c>
      <c r="F42" s="757">
        <f t="shared" si="38"/>
        <v>44756</v>
      </c>
      <c r="G42" s="757">
        <f t="shared" si="39"/>
        <v>44760</v>
      </c>
    </row>
    <row r="43" spans="2:7" ht="15.6" hidden="1" customHeight="1">
      <c r="B43" s="990" t="s">
        <v>4856</v>
      </c>
      <c r="C43" s="990" t="s">
        <v>4891</v>
      </c>
      <c r="D43" s="757">
        <v>44794</v>
      </c>
      <c r="E43" s="757">
        <f t="shared" ref="E43" si="40">D43+7</f>
        <v>44801</v>
      </c>
      <c r="F43" s="757">
        <f t="shared" ref="F43" si="41">D43+9</f>
        <v>44803</v>
      </c>
      <c r="G43" s="757">
        <f t="shared" ref="G43" si="42">D43+13</f>
        <v>44807</v>
      </c>
    </row>
    <row r="44" spans="2:7" ht="15.6" hidden="1" customHeight="1">
      <c r="B44" s="990" t="s">
        <v>4860</v>
      </c>
      <c r="C44" s="990" t="s">
        <v>4892</v>
      </c>
      <c r="D44" s="757">
        <f t="shared" ref="D44:D54" si="43">D43+7</f>
        <v>44801</v>
      </c>
      <c r="E44" s="757">
        <f t="shared" ref="E44" si="44">D44+7</f>
        <v>44808</v>
      </c>
      <c r="F44" s="757">
        <f t="shared" ref="F44" si="45">D44+9</f>
        <v>44810</v>
      </c>
      <c r="G44" s="757">
        <f t="shared" ref="G44" si="46">D44+13</f>
        <v>44814</v>
      </c>
    </row>
    <row r="45" spans="2:7" ht="15.6" hidden="1" customHeight="1">
      <c r="B45" s="615" t="s">
        <v>4893</v>
      </c>
      <c r="C45" s="990" t="s">
        <v>4894</v>
      </c>
      <c r="D45" s="992">
        <f t="shared" si="43"/>
        <v>44808</v>
      </c>
      <c r="E45" s="992">
        <f t="shared" ref="E45" si="47">D45+7</f>
        <v>44815</v>
      </c>
      <c r="F45" s="992">
        <f t="shared" ref="F45" si="48">D45+9</f>
        <v>44817</v>
      </c>
      <c r="G45" s="992">
        <f t="shared" ref="G45" si="49">D45+13</f>
        <v>44821</v>
      </c>
    </row>
    <row r="46" spans="2:7" ht="15.6" hidden="1" customHeight="1">
      <c r="B46" s="990" t="s">
        <v>4895</v>
      </c>
      <c r="C46" s="990" t="s">
        <v>4896</v>
      </c>
      <c r="D46" s="757">
        <f t="shared" si="43"/>
        <v>44815</v>
      </c>
      <c r="E46" s="757">
        <f t="shared" ref="E46" si="50">D46+7</f>
        <v>44822</v>
      </c>
      <c r="F46" s="757">
        <f t="shared" ref="F46" si="51">D46+9</f>
        <v>44824</v>
      </c>
      <c r="G46" s="757">
        <f t="shared" ref="G46" si="52">D46+13</f>
        <v>44828</v>
      </c>
    </row>
    <row r="47" spans="2:7" ht="17.25" hidden="1" customHeight="1">
      <c r="B47" s="615" t="s">
        <v>4897</v>
      </c>
      <c r="C47" s="990" t="s">
        <v>4898</v>
      </c>
      <c r="D47" s="759">
        <f t="shared" si="43"/>
        <v>44822</v>
      </c>
      <c r="E47" s="759">
        <f t="shared" ref="E47" si="53">D47+7</f>
        <v>44829</v>
      </c>
      <c r="F47" s="759">
        <f t="shared" ref="F47" si="54">D47+9</f>
        <v>44831</v>
      </c>
      <c r="G47" s="759">
        <f t="shared" ref="G47" si="55">D47+13</f>
        <v>44835</v>
      </c>
    </row>
    <row r="48" spans="2:7" ht="15.6" hidden="1" customHeight="1">
      <c r="B48" s="990" t="s">
        <v>4899</v>
      </c>
      <c r="C48" s="990" t="s">
        <v>4900</v>
      </c>
      <c r="D48" s="757">
        <f t="shared" si="43"/>
        <v>44829</v>
      </c>
      <c r="E48" s="757">
        <f t="shared" ref="E48" si="56">D48+7</f>
        <v>44836</v>
      </c>
      <c r="F48" s="757">
        <f t="shared" ref="F48" si="57">D48+9</f>
        <v>44838</v>
      </c>
      <c r="G48" s="757">
        <f t="shared" ref="G48" si="58">D48+13</f>
        <v>44842</v>
      </c>
    </row>
    <row r="49" spans="2:7" ht="15.6" hidden="1" customHeight="1">
      <c r="B49" s="990" t="s">
        <v>4864</v>
      </c>
      <c r="C49" s="990" t="s">
        <v>4901</v>
      </c>
      <c r="D49" s="757">
        <f t="shared" si="43"/>
        <v>44836</v>
      </c>
      <c r="E49" s="757">
        <f t="shared" ref="E49" si="59">D49+7</f>
        <v>44843</v>
      </c>
      <c r="F49" s="757">
        <f t="shared" ref="F49" si="60">D49+9</f>
        <v>44845</v>
      </c>
      <c r="G49" s="757">
        <f t="shared" ref="G49" si="61">D49+13</f>
        <v>44849</v>
      </c>
    </row>
    <row r="50" spans="2:7" ht="15.6" hidden="1" customHeight="1">
      <c r="B50" s="615" t="s">
        <v>4902</v>
      </c>
      <c r="C50" s="990" t="s">
        <v>4903</v>
      </c>
      <c r="D50" s="759">
        <f t="shared" si="43"/>
        <v>44843</v>
      </c>
      <c r="E50" s="759">
        <f t="shared" ref="E50" si="62">D50+7</f>
        <v>44850</v>
      </c>
      <c r="F50" s="759">
        <f t="shared" ref="F50" si="63">D50+9</f>
        <v>44852</v>
      </c>
      <c r="G50" s="759">
        <f t="shared" ref="G50" si="64">D50+13</f>
        <v>44856</v>
      </c>
    </row>
    <row r="51" spans="2:7" ht="15.6" hidden="1" customHeight="1">
      <c r="B51" s="990" t="s">
        <v>4844</v>
      </c>
      <c r="C51" s="990" t="s">
        <v>4904</v>
      </c>
      <c r="D51" s="757">
        <f t="shared" si="43"/>
        <v>44850</v>
      </c>
      <c r="E51" s="757">
        <f t="shared" ref="E51" si="65">D51+7</f>
        <v>44857</v>
      </c>
      <c r="F51" s="757">
        <f t="shared" ref="F51" si="66">D51+9</f>
        <v>44859</v>
      </c>
      <c r="G51" s="757">
        <f t="shared" ref="G51" si="67">D51+13</f>
        <v>44863</v>
      </c>
    </row>
    <row r="52" spans="2:7" ht="15.6" hidden="1" customHeight="1">
      <c r="B52" s="990" t="s">
        <v>4905</v>
      </c>
      <c r="C52" s="990" t="s">
        <v>4906</v>
      </c>
      <c r="D52" s="757">
        <f t="shared" si="43"/>
        <v>44857</v>
      </c>
      <c r="E52" s="757">
        <f t="shared" ref="E52" si="68">D52+7</f>
        <v>44864</v>
      </c>
      <c r="F52" s="757">
        <f t="shared" ref="F52" si="69">D52+9</f>
        <v>44866</v>
      </c>
      <c r="G52" s="757">
        <f t="shared" ref="G52" si="70">D52+13</f>
        <v>44870</v>
      </c>
    </row>
    <row r="53" spans="2:7" ht="15.6" hidden="1" customHeight="1">
      <c r="B53" s="990" t="s">
        <v>4907</v>
      </c>
      <c r="C53" s="990" t="s">
        <v>4908</v>
      </c>
      <c r="D53" s="757">
        <f t="shared" si="43"/>
        <v>44864</v>
      </c>
      <c r="E53" s="757">
        <f t="shared" ref="E53" si="71">D53+7</f>
        <v>44871</v>
      </c>
      <c r="F53" s="757">
        <f t="shared" ref="F53" si="72">D53+9</f>
        <v>44873</v>
      </c>
      <c r="G53" s="757">
        <f t="shared" ref="G53" si="73">D53+13</f>
        <v>44877</v>
      </c>
    </row>
    <row r="54" spans="2:7" ht="15.6" hidden="1" customHeight="1">
      <c r="B54" s="990" t="s">
        <v>4886</v>
      </c>
      <c r="C54" s="990" t="s">
        <v>4909</v>
      </c>
      <c r="D54" s="757">
        <f t="shared" si="43"/>
        <v>44871</v>
      </c>
      <c r="E54" s="757">
        <f t="shared" ref="E54" si="74">D54+7</f>
        <v>44878</v>
      </c>
      <c r="F54" s="757">
        <f t="shared" ref="F54" si="75">D54+9</f>
        <v>44880</v>
      </c>
      <c r="G54" s="757">
        <f t="shared" ref="G54" si="76">D54+13</f>
        <v>44884</v>
      </c>
    </row>
    <row r="55" spans="2:7" ht="15.6" hidden="1" customHeight="1">
      <c r="B55" s="990" t="s">
        <v>4856</v>
      </c>
      <c r="C55" s="990" t="s">
        <v>4910</v>
      </c>
      <c r="D55" s="757">
        <v>44897</v>
      </c>
      <c r="E55" s="757">
        <f t="shared" ref="E55:E65" si="77">D55+7</f>
        <v>44904</v>
      </c>
      <c r="F55" s="757">
        <f t="shared" ref="F55:F65" si="78">D55+9</f>
        <v>44906</v>
      </c>
      <c r="G55" s="757">
        <f t="shared" ref="G55:G65" si="79">D55+13</f>
        <v>44910</v>
      </c>
    </row>
    <row r="56" spans="2:7" ht="15.6" hidden="1" customHeight="1">
      <c r="B56" s="990" t="s">
        <v>4911</v>
      </c>
      <c r="C56" s="990" t="s">
        <v>4912</v>
      </c>
      <c r="D56" s="757">
        <v>44900</v>
      </c>
      <c r="E56" s="757">
        <f t="shared" si="77"/>
        <v>44907</v>
      </c>
      <c r="F56" s="757">
        <f t="shared" si="78"/>
        <v>44909</v>
      </c>
      <c r="G56" s="757">
        <f t="shared" si="79"/>
        <v>44913</v>
      </c>
    </row>
    <row r="57" spans="2:7" ht="15.6" hidden="1" customHeight="1">
      <c r="B57" s="990" t="s">
        <v>4895</v>
      </c>
      <c r="C57" s="990" t="s">
        <v>4913</v>
      </c>
      <c r="D57" s="757">
        <v>44905</v>
      </c>
      <c r="E57" s="757">
        <f t="shared" si="77"/>
        <v>44912</v>
      </c>
      <c r="F57" s="757">
        <f t="shared" si="78"/>
        <v>44914</v>
      </c>
      <c r="G57" s="757">
        <f t="shared" si="79"/>
        <v>44918</v>
      </c>
    </row>
    <row r="58" spans="2:7" ht="15.6" hidden="1" customHeight="1">
      <c r="B58" s="990" t="s">
        <v>4914</v>
      </c>
      <c r="C58" s="990" t="s">
        <v>4915</v>
      </c>
      <c r="D58" s="757">
        <v>44911</v>
      </c>
      <c r="E58" s="757">
        <f t="shared" si="77"/>
        <v>44918</v>
      </c>
      <c r="F58" s="757">
        <f t="shared" si="78"/>
        <v>44920</v>
      </c>
      <c r="G58" s="757">
        <f t="shared" si="79"/>
        <v>44924</v>
      </c>
    </row>
    <row r="59" spans="2:7" ht="15.6" hidden="1" customHeight="1">
      <c r="B59" s="990" t="s">
        <v>4916</v>
      </c>
      <c r="C59" s="990" t="s">
        <v>4917</v>
      </c>
      <c r="D59" s="757">
        <v>44917</v>
      </c>
      <c r="E59" s="757">
        <f t="shared" si="77"/>
        <v>44924</v>
      </c>
      <c r="F59" s="757">
        <f t="shared" si="78"/>
        <v>44926</v>
      </c>
      <c r="G59" s="757">
        <f t="shared" si="79"/>
        <v>44930</v>
      </c>
    </row>
    <row r="60" spans="2:7" ht="15.6" hidden="1" customHeight="1">
      <c r="B60" s="990" t="s">
        <v>4918</v>
      </c>
      <c r="C60" s="990" t="s">
        <v>4919</v>
      </c>
      <c r="D60" s="759">
        <f t="shared" ref="D60:D65" si="80">D59+7</f>
        <v>44924</v>
      </c>
      <c r="E60" s="759">
        <f t="shared" si="77"/>
        <v>44931</v>
      </c>
      <c r="F60" s="759">
        <f t="shared" si="78"/>
        <v>44933</v>
      </c>
      <c r="G60" s="759">
        <f t="shared" si="79"/>
        <v>44937</v>
      </c>
    </row>
    <row r="61" spans="2:7" ht="17.25" hidden="1" customHeight="1">
      <c r="B61" s="990" t="s">
        <v>4920</v>
      </c>
      <c r="C61" s="990" t="s">
        <v>4921</v>
      </c>
      <c r="D61" s="759">
        <f t="shared" si="80"/>
        <v>44931</v>
      </c>
      <c r="E61" s="759">
        <f t="shared" si="77"/>
        <v>44938</v>
      </c>
      <c r="F61" s="759">
        <f t="shared" si="78"/>
        <v>44940</v>
      </c>
      <c r="G61" s="759">
        <f t="shared" si="79"/>
        <v>44944</v>
      </c>
    </row>
    <row r="62" spans="2:7" ht="17.25" hidden="1" customHeight="1">
      <c r="B62" s="990" t="s">
        <v>4922</v>
      </c>
      <c r="C62" s="990" t="s">
        <v>4923</v>
      </c>
      <c r="D62" s="757">
        <v>44927</v>
      </c>
      <c r="E62" s="757">
        <f t="shared" si="77"/>
        <v>44934</v>
      </c>
      <c r="F62" s="757">
        <f t="shared" si="78"/>
        <v>44936</v>
      </c>
      <c r="G62" s="757">
        <f t="shared" si="79"/>
        <v>44940</v>
      </c>
    </row>
    <row r="63" spans="2:7" ht="17.25" hidden="1" customHeight="1">
      <c r="B63" s="990" t="s">
        <v>4844</v>
      </c>
      <c r="C63" s="990" t="s">
        <v>4924</v>
      </c>
      <c r="D63" s="757">
        <f t="shared" si="80"/>
        <v>44934</v>
      </c>
      <c r="E63" s="757">
        <f t="shared" si="77"/>
        <v>44941</v>
      </c>
      <c r="F63" s="757">
        <f t="shared" si="78"/>
        <v>44943</v>
      </c>
      <c r="G63" s="757">
        <f t="shared" si="79"/>
        <v>44947</v>
      </c>
    </row>
    <row r="64" spans="2:7" ht="17.25" hidden="1" customHeight="1">
      <c r="B64" s="990" t="s">
        <v>4925</v>
      </c>
      <c r="C64" s="990" t="s">
        <v>4926</v>
      </c>
      <c r="D64" s="757">
        <v>44944</v>
      </c>
      <c r="E64" s="757">
        <f t="shared" si="77"/>
        <v>44951</v>
      </c>
      <c r="F64" s="757">
        <f t="shared" si="78"/>
        <v>44953</v>
      </c>
      <c r="G64" s="757">
        <f t="shared" si="79"/>
        <v>44957</v>
      </c>
    </row>
    <row r="65" spans="1:7" ht="17.25" hidden="1" customHeight="1">
      <c r="B65" s="990" t="s">
        <v>4927</v>
      </c>
      <c r="C65" s="990" t="s">
        <v>4928</v>
      </c>
      <c r="D65" s="759">
        <f t="shared" si="80"/>
        <v>44951</v>
      </c>
      <c r="E65" s="759">
        <f t="shared" si="77"/>
        <v>44958</v>
      </c>
      <c r="F65" s="759">
        <f t="shared" si="78"/>
        <v>44960</v>
      </c>
      <c r="G65" s="759">
        <f t="shared" si="79"/>
        <v>44964</v>
      </c>
    </row>
    <row r="66" spans="1:7" ht="17.25" hidden="1" customHeight="1">
      <c r="B66" s="990" t="s">
        <v>4929</v>
      </c>
      <c r="C66" s="990" t="s">
        <v>4930</v>
      </c>
      <c r="D66" s="815"/>
      <c r="E66" s="815"/>
      <c r="F66" s="815"/>
      <c r="G66" s="815"/>
    </row>
    <row r="67" spans="1:7" ht="17.25" hidden="1" customHeight="1">
      <c r="B67" s="990" t="s">
        <v>4886</v>
      </c>
      <c r="C67" s="990" t="s">
        <v>4931</v>
      </c>
      <c r="D67" s="757">
        <v>44966</v>
      </c>
      <c r="E67" s="757">
        <f t="shared" ref="E67" si="81">D67+7</f>
        <v>44973</v>
      </c>
      <c r="F67" s="759">
        <f t="shared" ref="F67" si="82">D67+9</f>
        <v>44975</v>
      </c>
      <c r="G67" s="759">
        <f t="shared" ref="G67" si="83">D67+13</f>
        <v>44979</v>
      </c>
    </row>
    <row r="68" spans="1:7" ht="17.25" hidden="1" customHeight="1">
      <c r="B68" s="990" t="s">
        <v>4932</v>
      </c>
      <c r="C68" s="990" t="s">
        <v>4933</v>
      </c>
      <c r="D68" s="759">
        <v>44962</v>
      </c>
      <c r="E68" s="759">
        <f t="shared" ref="E68:E69" si="84">D68+7</f>
        <v>44969</v>
      </c>
      <c r="F68" s="759">
        <f t="shared" ref="F68:F69" si="85">D68+9</f>
        <v>44971</v>
      </c>
      <c r="G68" s="759">
        <f t="shared" ref="G68:G69" si="86">D68+13</f>
        <v>44975</v>
      </c>
    </row>
    <row r="69" spans="1:7" ht="17.25" hidden="1" customHeight="1">
      <c r="B69" s="990" t="s">
        <v>4934</v>
      </c>
      <c r="C69" s="990" t="s">
        <v>4935</v>
      </c>
      <c r="D69" s="759">
        <v>44962</v>
      </c>
      <c r="E69" s="759">
        <f t="shared" si="84"/>
        <v>44969</v>
      </c>
      <c r="F69" s="759">
        <f t="shared" si="85"/>
        <v>44971</v>
      </c>
      <c r="G69" s="759">
        <f t="shared" si="86"/>
        <v>44975</v>
      </c>
    </row>
    <row r="70" spans="1:7" ht="17.25" hidden="1" customHeight="1">
      <c r="B70" s="990" t="s">
        <v>4936</v>
      </c>
      <c r="C70" s="990" t="s">
        <v>4937</v>
      </c>
      <c r="D70" s="759">
        <v>44962</v>
      </c>
      <c r="E70" s="759">
        <f t="shared" ref="E70" si="87">D70+7</f>
        <v>44969</v>
      </c>
      <c r="F70" s="759">
        <f t="shared" ref="F70" si="88">D70+9</f>
        <v>44971</v>
      </c>
      <c r="G70" s="759">
        <f t="shared" ref="G70" si="89">D70+13</f>
        <v>44975</v>
      </c>
    </row>
    <row r="71" spans="1:7" ht="17.25" hidden="1" customHeight="1">
      <c r="B71" s="990" t="s">
        <v>4938</v>
      </c>
      <c r="C71" s="990" t="s">
        <v>4939</v>
      </c>
      <c r="D71" s="759">
        <v>44962</v>
      </c>
      <c r="E71" s="759">
        <f t="shared" ref="E71" si="90">D71+7</f>
        <v>44969</v>
      </c>
      <c r="F71" s="759">
        <f t="shared" ref="F71" si="91">D71+9</f>
        <v>44971</v>
      </c>
      <c r="G71" s="759">
        <f t="shared" ref="G71" si="92">D71+13</f>
        <v>44975</v>
      </c>
    </row>
    <row r="72" spans="1:7" ht="17.25" hidden="1" customHeight="1">
      <c r="A72" s="341" t="s">
        <v>4940</v>
      </c>
      <c r="B72" s="990" t="s">
        <v>4941</v>
      </c>
      <c r="C72" s="990" t="s">
        <v>4942</v>
      </c>
      <c r="D72" s="757">
        <v>44997</v>
      </c>
      <c r="E72" s="757">
        <f t="shared" ref="E72" si="93">D72+7</f>
        <v>45004</v>
      </c>
      <c r="F72" s="759">
        <f t="shared" ref="F72" si="94">D72+9</f>
        <v>45006</v>
      </c>
      <c r="G72" s="759">
        <f t="shared" ref="G72" si="95">D72+13</f>
        <v>45010</v>
      </c>
    </row>
    <row r="73" spans="1:7" ht="17.25" hidden="1" customHeight="1">
      <c r="B73" s="990" t="s">
        <v>4943</v>
      </c>
      <c r="C73" s="990" t="s">
        <v>4944</v>
      </c>
      <c r="D73" s="757">
        <v>45004</v>
      </c>
      <c r="E73" s="757">
        <f t="shared" ref="E73" si="96">D73+7</f>
        <v>45011</v>
      </c>
      <c r="F73" s="757">
        <f t="shared" ref="F73" si="97">D73+9</f>
        <v>45013</v>
      </c>
      <c r="G73" s="759">
        <f t="shared" ref="G73" si="98">D73+13</f>
        <v>45017</v>
      </c>
    </row>
    <row r="74" spans="1:7" ht="17.25" hidden="1" customHeight="1">
      <c r="B74" s="990" t="s">
        <v>4922</v>
      </c>
      <c r="C74" s="990" t="s">
        <v>4945</v>
      </c>
      <c r="D74" s="757">
        <v>45011</v>
      </c>
      <c r="E74" s="757">
        <f t="shared" ref="E74" si="99">D74+7</f>
        <v>45018</v>
      </c>
      <c r="F74" s="757">
        <f t="shared" ref="F74" si="100">D74+9</f>
        <v>45020</v>
      </c>
      <c r="G74" s="759">
        <f t="shared" ref="G74" si="101">D74+13</f>
        <v>45024</v>
      </c>
    </row>
    <row r="75" spans="1:7" ht="17.25" hidden="1" customHeight="1">
      <c r="B75" s="991" t="s">
        <v>4946</v>
      </c>
      <c r="C75" s="990" t="s">
        <v>4947</v>
      </c>
      <c r="D75" s="759">
        <f>D74+7</f>
        <v>45018</v>
      </c>
      <c r="E75" s="759">
        <f t="shared" ref="E75:E77" si="102">D75+7</f>
        <v>45025</v>
      </c>
      <c r="F75" s="759">
        <f t="shared" ref="F75:F77" si="103">D75+9</f>
        <v>45027</v>
      </c>
      <c r="G75" s="759">
        <f t="shared" ref="G75:G77" si="104">D75+13</f>
        <v>45031</v>
      </c>
    </row>
    <row r="76" spans="1:7" ht="17.25" hidden="1" customHeight="1">
      <c r="B76" s="991" t="s">
        <v>4948</v>
      </c>
      <c r="C76" s="990" t="s">
        <v>4949</v>
      </c>
      <c r="D76" s="759">
        <f t="shared" ref="D76:D77" si="105">D75+7</f>
        <v>45025</v>
      </c>
      <c r="E76" s="759">
        <f t="shared" si="102"/>
        <v>45032</v>
      </c>
      <c r="F76" s="759">
        <f t="shared" si="103"/>
        <v>45034</v>
      </c>
      <c r="G76" s="759">
        <f t="shared" si="104"/>
        <v>45038</v>
      </c>
    </row>
    <row r="77" spans="1:7" ht="17.25" hidden="1" customHeight="1">
      <c r="B77" s="991" t="s">
        <v>4950</v>
      </c>
      <c r="C77" s="990" t="s">
        <v>4951</v>
      </c>
      <c r="D77" s="759">
        <f t="shared" si="105"/>
        <v>45032</v>
      </c>
      <c r="E77" s="759">
        <f t="shared" si="102"/>
        <v>45039</v>
      </c>
      <c r="F77" s="759">
        <f t="shared" si="103"/>
        <v>45041</v>
      </c>
      <c r="G77" s="759">
        <f t="shared" si="104"/>
        <v>45045</v>
      </c>
    </row>
    <row r="78" spans="1:7" ht="17.25" hidden="1" customHeight="1">
      <c r="B78" s="991" t="s">
        <v>4952</v>
      </c>
      <c r="C78" s="990" t="s">
        <v>4953</v>
      </c>
      <c r="D78" s="759">
        <f t="shared" ref="D78" si="106">D77+7</f>
        <v>45039</v>
      </c>
      <c r="E78" s="759">
        <f t="shared" ref="E78" si="107">D78+7</f>
        <v>45046</v>
      </c>
      <c r="F78" s="759">
        <f t="shared" ref="F78" si="108">D78+9</f>
        <v>45048</v>
      </c>
      <c r="G78" s="815"/>
    </row>
    <row r="79" spans="1:7" ht="17.25" hidden="1" customHeight="1">
      <c r="B79" s="991" t="s">
        <v>4954</v>
      </c>
      <c r="C79" s="990" t="s">
        <v>4955</v>
      </c>
      <c r="D79" s="759">
        <f t="shared" ref="D79" si="109">D78+7</f>
        <v>45046</v>
      </c>
      <c r="E79" s="759">
        <f t="shared" ref="E79" si="110">D79+7</f>
        <v>45053</v>
      </c>
      <c r="F79" s="759">
        <f t="shared" ref="F79" si="111">D79+9</f>
        <v>45055</v>
      </c>
      <c r="G79" s="815"/>
    </row>
    <row r="80" spans="1:7" ht="17.25" hidden="1" customHeight="1">
      <c r="B80" s="990" t="s">
        <v>4911</v>
      </c>
      <c r="C80" s="996" t="s">
        <v>4956</v>
      </c>
      <c r="D80" s="757">
        <f t="shared" ref="D80:D92" si="112">D79+7</f>
        <v>45053</v>
      </c>
      <c r="E80" s="757">
        <f t="shared" ref="E80" si="113">D80+7</f>
        <v>45060</v>
      </c>
      <c r="F80" s="757">
        <f t="shared" ref="F80" si="114">D80+9</f>
        <v>45062</v>
      </c>
      <c r="G80" s="757">
        <f t="shared" ref="G80:G88" si="115">F80+4</f>
        <v>45066</v>
      </c>
    </row>
    <row r="81" spans="2:7" ht="17.25" hidden="1" customHeight="1">
      <c r="B81" s="990" t="s">
        <v>4916</v>
      </c>
      <c r="C81" s="990" t="s">
        <v>4957</v>
      </c>
      <c r="D81" s="757">
        <f t="shared" si="112"/>
        <v>45060</v>
      </c>
      <c r="E81" s="757">
        <f t="shared" ref="E81" si="116">D81+7</f>
        <v>45067</v>
      </c>
      <c r="F81" s="757">
        <f t="shared" ref="F81" si="117">D81+9</f>
        <v>45069</v>
      </c>
      <c r="G81" s="757">
        <f t="shared" si="115"/>
        <v>45073</v>
      </c>
    </row>
    <row r="82" spans="2:7" ht="17.25" hidden="1" customHeight="1">
      <c r="B82" s="990" t="s">
        <v>4958</v>
      </c>
      <c r="C82" s="990" t="s">
        <v>4959</v>
      </c>
      <c r="D82" s="757">
        <f t="shared" si="112"/>
        <v>45067</v>
      </c>
      <c r="E82" s="757">
        <f t="shared" ref="E82" si="118">D82+7</f>
        <v>45074</v>
      </c>
      <c r="F82" s="757">
        <f t="shared" ref="F82" si="119">D82+9</f>
        <v>45076</v>
      </c>
      <c r="G82" s="757">
        <f t="shared" si="115"/>
        <v>45080</v>
      </c>
    </row>
    <row r="83" spans="2:7" ht="17.25" hidden="1" customHeight="1">
      <c r="B83" s="990" t="s">
        <v>4960</v>
      </c>
      <c r="C83" s="990" t="s">
        <v>4961</v>
      </c>
      <c r="D83" s="757">
        <f t="shared" si="112"/>
        <v>45074</v>
      </c>
      <c r="E83" s="757">
        <f t="shared" ref="E83" si="120">D83+7</f>
        <v>45081</v>
      </c>
      <c r="F83" s="757">
        <f t="shared" ref="F83" si="121">D83+9</f>
        <v>45083</v>
      </c>
      <c r="G83" s="757">
        <f t="shared" si="115"/>
        <v>45087</v>
      </c>
    </row>
    <row r="84" spans="2:7" ht="17.25" hidden="1" customHeight="1">
      <c r="B84" s="990" t="s">
        <v>4962</v>
      </c>
      <c r="C84" s="990" t="s">
        <v>4963</v>
      </c>
      <c r="D84" s="757">
        <f t="shared" si="112"/>
        <v>45081</v>
      </c>
      <c r="E84" s="757">
        <f t="shared" ref="E84" si="122">D84+7</f>
        <v>45088</v>
      </c>
      <c r="F84" s="757">
        <f t="shared" ref="F84" si="123">D84+9</f>
        <v>45090</v>
      </c>
      <c r="G84" s="757">
        <f t="shared" si="115"/>
        <v>45094</v>
      </c>
    </row>
    <row r="85" spans="2:7" ht="17.25" hidden="1" customHeight="1">
      <c r="B85" s="990" t="s">
        <v>4943</v>
      </c>
      <c r="C85" s="990" t="s">
        <v>4964</v>
      </c>
      <c r="D85" s="757">
        <f t="shared" si="112"/>
        <v>45088</v>
      </c>
      <c r="E85" s="757">
        <f t="shared" ref="E85" si="124">D85+7</f>
        <v>45095</v>
      </c>
      <c r="F85" s="757">
        <f t="shared" ref="F85" si="125">D85+9</f>
        <v>45097</v>
      </c>
      <c r="G85" s="757">
        <f t="shared" si="115"/>
        <v>45101</v>
      </c>
    </row>
    <row r="86" spans="2:7" ht="17.25" hidden="1" customHeight="1">
      <c r="B86" s="990" t="s">
        <v>4965</v>
      </c>
      <c r="C86" s="990" t="s">
        <v>4966</v>
      </c>
      <c r="D86" s="757">
        <f t="shared" si="112"/>
        <v>45095</v>
      </c>
      <c r="E86" s="757">
        <f t="shared" ref="E86" si="126">D86+7</f>
        <v>45102</v>
      </c>
      <c r="F86" s="757">
        <f t="shared" ref="F86" si="127">D86+9</f>
        <v>45104</v>
      </c>
      <c r="G86" s="757">
        <f t="shared" si="115"/>
        <v>45108</v>
      </c>
    </row>
    <row r="87" spans="2:7" ht="17.25" hidden="1" customHeight="1">
      <c r="B87" s="990" t="s">
        <v>4967</v>
      </c>
      <c r="C87" s="990" t="s">
        <v>4968</v>
      </c>
      <c r="D87" s="757">
        <f t="shared" si="112"/>
        <v>45102</v>
      </c>
      <c r="E87" s="757">
        <f t="shared" ref="E87" si="128">D87+7</f>
        <v>45109</v>
      </c>
      <c r="F87" s="757">
        <f t="shared" ref="F87" si="129">D87+9</f>
        <v>45111</v>
      </c>
      <c r="G87" s="757">
        <f t="shared" si="115"/>
        <v>45115</v>
      </c>
    </row>
    <row r="88" spans="2:7" ht="17.25" hidden="1" customHeight="1">
      <c r="B88" s="990" t="s">
        <v>4846</v>
      </c>
      <c r="C88" s="990" t="s">
        <v>4969</v>
      </c>
      <c r="D88" s="757">
        <f t="shared" si="112"/>
        <v>45109</v>
      </c>
      <c r="E88" s="757">
        <f t="shared" ref="E88" si="130">D88+7</f>
        <v>45116</v>
      </c>
      <c r="F88" s="757">
        <f t="shared" ref="F88" si="131">D88+9</f>
        <v>45118</v>
      </c>
      <c r="G88" s="757">
        <f t="shared" si="115"/>
        <v>45122</v>
      </c>
    </row>
    <row r="89" spans="2:7" ht="17.25" hidden="1" customHeight="1">
      <c r="B89" s="990" t="s">
        <v>4970</v>
      </c>
      <c r="C89" s="990" t="s">
        <v>4971</v>
      </c>
      <c r="D89" s="757">
        <f t="shared" si="112"/>
        <v>45116</v>
      </c>
      <c r="E89" s="757">
        <f t="shared" ref="E89" si="132">D89+7</f>
        <v>45123</v>
      </c>
      <c r="F89" s="757">
        <f t="shared" ref="F89" si="133">D89+9</f>
        <v>45125</v>
      </c>
      <c r="G89" s="757">
        <f t="shared" ref="G89" si="134">F89+4</f>
        <v>45129</v>
      </c>
    </row>
    <row r="90" spans="2:7" ht="17.25" hidden="1" customHeight="1">
      <c r="B90" s="990" t="s">
        <v>4972</v>
      </c>
      <c r="C90" s="990" t="s">
        <v>4973</v>
      </c>
      <c r="D90" s="757">
        <v>45125</v>
      </c>
      <c r="E90" s="757">
        <f t="shared" ref="E90" si="135">D90+7</f>
        <v>45132</v>
      </c>
      <c r="F90" s="759">
        <f t="shared" ref="F90" si="136">D90+9</f>
        <v>45134</v>
      </c>
      <c r="G90" s="759">
        <f t="shared" ref="G90" si="137">F90+4</f>
        <v>45138</v>
      </c>
    </row>
    <row r="91" spans="2:7" ht="17.25" hidden="1" customHeight="1">
      <c r="B91" s="990" t="s">
        <v>4911</v>
      </c>
      <c r="C91" s="990" t="s">
        <v>4974</v>
      </c>
      <c r="D91" s="757">
        <v>45130</v>
      </c>
      <c r="E91" s="757">
        <f t="shared" ref="E91" si="138">D91+7</f>
        <v>45137</v>
      </c>
      <c r="F91" s="757">
        <f t="shared" ref="F91" si="139">D91+9</f>
        <v>45139</v>
      </c>
      <c r="G91" s="757">
        <f t="shared" ref="G91" si="140">F91+4</f>
        <v>45143</v>
      </c>
    </row>
    <row r="92" spans="2:7" ht="17.25" hidden="1" customHeight="1">
      <c r="B92" s="990" t="s">
        <v>4975</v>
      </c>
      <c r="C92" s="990" t="s">
        <v>4976</v>
      </c>
      <c r="D92" s="757">
        <f t="shared" si="112"/>
        <v>45137</v>
      </c>
      <c r="E92" s="757">
        <f t="shared" ref="E92:E98" si="141">D92+7</f>
        <v>45144</v>
      </c>
      <c r="F92" s="757">
        <f t="shared" ref="F92:F103" si="142">D92+9</f>
        <v>45146</v>
      </c>
      <c r="G92" s="757">
        <f t="shared" ref="G92:G103" si="143">F92+4</f>
        <v>45150</v>
      </c>
    </row>
    <row r="93" spans="2:7" ht="17.25" hidden="1" customHeight="1">
      <c r="B93" s="997" t="s">
        <v>4958</v>
      </c>
      <c r="C93" s="997" t="s">
        <v>4977</v>
      </c>
      <c r="D93" s="797">
        <v>45144</v>
      </c>
      <c r="E93" s="797">
        <f t="shared" si="141"/>
        <v>45151</v>
      </c>
      <c r="F93" s="797">
        <f t="shared" si="142"/>
        <v>45153</v>
      </c>
      <c r="G93" s="797">
        <f t="shared" si="143"/>
        <v>45157</v>
      </c>
    </row>
    <row r="94" spans="2:7" ht="17.25" hidden="1" customHeight="1">
      <c r="B94" s="997" t="s">
        <v>4978</v>
      </c>
      <c r="C94" s="997" t="s">
        <v>4979</v>
      </c>
      <c r="D94" s="797">
        <v>45151</v>
      </c>
      <c r="E94" s="797">
        <f t="shared" si="141"/>
        <v>45158</v>
      </c>
      <c r="F94" s="797">
        <f t="shared" si="142"/>
        <v>45160</v>
      </c>
      <c r="G94" s="797">
        <f t="shared" si="143"/>
        <v>45164</v>
      </c>
    </row>
    <row r="95" spans="2:7" ht="17.25" hidden="1" customHeight="1">
      <c r="B95" s="997" t="s">
        <v>4960</v>
      </c>
      <c r="C95" s="997" t="s">
        <v>4980</v>
      </c>
      <c r="D95" s="797">
        <v>45160</v>
      </c>
      <c r="E95" s="797">
        <f t="shared" si="141"/>
        <v>45167</v>
      </c>
      <c r="F95" s="797">
        <f t="shared" si="142"/>
        <v>45169</v>
      </c>
      <c r="G95" s="797">
        <f t="shared" si="143"/>
        <v>45173</v>
      </c>
    </row>
    <row r="96" spans="2:7" ht="17.25" hidden="1" customHeight="1">
      <c r="B96" s="997" t="s">
        <v>4962</v>
      </c>
      <c r="C96" s="997" t="s">
        <v>4981</v>
      </c>
      <c r="D96" s="797">
        <v>45167</v>
      </c>
      <c r="E96" s="797">
        <f t="shared" si="141"/>
        <v>45174</v>
      </c>
      <c r="F96" s="797">
        <f t="shared" si="142"/>
        <v>45176</v>
      </c>
      <c r="G96" s="797">
        <f t="shared" si="143"/>
        <v>45180</v>
      </c>
    </row>
    <row r="97" spans="1:9" ht="17.25" hidden="1" customHeight="1">
      <c r="B97" s="990" t="s">
        <v>4943</v>
      </c>
      <c r="C97" s="990" t="s">
        <v>4982</v>
      </c>
      <c r="D97" s="757">
        <v>45174</v>
      </c>
      <c r="E97" s="757">
        <f t="shared" si="141"/>
        <v>45181</v>
      </c>
      <c r="F97" s="757">
        <f t="shared" si="142"/>
        <v>45183</v>
      </c>
      <c r="G97" s="757">
        <f t="shared" si="143"/>
        <v>45187</v>
      </c>
      <c r="H97" s="763"/>
      <c r="I97" s="741"/>
    </row>
    <row r="98" spans="1:9" ht="17.25" hidden="1" customHeight="1">
      <c r="B98" s="990" t="s">
        <v>4965</v>
      </c>
      <c r="C98" s="990" t="s">
        <v>4983</v>
      </c>
      <c r="D98" s="757">
        <v>45181</v>
      </c>
      <c r="E98" s="759">
        <f t="shared" si="141"/>
        <v>45188</v>
      </c>
      <c r="F98" s="757">
        <f t="shared" si="142"/>
        <v>45190</v>
      </c>
      <c r="G98" s="757">
        <f t="shared" si="143"/>
        <v>45194</v>
      </c>
      <c r="H98" s="763"/>
      <c r="I98" s="741"/>
    </row>
    <row r="99" spans="1:9" ht="17.25" hidden="1" customHeight="1">
      <c r="B99" s="760" t="s">
        <v>310</v>
      </c>
      <c r="C99" s="998"/>
      <c r="D99" s="799"/>
      <c r="E99" s="799"/>
      <c r="F99" s="799"/>
      <c r="G99" s="799"/>
      <c r="H99" s="763"/>
      <c r="I99" s="741"/>
    </row>
    <row r="100" spans="1:9" ht="17.25" hidden="1" customHeight="1">
      <c r="B100" s="990" t="s">
        <v>4984</v>
      </c>
      <c r="C100" s="990" t="s">
        <v>4985</v>
      </c>
      <c r="D100" s="757">
        <v>45195</v>
      </c>
      <c r="E100" s="757">
        <f>D100+9</f>
        <v>45204</v>
      </c>
      <c r="F100" s="757">
        <f t="shared" si="142"/>
        <v>45204</v>
      </c>
      <c r="G100" s="757">
        <f t="shared" si="143"/>
        <v>45208</v>
      </c>
      <c r="H100" s="763"/>
      <c r="I100" s="741"/>
    </row>
    <row r="101" spans="1:9" ht="17.25" hidden="1" customHeight="1">
      <c r="B101" s="990" t="s">
        <v>4970</v>
      </c>
      <c r="C101" s="990" t="s">
        <v>4986</v>
      </c>
      <c r="D101" s="757">
        <v>45202</v>
      </c>
      <c r="E101" s="757">
        <f t="shared" ref="E101:E109" si="144">D101+9</f>
        <v>45211</v>
      </c>
      <c r="F101" s="757">
        <f t="shared" si="142"/>
        <v>45211</v>
      </c>
      <c r="G101" s="757">
        <f t="shared" si="143"/>
        <v>45215</v>
      </c>
      <c r="H101" s="763"/>
      <c r="I101" s="741"/>
    </row>
    <row r="102" spans="1:9" ht="17.25" hidden="1" customHeight="1">
      <c r="B102" s="760" t="s">
        <v>310</v>
      </c>
      <c r="C102" s="998"/>
      <c r="D102" s="799"/>
      <c r="E102" s="759">
        <f t="shared" si="144"/>
        <v>9</v>
      </c>
      <c r="F102" s="799"/>
      <c r="G102" s="799"/>
      <c r="H102" s="763"/>
      <c r="I102" s="741"/>
    </row>
    <row r="103" spans="1:9" ht="17.25" hidden="1" customHeight="1">
      <c r="B103" s="990" t="s">
        <v>4911</v>
      </c>
      <c r="C103" s="990" t="s">
        <v>4987</v>
      </c>
      <c r="D103" s="757">
        <v>45217</v>
      </c>
      <c r="E103" s="757">
        <v>45225</v>
      </c>
      <c r="F103" s="759">
        <f t="shared" si="142"/>
        <v>45226</v>
      </c>
      <c r="G103" s="759">
        <f t="shared" si="143"/>
        <v>45230</v>
      </c>
      <c r="H103" s="763"/>
      <c r="I103" s="741"/>
    </row>
    <row r="104" spans="1:9" ht="17.25" hidden="1" customHeight="1">
      <c r="B104" s="990" t="s">
        <v>4972</v>
      </c>
      <c r="C104" s="990" t="s">
        <v>4988</v>
      </c>
      <c r="D104" s="757">
        <v>45223</v>
      </c>
      <c r="E104" s="757">
        <f t="shared" si="144"/>
        <v>45232</v>
      </c>
      <c r="F104" s="757">
        <f>D104+19</f>
        <v>45242</v>
      </c>
      <c r="G104" s="757">
        <f>D104+24</f>
        <v>45247</v>
      </c>
      <c r="H104" s="763"/>
      <c r="I104" s="741"/>
    </row>
    <row r="105" spans="1:9" ht="17.25" hidden="1" customHeight="1">
      <c r="B105" s="990" t="s">
        <v>4958</v>
      </c>
      <c r="C105" s="990" t="s">
        <v>4989</v>
      </c>
      <c r="D105" s="757">
        <v>45230</v>
      </c>
      <c r="E105" s="757">
        <f t="shared" si="144"/>
        <v>45239</v>
      </c>
      <c r="F105" s="757">
        <f t="shared" ref="F105:F113" si="145">D105+19</f>
        <v>45249</v>
      </c>
      <c r="G105" s="757">
        <f t="shared" ref="G105:G113" si="146">D105+24</f>
        <v>45254</v>
      </c>
      <c r="H105" s="763"/>
      <c r="I105" s="741"/>
    </row>
    <row r="106" spans="1:9" ht="17.25" hidden="1" customHeight="1">
      <c r="B106" s="990" t="s">
        <v>4990</v>
      </c>
      <c r="C106" s="990" t="s">
        <v>4991</v>
      </c>
      <c r="D106" s="757">
        <v>45237</v>
      </c>
      <c r="E106" s="757">
        <f t="shared" si="144"/>
        <v>45246</v>
      </c>
      <c r="F106" s="759">
        <f t="shared" si="145"/>
        <v>45256</v>
      </c>
      <c r="G106" s="759">
        <f t="shared" si="146"/>
        <v>45261</v>
      </c>
      <c r="H106" s="763"/>
      <c r="I106" s="741"/>
    </row>
    <row r="107" spans="1:9" ht="17.25" hidden="1" customHeight="1">
      <c r="B107" s="990" t="s">
        <v>4960</v>
      </c>
      <c r="C107" s="990" t="s">
        <v>4992</v>
      </c>
      <c r="D107" s="757">
        <v>45244</v>
      </c>
      <c r="E107" s="757">
        <f t="shared" si="144"/>
        <v>45253</v>
      </c>
      <c r="F107" s="757">
        <f t="shared" si="145"/>
        <v>45263</v>
      </c>
      <c r="G107" s="757">
        <f t="shared" si="146"/>
        <v>45268</v>
      </c>
      <c r="H107" s="763"/>
      <c r="I107" s="741"/>
    </row>
    <row r="108" spans="1:9" ht="17.25" hidden="1" customHeight="1">
      <c r="B108" s="990" t="s">
        <v>4962</v>
      </c>
      <c r="C108" s="990" t="s">
        <v>4993</v>
      </c>
      <c r="D108" s="757">
        <v>45251</v>
      </c>
      <c r="E108" s="757">
        <f t="shared" si="144"/>
        <v>45260</v>
      </c>
      <c r="F108" s="757">
        <f t="shared" si="145"/>
        <v>45270</v>
      </c>
      <c r="G108" s="757">
        <f t="shared" si="146"/>
        <v>45275</v>
      </c>
      <c r="H108" s="763"/>
      <c r="I108" s="793"/>
    </row>
    <row r="109" spans="1:9" ht="17.25" hidden="1" customHeight="1">
      <c r="A109" s="341" t="s">
        <v>4994</v>
      </c>
      <c r="B109" s="990" t="s">
        <v>4995</v>
      </c>
      <c r="C109" s="990" t="s">
        <v>4996</v>
      </c>
      <c r="D109" s="757">
        <v>45258</v>
      </c>
      <c r="E109" s="757">
        <f t="shared" si="144"/>
        <v>45267</v>
      </c>
      <c r="F109" s="757">
        <f t="shared" si="145"/>
        <v>45277</v>
      </c>
      <c r="G109" s="757">
        <f t="shared" si="146"/>
        <v>45282</v>
      </c>
      <c r="H109" s="763"/>
      <c r="I109" s="793"/>
    </row>
    <row r="110" spans="1:9" ht="17.25" hidden="1" customHeight="1">
      <c r="B110" s="990" t="s">
        <v>4997</v>
      </c>
      <c r="C110" s="990" t="s">
        <v>4998</v>
      </c>
      <c r="D110" s="757">
        <f t="shared" ref="D110:D117" si="147">D109+7</f>
        <v>45265</v>
      </c>
      <c r="E110" s="757">
        <f t="shared" ref="E110" si="148">D110+9</f>
        <v>45274</v>
      </c>
      <c r="F110" s="757">
        <f t="shared" si="145"/>
        <v>45284</v>
      </c>
      <c r="G110" s="757">
        <f t="shared" si="146"/>
        <v>45289</v>
      </c>
      <c r="H110" s="763"/>
      <c r="I110" s="793"/>
    </row>
    <row r="111" spans="1:9" ht="17.25" hidden="1" customHeight="1">
      <c r="B111" s="615" t="s">
        <v>4999</v>
      </c>
      <c r="C111" s="990" t="s">
        <v>5000</v>
      </c>
      <c r="D111" s="759">
        <f t="shared" si="147"/>
        <v>45272</v>
      </c>
      <c r="E111" s="759">
        <f t="shared" ref="E111" si="149">D111+9</f>
        <v>45281</v>
      </c>
      <c r="F111" s="759">
        <f t="shared" si="145"/>
        <v>45291</v>
      </c>
      <c r="G111" s="759">
        <f t="shared" si="146"/>
        <v>45296</v>
      </c>
      <c r="H111" s="763"/>
      <c r="I111" s="793"/>
    </row>
    <row r="112" spans="1:9" ht="17.25" hidden="1" customHeight="1">
      <c r="B112" s="990" t="s">
        <v>4984</v>
      </c>
      <c r="C112" s="990" t="s">
        <v>5001</v>
      </c>
      <c r="D112" s="757">
        <v>45290</v>
      </c>
      <c r="E112" s="757">
        <f t="shared" ref="E112:E113" si="150">D112+9</f>
        <v>45299</v>
      </c>
      <c r="F112" s="759">
        <f t="shared" si="145"/>
        <v>45309</v>
      </c>
      <c r="G112" s="759">
        <f t="shared" si="146"/>
        <v>45314</v>
      </c>
      <c r="H112" s="763"/>
      <c r="I112" s="793">
        <v>45293</v>
      </c>
    </row>
    <row r="113" spans="2:9" ht="17.25" hidden="1" customHeight="1">
      <c r="B113" s="615" t="s">
        <v>4999</v>
      </c>
      <c r="C113" s="990" t="s">
        <v>5002</v>
      </c>
      <c r="D113" s="759">
        <f t="shared" si="147"/>
        <v>45297</v>
      </c>
      <c r="E113" s="759">
        <f t="shared" si="150"/>
        <v>45306</v>
      </c>
      <c r="F113" s="759">
        <f t="shared" si="145"/>
        <v>45316</v>
      </c>
      <c r="G113" s="759">
        <f t="shared" si="146"/>
        <v>45321</v>
      </c>
      <c r="H113" s="763"/>
      <c r="I113" s="793"/>
    </row>
    <row r="114" spans="2:9" ht="17.25" hidden="1" customHeight="1">
      <c r="B114" s="990" t="s">
        <v>5003</v>
      </c>
      <c r="C114" s="990" t="s">
        <v>5004</v>
      </c>
      <c r="D114" s="757">
        <v>45312</v>
      </c>
      <c r="E114" s="759">
        <f t="shared" ref="E114" si="151">D114+9</f>
        <v>45321</v>
      </c>
      <c r="F114" s="757">
        <f t="shared" ref="F114" si="152">D114+19</f>
        <v>45331</v>
      </c>
      <c r="G114" s="757">
        <f t="shared" ref="G114" si="153">D114+24</f>
        <v>45336</v>
      </c>
      <c r="H114" s="763"/>
      <c r="I114" s="793">
        <v>45295</v>
      </c>
    </row>
    <row r="115" spans="2:9" ht="17.25" hidden="1" customHeight="1">
      <c r="B115" s="615" t="s">
        <v>4999</v>
      </c>
      <c r="C115" s="990" t="s">
        <v>5005</v>
      </c>
      <c r="D115" s="759">
        <f t="shared" si="147"/>
        <v>45319</v>
      </c>
      <c r="E115" s="759">
        <f t="shared" ref="E115" si="154">D115+9</f>
        <v>45328</v>
      </c>
      <c r="F115" s="759">
        <f t="shared" ref="F115" si="155">D115+19</f>
        <v>45338</v>
      </c>
      <c r="G115" s="759">
        <f t="shared" ref="G115" si="156">D115+24</f>
        <v>45343</v>
      </c>
      <c r="H115" s="763"/>
      <c r="I115" s="999">
        <f t="shared" ref="I115" si="157">I114+7</f>
        <v>45302</v>
      </c>
    </row>
    <row r="116" spans="2:9" ht="17.25" hidden="1" customHeight="1">
      <c r="B116" s="990" t="s">
        <v>5006</v>
      </c>
      <c r="C116" s="990" t="s">
        <v>5007</v>
      </c>
      <c r="D116" s="757">
        <v>45321</v>
      </c>
      <c r="E116" s="759">
        <f t="shared" ref="E116" si="158">D116+9</f>
        <v>45330</v>
      </c>
      <c r="F116" s="759">
        <f t="shared" ref="F116" si="159">D116+19</f>
        <v>45340</v>
      </c>
      <c r="G116" s="759">
        <f t="shared" ref="G116" si="160">D116+24</f>
        <v>45345</v>
      </c>
      <c r="H116" s="763"/>
      <c r="I116" s="793">
        <f t="shared" ref="I116" si="161">I115+7</f>
        <v>45309</v>
      </c>
    </row>
    <row r="117" spans="2:9" ht="17.25" hidden="1" customHeight="1">
      <c r="B117" s="615" t="s">
        <v>4999</v>
      </c>
      <c r="C117" s="990" t="s">
        <v>5008</v>
      </c>
      <c r="D117" s="759">
        <f t="shared" si="147"/>
        <v>45328</v>
      </c>
      <c r="E117" s="759">
        <f t="shared" ref="E117" si="162">D117+9</f>
        <v>45337</v>
      </c>
      <c r="F117" s="759">
        <f t="shared" ref="F117" si="163">D117+19</f>
        <v>45347</v>
      </c>
      <c r="G117" s="759">
        <f t="shared" ref="G117" si="164">D117+24</f>
        <v>45352</v>
      </c>
      <c r="H117" s="763"/>
      <c r="I117" s="999">
        <f t="shared" ref="I117" si="165">I116+7</f>
        <v>45316</v>
      </c>
    </row>
    <row r="118" spans="2:9" ht="17.25" hidden="1" customHeight="1">
      <c r="B118" s="990" t="s">
        <v>5009</v>
      </c>
      <c r="C118" s="990" t="s">
        <v>5010</v>
      </c>
      <c r="D118" s="757">
        <v>45341</v>
      </c>
      <c r="E118" s="757">
        <f t="shared" ref="E118" si="166">D118+9</f>
        <v>45350</v>
      </c>
      <c r="F118" s="757">
        <f t="shared" ref="F118" si="167">D118+19</f>
        <v>45360</v>
      </c>
      <c r="G118" s="757">
        <f t="shared" ref="G118" si="168">D118+24</f>
        <v>45365</v>
      </c>
      <c r="H118" s="763"/>
      <c r="I118" s="793">
        <f t="shared" ref="I118" si="169">I117+7</f>
        <v>45323</v>
      </c>
    </row>
    <row r="119" spans="2:9" ht="17.25" hidden="1" customHeight="1">
      <c r="B119" s="990" t="s">
        <v>4978</v>
      </c>
      <c r="C119" s="990" t="s">
        <v>5011</v>
      </c>
      <c r="D119" s="757">
        <v>45350</v>
      </c>
      <c r="E119" s="757">
        <f t="shared" ref="E119" si="170">D119+9</f>
        <v>45359</v>
      </c>
      <c r="F119" s="757">
        <f t="shared" ref="F119" si="171">D119+19</f>
        <v>45369</v>
      </c>
      <c r="G119" s="757">
        <f t="shared" ref="G119" si="172">D119+24</f>
        <v>45374</v>
      </c>
      <c r="H119" s="763"/>
      <c r="I119" s="793">
        <f t="shared" ref="I119" si="173">I118+7</f>
        <v>45330</v>
      </c>
    </row>
    <row r="120" spans="2:9" ht="17.25" hidden="1" customHeight="1">
      <c r="B120" s="615" t="s">
        <v>4999</v>
      </c>
      <c r="C120" s="990" t="s">
        <v>5012</v>
      </c>
      <c r="D120" s="759">
        <f>D119+7</f>
        <v>45357</v>
      </c>
      <c r="E120" s="759">
        <f t="shared" ref="E120" si="174">D120+9</f>
        <v>45366</v>
      </c>
      <c r="F120" s="759">
        <f t="shared" ref="F120" si="175">D120+19</f>
        <v>45376</v>
      </c>
      <c r="G120" s="759">
        <f t="shared" ref="G120" si="176">D120+24</f>
        <v>45381</v>
      </c>
      <c r="H120" s="763"/>
      <c r="I120" s="999">
        <f t="shared" ref="I120" si="177">I119+7</f>
        <v>45337</v>
      </c>
    </row>
    <row r="121" spans="2:9" ht="17.25" hidden="1" customHeight="1">
      <c r="B121" s="990" t="s">
        <v>5013</v>
      </c>
      <c r="C121" s="990" t="s">
        <v>5014</v>
      </c>
      <c r="D121" s="757">
        <v>45365</v>
      </c>
      <c r="E121" s="757">
        <f t="shared" ref="E121" si="178">D121+9</f>
        <v>45374</v>
      </c>
      <c r="F121" s="799"/>
      <c r="G121" s="799"/>
      <c r="H121" s="763"/>
      <c r="I121" s="793">
        <f t="shared" ref="I121" si="179">I120+7</f>
        <v>45344</v>
      </c>
    </row>
    <row r="122" spans="2:9" ht="17.25" hidden="1" customHeight="1">
      <c r="B122" s="990" t="s">
        <v>4958</v>
      </c>
      <c r="C122" s="990" t="s">
        <v>5015</v>
      </c>
      <c r="D122" s="757">
        <v>45369</v>
      </c>
      <c r="E122" s="757">
        <f t="shared" ref="E122" si="180">D122+9</f>
        <v>45378</v>
      </c>
      <c r="F122" s="757">
        <f t="shared" ref="F122" si="181">D122+19</f>
        <v>45388</v>
      </c>
      <c r="G122" s="757">
        <f t="shared" ref="G122" si="182">D122+24</f>
        <v>45393</v>
      </c>
      <c r="H122" s="763"/>
      <c r="I122" s="793">
        <f t="shared" ref="I122:I138" si="183">I121+7</f>
        <v>45351</v>
      </c>
    </row>
    <row r="123" spans="2:9" ht="17.25" hidden="1" customHeight="1">
      <c r="B123" s="990" t="s">
        <v>5016</v>
      </c>
      <c r="C123" s="990" t="s">
        <v>5017</v>
      </c>
      <c r="D123" s="757">
        <v>45371</v>
      </c>
      <c r="E123" s="757">
        <f t="shared" ref="E123:E129" si="184">D123+9</f>
        <v>45380</v>
      </c>
      <c r="F123" s="799"/>
      <c r="G123" s="799"/>
      <c r="H123" s="763"/>
      <c r="I123" s="793">
        <f t="shared" si="183"/>
        <v>45358</v>
      </c>
    </row>
    <row r="124" spans="2:9" ht="17.25" hidden="1" customHeight="1">
      <c r="B124" s="990" t="s">
        <v>5018</v>
      </c>
      <c r="C124" s="990" t="s">
        <v>5019</v>
      </c>
      <c r="D124" s="757">
        <v>45380</v>
      </c>
      <c r="E124" s="757">
        <f t="shared" si="184"/>
        <v>45389</v>
      </c>
      <c r="F124" s="757">
        <f t="shared" ref="F124:F129" si="185">D124+19</f>
        <v>45399</v>
      </c>
      <c r="G124" s="757">
        <f t="shared" ref="G124:G129" si="186">D124+24</f>
        <v>45404</v>
      </c>
      <c r="H124" s="763"/>
      <c r="I124" s="793">
        <f t="shared" si="183"/>
        <v>45365</v>
      </c>
    </row>
    <row r="125" spans="2:9" ht="17.25" hidden="1" customHeight="1">
      <c r="B125" s="990" t="s">
        <v>4911</v>
      </c>
      <c r="C125" s="990" t="s">
        <v>5020</v>
      </c>
      <c r="D125" s="757">
        <v>45385</v>
      </c>
      <c r="E125" s="757">
        <f t="shared" si="184"/>
        <v>45394</v>
      </c>
      <c r="F125" s="757">
        <f t="shared" si="185"/>
        <v>45404</v>
      </c>
      <c r="G125" s="757">
        <f t="shared" si="186"/>
        <v>45409</v>
      </c>
      <c r="H125" s="763"/>
      <c r="I125" s="793">
        <f t="shared" si="183"/>
        <v>45372</v>
      </c>
    </row>
    <row r="126" spans="2:9" ht="17.25" hidden="1" customHeight="1">
      <c r="B126" s="962" t="s">
        <v>4984</v>
      </c>
      <c r="C126" s="962" t="s">
        <v>5021</v>
      </c>
      <c r="D126" s="942">
        <v>45403</v>
      </c>
      <c r="E126" s="871" t="s">
        <v>286</v>
      </c>
      <c r="F126" s="799"/>
      <c r="G126" s="799"/>
      <c r="H126" s="763"/>
      <c r="I126" s="757">
        <f t="shared" si="183"/>
        <v>45379</v>
      </c>
    </row>
    <row r="127" spans="2:9" ht="17.25" hidden="1" customHeight="1">
      <c r="B127" s="962" t="s">
        <v>5022</v>
      </c>
      <c r="C127" s="962" t="s">
        <v>5023</v>
      </c>
      <c r="D127" s="942">
        <v>45406</v>
      </c>
      <c r="E127" s="757">
        <f t="shared" si="184"/>
        <v>45415</v>
      </c>
      <c r="F127" s="757">
        <f t="shared" si="185"/>
        <v>45425</v>
      </c>
      <c r="G127" s="757">
        <f t="shared" si="186"/>
        <v>45430</v>
      </c>
      <c r="H127" s="763"/>
      <c r="I127" s="757">
        <f t="shared" si="183"/>
        <v>45386</v>
      </c>
    </row>
    <row r="128" spans="2:9" ht="17.25" hidden="1" customHeight="1">
      <c r="B128" s="962" t="s">
        <v>5024</v>
      </c>
      <c r="C128" s="962" t="s">
        <v>5025</v>
      </c>
      <c r="D128" s="942">
        <v>45411</v>
      </c>
      <c r="E128" s="757">
        <f t="shared" si="184"/>
        <v>45420</v>
      </c>
      <c r="F128" s="757">
        <f t="shared" ref="F128" si="187">D128+19</f>
        <v>45430</v>
      </c>
      <c r="G128" s="757">
        <f t="shared" ref="G128" si="188">D128+24</f>
        <v>45435</v>
      </c>
      <c r="H128" s="763"/>
      <c r="I128" s="757">
        <f t="shared" si="183"/>
        <v>45393</v>
      </c>
    </row>
    <row r="129" spans="1:9" ht="17.25" hidden="1" customHeight="1">
      <c r="B129" s="962" t="s">
        <v>5026</v>
      </c>
      <c r="C129" s="962" t="s">
        <v>5027</v>
      </c>
      <c r="D129" s="942">
        <v>45417</v>
      </c>
      <c r="E129" s="757">
        <f t="shared" si="184"/>
        <v>45426</v>
      </c>
      <c r="F129" s="757">
        <f t="shared" si="185"/>
        <v>45436</v>
      </c>
      <c r="G129" s="757">
        <f t="shared" si="186"/>
        <v>45441</v>
      </c>
      <c r="H129" s="763"/>
      <c r="I129" s="757">
        <f t="shared" si="183"/>
        <v>45400</v>
      </c>
    </row>
    <row r="130" spans="1:9" ht="17.25" customHeight="1">
      <c r="B130" s="1621" t="s">
        <v>310</v>
      </c>
      <c r="C130" s="962" t="s">
        <v>5028</v>
      </c>
      <c r="D130" s="799">
        <v>45405</v>
      </c>
      <c r="E130" s="799"/>
      <c r="F130" s="799"/>
      <c r="G130" s="799"/>
      <c r="H130" s="763"/>
      <c r="I130" s="757">
        <f t="shared" si="183"/>
        <v>45407</v>
      </c>
    </row>
    <row r="131" spans="1:9" ht="17.25" customHeight="1">
      <c r="B131" s="1622"/>
      <c r="C131" s="962" t="s">
        <v>5029</v>
      </c>
      <c r="D131" s="799">
        <v>45412</v>
      </c>
      <c r="E131" s="799"/>
      <c r="F131" s="799"/>
      <c r="G131" s="799"/>
      <c r="H131" s="763"/>
      <c r="I131" s="757">
        <f t="shared" si="183"/>
        <v>45414</v>
      </c>
    </row>
    <row r="132" spans="1:9" ht="17.25" customHeight="1">
      <c r="B132" s="1622"/>
      <c r="C132" s="962" t="s">
        <v>5030</v>
      </c>
      <c r="D132" s="799">
        <v>45413</v>
      </c>
      <c r="E132" s="799"/>
      <c r="F132" s="799"/>
      <c r="G132" s="799"/>
      <c r="H132" s="763"/>
      <c r="I132" s="757">
        <f t="shared" si="183"/>
        <v>45421</v>
      </c>
    </row>
    <row r="133" spans="1:9" ht="17.25" customHeight="1">
      <c r="B133" s="1622"/>
      <c r="C133" s="962" t="s">
        <v>5031</v>
      </c>
      <c r="D133" s="799">
        <v>45414</v>
      </c>
      <c r="E133" s="799"/>
      <c r="F133" s="799"/>
      <c r="G133" s="799"/>
      <c r="H133" s="763"/>
      <c r="I133" s="757">
        <f t="shared" si="183"/>
        <v>45428</v>
      </c>
    </row>
    <row r="134" spans="1:9" ht="17.25" customHeight="1">
      <c r="B134" s="1623"/>
      <c r="C134" s="962" t="s">
        <v>5032</v>
      </c>
      <c r="D134" s="799">
        <v>45415</v>
      </c>
      <c r="E134" s="799"/>
      <c r="F134" s="799"/>
      <c r="G134" s="799"/>
      <c r="H134" s="763"/>
      <c r="I134" s="757">
        <f t="shared" si="183"/>
        <v>45435</v>
      </c>
    </row>
    <row r="135" spans="1:9" ht="17.25" customHeight="1">
      <c r="B135" s="962" t="s">
        <v>4895</v>
      </c>
      <c r="C135" s="962" t="s">
        <v>5033</v>
      </c>
      <c r="D135" s="942">
        <v>45452</v>
      </c>
      <c r="E135" s="757">
        <f t="shared" ref="E135" si="189">D135+9</f>
        <v>45461</v>
      </c>
      <c r="F135" s="757">
        <f t="shared" ref="F135" si="190">D135+19</f>
        <v>45471</v>
      </c>
      <c r="G135" s="757">
        <f t="shared" ref="G135" si="191">D135+24</f>
        <v>45476</v>
      </c>
      <c r="H135" s="763"/>
      <c r="I135" s="757">
        <v>45449</v>
      </c>
    </row>
    <row r="136" spans="1:9" ht="17.25" customHeight="1">
      <c r="B136" s="962" t="s">
        <v>4965</v>
      </c>
      <c r="C136" s="962" t="s">
        <v>5034</v>
      </c>
      <c r="D136" s="942">
        <v>45461</v>
      </c>
      <c r="E136" s="757">
        <f t="shared" ref="E136:E137" si="192">D136+9</f>
        <v>45470</v>
      </c>
      <c r="F136" s="757">
        <f t="shared" ref="F136:F137" si="193">D136+19</f>
        <v>45480</v>
      </c>
      <c r="G136" s="757">
        <f t="shared" ref="G136:G137" si="194">D136+24</f>
        <v>45485</v>
      </c>
      <c r="H136" s="763"/>
      <c r="I136" s="757">
        <f t="shared" si="183"/>
        <v>45456</v>
      </c>
    </row>
    <row r="137" spans="1:9" ht="17.25" customHeight="1">
      <c r="B137" s="962" t="s">
        <v>4958</v>
      </c>
      <c r="C137" s="962" t="s">
        <v>5035</v>
      </c>
      <c r="D137" s="942">
        <v>45466</v>
      </c>
      <c r="E137" s="757">
        <f t="shared" si="192"/>
        <v>45475</v>
      </c>
      <c r="F137" s="757">
        <f t="shared" si="193"/>
        <v>45485</v>
      </c>
      <c r="G137" s="757">
        <f t="shared" si="194"/>
        <v>45490</v>
      </c>
      <c r="H137" s="763"/>
      <c r="I137" s="757">
        <f t="shared" si="183"/>
        <v>45463</v>
      </c>
    </row>
    <row r="138" spans="1:9" ht="17.25" customHeight="1">
      <c r="B138" s="962" t="s">
        <v>4846</v>
      </c>
      <c r="C138" s="962" t="s">
        <v>5036</v>
      </c>
      <c r="D138" s="942">
        <v>45468</v>
      </c>
      <c r="E138" s="757">
        <f t="shared" ref="E138" si="195">D138+9</f>
        <v>45477</v>
      </c>
      <c r="F138" s="757">
        <f t="shared" ref="F138" si="196">D138+19</f>
        <v>45487</v>
      </c>
      <c r="G138" s="757">
        <f t="shared" ref="G138" si="197">D138+24</f>
        <v>45492</v>
      </c>
      <c r="H138" s="763"/>
      <c r="I138" s="757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467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87"/>
      <c r="C143" s="888"/>
      <c r="D143" s="889"/>
      <c r="E143" s="890"/>
      <c r="F143" s="891"/>
      <c r="G143" s="892"/>
      <c r="H143" s="893"/>
      <c r="I143" s="11"/>
    </row>
    <row r="144" spans="1:9" s="159" customFormat="1" ht="17.25" customHeight="1">
      <c r="A144" s="344"/>
      <c r="B144" s="777" t="s">
        <v>468</v>
      </c>
      <c r="C144" s="145"/>
      <c r="D144" s="147" t="s">
        <v>469</v>
      </c>
      <c r="E144" s="147"/>
      <c r="F144" s="147"/>
      <c r="G144" s="147" t="s">
        <v>470</v>
      </c>
      <c r="H144" s="778"/>
      <c r="I144" s="11"/>
    </row>
    <row r="145" spans="2:8" s="159" customFormat="1" ht="17.25" customHeight="1">
      <c r="B145" s="779" t="s">
        <v>471</v>
      </c>
      <c r="C145" s="780" t="s">
        <v>472</v>
      </c>
      <c r="D145" s="133" t="s">
        <v>473</v>
      </c>
      <c r="E145" s="147"/>
      <c r="F145" s="780" t="s">
        <v>474</v>
      </c>
      <c r="G145" s="145" t="s">
        <v>475</v>
      </c>
      <c r="H145" s="781" t="s">
        <v>476</v>
      </c>
    </row>
    <row r="146" spans="2:8" s="159" customFormat="1" ht="17.25" customHeight="1">
      <c r="B146" s="782" t="s">
        <v>477</v>
      </c>
      <c r="C146" s="783" t="s">
        <v>478</v>
      </c>
      <c r="D146" s="133" t="s">
        <v>479</v>
      </c>
      <c r="E146" s="148" t="s">
        <v>480</v>
      </c>
      <c r="F146" s="784" t="s">
        <v>481</v>
      </c>
      <c r="G146" s="587" t="s">
        <v>482</v>
      </c>
      <c r="H146" s="785" t="s">
        <v>483</v>
      </c>
    </row>
    <row r="147" spans="2:8" s="159" customFormat="1" ht="17.25" customHeight="1">
      <c r="B147" s="782" t="s">
        <v>491</v>
      </c>
      <c r="C147" s="783" t="s">
        <v>492</v>
      </c>
      <c r="D147" s="133" t="s">
        <v>486</v>
      </c>
      <c r="E147" s="148" t="s">
        <v>487</v>
      </c>
      <c r="F147" s="784" t="s">
        <v>488</v>
      </c>
      <c r="G147" s="587" t="s">
        <v>489</v>
      </c>
      <c r="H147" s="785" t="s">
        <v>490</v>
      </c>
    </row>
    <row r="148" spans="2:8" s="159" customFormat="1" ht="17.25" customHeight="1">
      <c r="B148" s="782" t="s">
        <v>1981</v>
      </c>
      <c r="C148" s="783" t="s">
        <v>1982</v>
      </c>
      <c r="D148" s="133" t="s">
        <v>493</v>
      </c>
      <c r="E148" s="148" t="s">
        <v>494</v>
      </c>
      <c r="F148" s="784" t="s">
        <v>495</v>
      </c>
      <c r="G148" s="587" t="s">
        <v>496</v>
      </c>
      <c r="H148" s="785" t="s">
        <v>497</v>
      </c>
    </row>
    <row r="149" spans="2:8" s="159" customFormat="1" ht="17.25" customHeight="1">
      <c r="B149" s="782" t="s">
        <v>484</v>
      </c>
      <c r="C149" s="783" t="s">
        <v>485</v>
      </c>
      <c r="D149" s="133" t="s">
        <v>500</v>
      </c>
      <c r="E149" s="148" t="s">
        <v>501</v>
      </c>
      <c r="F149" s="784" t="s">
        <v>502</v>
      </c>
      <c r="G149" s="587" t="s">
        <v>503</v>
      </c>
      <c r="H149" s="785" t="s">
        <v>504</v>
      </c>
    </row>
    <row r="150" spans="2:8" s="159" customFormat="1" ht="17.25" customHeight="1">
      <c r="B150" s="782" t="s">
        <v>909</v>
      </c>
      <c r="C150" s="783" t="s">
        <v>499</v>
      </c>
      <c r="D150" s="133" t="s">
        <v>507</v>
      </c>
      <c r="E150" s="148" t="s">
        <v>508</v>
      </c>
      <c r="F150" s="784" t="s">
        <v>509</v>
      </c>
      <c r="G150" s="587" t="s">
        <v>510</v>
      </c>
      <c r="H150" s="785" t="s">
        <v>511</v>
      </c>
    </row>
    <row r="151" spans="2:8" s="159" customFormat="1" ht="17.25" customHeight="1">
      <c r="B151" s="782" t="s">
        <v>1828</v>
      </c>
      <c r="C151" s="783" t="s">
        <v>1829</v>
      </c>
      <c r="D151" s="133" t="s">
        <v>514</v>
      </c>
      <c r="E151" s="148" t="s">
        <v>515</v>
      </c>
      <c r="F151" s="738" t="s">
        <v>516</v>
      </c>
      <c r="G151" s="587" t="s">
        <v>1830</v>
      </c>
      <c r="H151" s="785" t="s">
        <v>1832</v>
      </c>
    </row>
    <row r="152" spans="2:8" ht="17.25" customHeight="1">
      <c r="B152" s="782" t="s">
        <v>1983</v>
      </c>
      <c r="C152" s="783" t="s">
        <v>1984</v>
      </c>
      <c r="D152" s="133"/>
      <c r="F152" s="587"/>
      <c r="G152" s="587" t="s">
        <v>517</v>
      </c>
      <c r="H152" s="786" t="s">
        <v>518</v>
      </c>
    </row>
    <row r="153" spans="2:8" ht="17.25" customHeight="1">
      <c r="B153" s="782" t="s">
        <v>505</v>
      </c>
      <c r="C153" s="783" t="s">
        <v>506</v>
      </c>
      <c r="H153" s="787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15"/>
  <cols>
    <col min="1" max="1" width="24.7109375" style="972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149999999999999" thickBot="1">
      <c r="B2" s="8" t="s">
        <v>1682</v>
      </c>
      <c r="H2" s="943" t="s">
        <v>244</v>
      </c>
    </row>
    <row r="3" spans="1:8" ht="15.75" customHeight="1" thickBot="1"/>
    <row r="4" spans="1:8" ht="30" customHeight="1" thickBot="1">
      <c r="B4" s="1535" t="s">
        <v>5037</v>
      </c>
      <c r="C4" s="1536"/>
      <c r="D4" s="1536"/>
      <c r="E4" s="1536"/>
      <c r="F4" s="1537"/>
    </row>
    <row r="5" spans="1:8" ht="30" customHeight="1">
      <c r="B5" s="1040"/>
      <c r="C5" s="1040"/>
      <c r="D5" s="1040"/>
      <c r="E5" s="1040"/>
      <c r="F5" s="1040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73"/>
      <c r="C7" s="751"/>
      <c r="D7" s="1590" t="s">
        <v>250</v>
      </c>
      <c r="E7" s="928" t="s">
        <v>1686</v>
      </c>
      <c r="F7" s="928" t="s">
        <v>1687</v>
      </c>
      <c r="G7" s="974"/>
      <c r="H7" s="872" t="s">
        <v>2313</v>
      </c>
    </row>
    <row r="8" spans="1:8" s="146" customFormat="1" ht="20.100000000000001" customHeight="1">
      <c r="A8" s="973"/>
      <c r="B8" s="931" t="s">
        <v>252</v>
      </c>
      <c r="C8" s="932" t="s">
        <v>253</v>
      </c>
      <c r="D8" s="1591"/>
      <c r="E8" s="975" t="s">
        <v>33</v>
      </c>
      <c r="F8" s="975" t="s">
        <v>135</v>
      </c>
      <c r="G8" s="974"/>
      <c r="H8" s="1032" t="s">
        <v>254</v>
      </c>
    </row>
    <row r="9" spans="1:8" ht="18.75" hidden="1" customHeight="1">
      <c r="B9" s="426" t="s">
        <v>5038</v>
      </c>
      <c r="C9" s="320" t="s">
        <v>5039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5040</v>
      </c>
      <c r="C10" s="320" t="s">
        <v>5041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72" t="s">
        <v>5042</v>
      </c>
      <c r="B11" s="426" t="s">
        <v>310</v>
      </c>
      <c r="C11" s="320" t="s">
        <v>5043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72" t="s">
        <v>3832</v>
      </c>
      <c r="B12" s="426" t="s">
        <v>3789</v>
      </c>
      <c r="C12" s="320" t="s">
        <v>5044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8" t="s">
        <v>2396</v>
      </c>
      <c r="C13" s="726" t="s">
        <v>5045</v>
      </c>
      <c r="D13" s="726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72" t="s">
        <v>5046</v>
      </c>
      <c r="B14" s="728" t="s">
        <v>3330</v>
      </c>
      <c r="C14" s="726" t="s">
        <v>5047</v>
      </c>
      <c r="D14" s="726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72" t="s">
        <v>3528</v>
      </c>
      <c r="B15" s="728" t="s">
        <v>5048</v>
      </c>
      <c r="C15" s="726" t="s">
        <v>5049</v>
      </c>
      <c r="D15" s="726">
        <v>45251</v>
      </c>
      <c r="E15" s="726">
        <f t="shared" si="0"/>
        <v>45256</v>
      </c>
      <c r="F15" s="726">
        <f t="shared" si="1"/>
        <v>45257</v>
      </c>
      <c r="H15" s="482">
        <f t="shared" si="2"/>
        <v>45247</v>
      </c>
    </row>
    <row r="16" spans="1:8" ht="18.75" hidden="1" customHeight="1">
      <c r="B16" s="728" t="s">
        <v>5050</v>
      </c>
      <c r="C16" s="726" t="s">
        <v>5051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72" t="s">
        <v>5052</v>
      </c>
      <c r="B17" s="728" t="s">
        <v>4920</v>
      </c>
      <c r="C17" s="726" t="s">
        <v>5053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8" t="s">
        <v>2602</v>
      </c>
      <c r="C18" s="726" t="s">
        <v>5054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5038</v>
      </c>
      <c r="C19" s="726" t="s">
        <v>5055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72" t="s">
        <v>5056</v>
      </c>
      <c r="B20" s="426" t="s">
        <v>3515</v>
      </c>
      <c r="C20" s="726" t="s">
        <v>5057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3789</v>
      </c>
      <c r="C21" s="726" t="s">
        <v>5058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72" t="s">
        <v>5059</v>
      </c>
      <c r="B22" s="426" t="s">
        <v>2051</v>
      </c>
      <c r="C22" s="726" t="s">
        <v>5060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72" t="s">
        <v>5061</v>
      </c>
      <c r="B23" s="426" t="s">
        <v>3707</v>
      </c>
      <c r="C23" s="726" t="s">
        <v>5062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72" t="s">
        <v>5063</v>
      </c>
      <c r="B24" s="748" t="s">
        <v>2845</v>
      </c>
      <c r="C24" s="726" t="s">
        <v>5064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72" t="s">
        <v>5065</v>
      </c>
      <c r="B25" s="426" t="s">
        <v>2602</v>
      </c>
      <c r="C25" s="726" t="s">
        <v>5066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72" t="s">
        <v>5067</v>
      </c>
      <c r="B26" s="426" t="s">
        <v>1698</v>
      </c>
      <c r="C26" s="726" t="s">
        <v>5068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72" t="s">
        <v>5052</v>
      </c>
      <c r="B27" s="426" t="s">
        <v>5069</v>
      </c>
      <c r="C27" s="726" t="s">
        <v>5070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72" t="s">
        <v>5071</v>
      </c>
      <c r="B28" s="748" t="s">
        <v>1280</v>
      </c>
      <c r="C28" s="726" t="s">
        <v>5072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72" t="s">
        <v>5073</v>
      </c>
      <c r="B29" s="576" t="s">
        <v>310</v>
      </c>
      <c r="C29" s="726" t="s">
        <v>5074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72" t="s">
        <v>5075</v>
      </c>
      <c r="B30" s="576" t="s">
        <v>310</v>
      </c>
      <c r="C30" s="726" t="s">
        <v>5076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72" t="s">
        <v>5077</v>
      </c>
      <c r="B31" s="743" t="s">
        <v>2051</v>
      </c>
      <c r="C31" s="726" t="s">
        <v>5078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72" t="s">
        <v>5079</v>
      </c>
      <c r="B32" s="426" t="s">
        <v>3848</v>
      </c>
      <c r="C32" s="726" t="s">
        <v>5080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72" t="s">
        <v>5081</v>
      </c>
      <c r="B33" s="942" t="s">
        <v>286</v>
      </c>
      <c r="C33" s="942" t="s">
        <v>5082</v>
      </c>
      <c r="D33" s="799">
        <v>45365</v>
      </c>
      <c r="E33" s="799"/>
      <c r="F33" s="799"/>
      <c r="G33" s="331"/>
      <c r="H33" s="757">
        <f>D33+1</f>
        <v>45366</v>
      </c>
    </row>
    <row r="34" spans="1:8" ht="18.75" hidden="1" customHeight="1">
      <c r="A34" s="972" t="s">
        <v>5083</v>
      </c>
      <c r="B34" s="942"/>
      <c r="C34" s="942" t="s">
        <v>5084</v>
      </c>
      <c r="D34" s="799">
        <v>45372</v>
      </c>
      <c r="E34" s="799"/>
      <c r="F34" s="799"/>
      <c r="G34" s="331"/>
      <c r="H34" s="757">
        <f>D34+1</f>
        <v>45373</v>
      </c>
    </row>
    <row r="35" spans="1:8" ht="18.75" hidden="1" customHeight="1">
      <c r="A35" s="972" t="s">
        <v>5085</v>
      </c>
      <c r="B35" s="942"/>
      <c r="C35" s="942" t="s">
        <v>5086</v>
      </c>
      <c r="D35" s="799">
        <v>45379</v>
      </c>
      <c r="E35" s="799"/>
      <c r="F35" s="799"/>
      <c r="G35" s="331"/>
      <c r="H35" s="757">
        <f>D35+1</f>
        <v>45380</v>
      </c>
    </row>
    <row r="36" spans="1:8" ht="18.75" hidden="1" customHeight="1">
      <c r="B36" s="942"/>
      <c r="C36" s="942" t="s">
        <v>5087</v>
      </c>
      <c r="D36" s="799">
        <v>45386</v>
      </c>
      <c r="E36" s="799">
        <f t="shared" ref="E36:E37" si="23">D36+5</f>
        <v>45391</v>
      </c>
      <c r="F36" s="799">
        <f t="shared" ref="F36:F37" si="24">E36+1</f>
        <v>45392</v>
      </c>
      <c r="G36" s="331"/>
      <c r="H36" s="757">
        <v>45387</v>
      </c>
    </row>
    <row r="37" spans="1:8" ht="18.75" hidden="1" customHeight="1">
      <c r="B37" s="942" t="s">
        <v>1280</v>
      </c>
      <c r="C37" s="942" t="s">
        <v>5088</v>
      </c>
      <c r="D37" s="942">
        <v>45399</v>
      </c>
      <c r="E37" s="757">
        <f t="shared" si="23"/>
        <v>45404</v>
      </c>
      <c r="F37" s="757">
        <f t="shared" si="24"/>
        <v>45405</v>
      </c>
      <c r="G37" s="331"/>
      <c r="H37" s="757">
        <f>D37+1</f>
        <v>45400</v>
      </c>
    </row>
    <row r="38" spans="1:8" ht="18.75" hidden="1" customHeight="1">
      <c r="B38" s="871" t="s">
        <v>286</v>
      </c>
      <c r="C38" s="942" t="s">
        <v>5089</v>
      </c>
      <c r="D38" s="799">
        <v>45407</v>
      </c>
      <c r="E38" s="799">
        <f t="shared" ref="E38:E39" si="25">D38+5</f>
        <v>45412</v>
      </c>
      <c r="F38" s="799">
        <f t="shared" ref="F38:F39" si="26">E38+1</f>
        <v>45413</v>
      </c>
      <c r="G38" s="331"/>
      <c r="H38" s="757">
        <f>D38+1</f>
        <v>45408</v>
      </c>
    </row>
    <row r="39" spans="1:8" ht="18.75" hidden="1" customHeight="1">
      <c r="B39" s="942" t="s">
        <v>5038</v>
      </c>
      <c r="C39" s="942" t="s">
        <v>5090</v>
      </c>
      <c r="D39" s="942">
        <v>45409</v>
      </c>
      <c r="E39" s="799">
        <f t="shared" si="25"/>
        <v>45414</v>
      </c>
      <c r="F39" s="757">
        <f t="shared" si="26"/>
        <v>45415</v>
      </c>
      <c r="G39" s="331"/>
      <c r="H39" s="757">
        <f>D39+1</f>
        <v>45410</v>
      </c>
    </row>
    <row r="40" spans="1:8" ht="18.75" hidden="1" customHeight="1">
      <c r="B40" s="942" t="s">
        <v>2051</v>
      </c>
      <c r="C40" s="942" t="s">
        <v>5091</v>
      </c>
      <c r="D40" s="942">
        <v>45416</v>
      </c>
      <c r="E40" s="757">
        <f t="shared" ref="E40:E41" si="27">D40+5</f>
        <v>45421</v>
      </c>
      <c r="F40" s="757">
        <f t="shared" ref="F40:F41" si="28">E40+1</f>
        <v>45422</v>
      </c>
      <c r="G40" s="331"/>
      <c r="H40" s="757">
        <v>45415</v>
      </c>
    </row>
    <row r="41" spans="1:8" ht="18.75" hidden="1" customHeight="1">
      <c r="B41" s="942" t="s">
        <v>5092</v>
      </c>
      <c r="C41" s="942" t="s">
        <v>5093</v>
      </c>
      <c r="D41" s="942">
        <v>45425</v>
      </c>
      <c r="E41" s="757">
        <f t="shared" si="27"/>
        <v>45430</v>
      </c>
      <c r="F41" s="757">
        <f t="shared" si="28"/>
        <v>45431</v>
      </c>
      <c r="G41" s="331"/>
      <c r="H41" s="757">
        <v>45422</v>
      </c>
    </row>
    <row r="42" spans="1:8" ht="18.75" hidden="1" customHeight="1">
      <c r="A42" s="972" t="s">
        <v>3484</v>
      </c>
      <c r="B42" s="942" t="s">
        <v>3707</v>
      </c>
      <c r="C42" s="942" t="s">
        <v>5094</v>
      </c>
      <c r="D42" s="942">
        <v>45435</v>
      </c>
      <c r="E42" s="757">
        <f>D42+5</f>
        <v>45440</v>
      </c>
      <c r="F42" s="757">
        <f>E42+1</f>
        <v>45441</v>
      </c>
      <c r="G42" s="331"/>
      <c r="H42" s="757">
        <f>H41+7</f>
        <v>45429</v>
      </c>
    </row>
    <row r="43" spans="1:8" ht="18.75" hidden="1" customHeight="1">
      <c r="A43" s="972" t="s">
        <v>3484</v>
      </c>
      <c r="B43" s="942" t="s">
        <v>5095</v>
      </c>
      <c r="C43" s="942" t="s">
        <v>5096</v>
      </c>
      <c r="D43" s="942">
        <v>45447</v>
      </c>
      <c r="E43" s="757">
        <f t="shared" ref="E43:E45" si="29">D43+5</f>
        <v>45452</v>
      </c>
      <c r="F43" s="757">
        <f t="shared" ref="F43:F45" si="30">E43+1</f>
        <v>45453</v>
      </c>
      <c r="G43" s="331"/>
      <c r="H43" s="757">
        <f t="shared" ref="H43:H44" si="31">H42+7</f>
        <v>45436</v>
      </c>
    </row>
    <row r="44" spans="1:8" ht="18.75" hidden="1" customHeight="1">
      <c r="A44" s="972" t="s">
        <v>2602</v>
      </c>
      <c r="B44" s="942" t="s">
        <v>3484</v>
      </c>
      <c r="C44" s="942" t="s">
        <v>5097</v>
      </c>
      <c r="D44" s="942">
        <v>45452</v>
      </c>
      <c r="E44" s="757">
        <f t="shared" si="29"/>
        <v>45457</v>
      </c>
      <c r="F44" s="757">
        <f t="shared" si="30"/>
        <v>45458</v>
      </c>
      <c r="G44" s="331"/>
      <c r="H44" s="757">
        <f t="shared" si="31"/>
        <v>45443</v>
      </c>
    </row>
    <row r="45" spans="1:8" ht="18.75" hidden="1" customHeight="1">
      <c r="B45" s="942" t="s">
        <v>5098</v>
      </c>
      <c r="C45" s="942" t="s">
        <v>5099</v>
      </c>
      <c r="D45" s="942">
        <v>45459</v>
      </c>
      <c r="E45" s="757">
        <f t="shared" si="29"/>
        <v>45464</v>
      </c>
      <c r="F45" s="757">
        <f t="shared" si="30"/>
        <v>45465</v>
      </c>
      <c r="G45" s="331"/>
      <c r="H45" s="757">
        <v>45449</v>
      </c>
    </row>
    <row r="46" spans="1:8" ht="18.75" hidden="1" customHeight="1">
      <c r="A46" s="972" t="s">
        <v>3484</v>
      </c>
      <c r="B46" s="942" t="s">
        <v>3439</v>
      </c>
      <c r="C46" s="942" t="s">
        <v>5100</v>
      </c>
      <c r="D46" s="942">
        <v>45462</v>
      </c>
      <c r="E46" s="757">
        <f>D46+5</f>
        <v>45467</v>
      </c>
      <c r="F46" s="757">
        <f>E46+1</f>
        <v>45468</v>
      </c>
      <c r="G46" s="331"/>
      <c r="H46" s="757">
        <f>H45+7</f>
        <v>45456</v>
      </c>
    </row>
    <row r="47" spans="1:8" ht="18.75" hidden="1" customHeight="1">
      <c r="A47" s="972" t="s">
        <v>3484</v>
      </c>
      <c r="B47" s="856" t="s">
        <v>310</v>
      </c>
      <c r="C47" s="942" t="s">
        <v>5101</v>
      </c>
      <c r="D47" s="799">
        <v>45475</v>
      </c>
      <c r="E47" s="799">
        <f t="shared" ref="E47:E48" si="32">D47+5</f>
        <v>45480</v>
      </c>
      <c r="F47" s="799">
        <f t="shared" ref="F47:F48" si="33">E47+1</f>
        <v>45481</v>
      </c>
      <c r="G47" s="331"/>
      <c r="H47" s="757">
        <f t="shared" ref="H47:H61" si="34">H46+7</f>
        <v>45463</v>
      </c>
    </row>
    <row r="48" spans="1:8" ht="18.75" hidden="1" customHeight="1">
      <c r="A48" s="972" t="s">
        <v>2602</v>
      </c>
      <c r="B48" s="856" t="s">
        <v>310</v>
      </c>
      <c r="C48" s="942" t="s">
        <v>5102</v>
      </c>
      <c r="D48" s="799">
        <v>45476</v>
      </c>
      <c r="E48" s="799">
        <f t="shared" si="32"/>
        <v>45481</v>
      </c>
      <c r="F48" s="799">
        <f t="shared" si="33"/>
        <v>45482</v>
      </c>
      <c r="G48" s="331"/>
      <c r="H48" s="757">
        <f t="shared" si="34"/>
        <v>45470</v>
      </c>
    </row>
    <row r="49" spans="1:8" ht="18.75" hidden="1" customHeight="1">
      <c r="B49" s="942" t="s">
        <v>5038</v>
      </c>
      <c r="C49" s="942" t="s">
        <v>5103</v>
      </c>
      <c r="D49" s="942">
        <v>45480</v>
      </c>
      <c r="E49" s="757">
        <f t="shared" ref="E49:E50" si="35">D49+5</f>
        <v>45485</v>
      </c>
      <c r="F49" s="757">
        <f t="shared" ref="F49:F50" si="36">E49+1</f>
        <v>45486</v>
      </c>
      <c r="G49" s="331"/>
      <c r="H49" s="757">
        <f t="shared" si="34"/>
        <v>45477</v>
      </c>
    </row>
    <row r="50" spans="1:8" ht="18.75" hidden="1" customHeight="1">
      <c r="B50" s="942" t="s">
        <v>2051</v>
      </c>
      <c r="C50" s="942" t="s">
        <v>5104</v>
      </c>
      <c r="D50" s="942">
        <v>45484</v>
      </c>
      <c r="E50" s="757">
        <f t="shared" si="35"/>
        <v>45489</v>
      </c>
      <c r="F50" s="757">
        <f t="shared" si="36"/>
        <v>45490</v>
      </c>
      <c r="G50" s="331"/>
      <c r="H50" s="757">
        <f t="shared" si="34"/>
        <v>45484</v>
      </c>
    </row>
    <row r="51" spans="1:8" ht="18.75" hidden="1" customHeight="1">
      <c r="B51" s="942" t="s">
        <v>5092</v>
      </c>
      <c r="C51" s="942" t="s">
        <v>5105</v>
      </c>
      <c r="D51" s="942">
        <v>45491</v>
      </c>
      <c r="E51" s="757">
        <f t="shared" ref="E51:E52" si="37">D51+5</f>
        <v>45496</v>
      </c>
      <c r="F51" s="757">
        <f t="shared" ref="F51:F52" si="38">E51+1</f>
        <v>45497</v>
      </c>
      <c r="G51" s="331"/>
      <c r="H51" s="757">
        <f t="shared" si="34"/>
        <v>45491</v>
      </c>
    </row>
    <row r="52" spans="1:8" ht="18.75" hidden="1" customHeight="1">
      <c r="A52" s="1051" t="s">
        <v>3707</v>
      </c>
      <c r="B52" s="942" t="s">
        <v>3330</v>
      </c>
      <c r="C52" s="942" t="s">
        <v>5106</v>
      </c>
      <c r="D52" s="942">
        <v>45507</v>
      </c>
      <c r="E52" s="757">
        <f t="shared" si="37"/>
        <v>45512</v>
      </c>
      <c r="F52" s="757">
        <f t="shared" si="38"/>
        <v>45513</v>
      </c>
      <c r="G52" s="331"/>
      <c r="H52" s="757">
        <f t="shared" si="34"/>
        <v>45498</v>
      </c>
    </row>
    <row r="53" spans="1:8" ht="13.5" hidden="1" customHeight="1">
      <c r="B53" s="1011" t="s">
        <v>462</v>
      </c>
      <c r="C53" s="942" t="s">
        <v>5107</v>
      </c>
      <c r="D53" s="942">
        <v>45505</v>
      </c>
      <c r="E53" s="757">
        <f t="shared" ref="E53" si="39">D53+5</f>
        <v>45510</v>
      </c>
      <c r="F53" s="757">
        <f t="shared" ref="F53" si="40">E53+1</f>
        <v>45511</v>
      </c>
      <c r="G53" s="331"/>
      <c r="H53" s="757">
        <f t="shared" si="34"/>
        <v>45505</v>
      </c>
    </row>
    <row r="54" spans="1:8" ht="18.75" hidden="1" customHeight="1">
      <c r="B54" s="1011" t="s">
        <v>310</v>
      </c>
      <c r="C54" s="942" t="s">
        <v>5108</v>
      </c>
      <c r="D54" s="799">
        <v>45525</v>
      </c>
      <c r="E54" s="799">
        <f t="shared" ref="E54" si="41">D54+5</f>
        <v>45530</v>
      </c>
      <c r="F54" s="799">
        <f t="shared" ref="F54" si="42">E54+1</f>
        <v>45531</v>
      </c>
      <c r="G54" s="331"/>
      <c r="H54" s="757">
        <f t="shared" si="34"/>
        <v>45512</v>
      </c>
    </row>
    <row r="55" spans="1:8" ht="18.75" hidden="1" customHeight="1">
      <c r="B55" s="942" t="s">
        <v>5098</v>
      </c>
      <c r="C55" s="942" t="s">
        <v>5109</v>
      </c>
      <c r="D55" s="871" t="s">
        <v>286</v>
      </c>
      <c r="E55" s="799" t="e">
        <f t="shared" ref="E55:E56" si="43">D55+5</f>
        <v>#VALUE!</v>
      </c>
      <c r="F55" s="799" t="e">
        <f t="shared" ref="F55:F56" si="44">E55+1</f>
        <v>#VALUE!</v>
      </c>
      <c r="G55" s="331"/>
      <c r="H55" s="757">
        <f t="shared" si="34"/>
        <v>45519</v>
      </c>
    </row>
    <row r="56" spans="1:8" ht="18.75" hidden="1" customHeight="1">
      <c r="B56" s="1011" t="s">
        <v>310</v>
      </c>
      <c r="C56" s="942" t="s">
        <v>5110</v>
      </c>
      <c r="D56" s="799">
        <v>45525</v>
      </c>
      <c r="E56" s="799">
        <f t="shared" si="43"/>
        <v>45530</v>
      </c>
      <c r="F56" s="799">
        <f t="shared" si="44"/>
        <v>45531</v>
      </c>
      <c r="G56" s="331"/>
      <c r="H56" s="757">
        <f t="shared" si="34"/>
        <v>45526</v>
      </c>
    </row>
    <row r="57" spans="1:8" ht="18.75" customHeight="1">
      <c r="B57" s="1011" t="s">
        <v>5111</v>
      </c>
      <c r="C57" s="942" t="s">
        <v>5112</v>
      </c>
      <c r="D57" s="942">
        <v>45533</v>
      </c>
      <c r="E57" s="757">
        <f t="shared" ref="E57:E58" si="45">D57+5</f>
        <v>45538</v>
      </c>
      <c r="F57" s="757">
        <f t="shared" ref="F57:F58" si="46">E57+1</f>
        <v>45539</v>
      </c>
      <c r="G57" s="331"/>
      <c r="H57" s="757">
        <f t="shared" si="34"/>
        <v>45533</v>
      </c>
    </row>
    <row r="58" spans="1:8" ht="18.75" customHeight="1">
      <c r="B58" s="1011" t="s">
        <v>310</v>
      </c>
      <c r="C58" s="942" t="s">
        <v>5113</v>
      </c>
      <c r="D58" s="799">
        <v>45525</v>
      </c>
      <c r="E58" s="799">
        <f t="shared" si="45"/>
        <v>45530</v>
      </c>
      <c r="F58" s="799">
        <f t="shared" si="46"/>
        <v>45531</v>
      </c>
      <c r="G58" s="331"/>
      <c r="H58" s="757">
        <f t="shared" si="34"/>
        <v>45540</v>
      </c>
    </row>
    <row r="59" spans="1:8" ht="18.75" customHeight="1">
      <c r="B59" s="942" t="s">
        <v>2051</v>
      </c>
      <c r="C59" s="942" t="s">
        <v>5114</v>
      </c>
      <c r="D59" s="942">
        <v>45548</v>
      </c>
      <c r="E59" s="757">
        <f t="shared" ref="E59" si="47">D59+5</f>
        <v>45553</v>
      </c>
      <c r="F59" s="757">
        <f t="shared" ref="F59" si="48">E59+1</f>
        <v>45554</v>
      </c>
      <c r="G59" s="331"/>
      <c r="H59" s="757">
        <f t="shared" si="34"/>
        <v>45547</v>
      </c>
    </row>
    <row r="60" spans="1:8" ht="18.75" customHeight="1">
      <c r="B60" s="942" t="s">
        <v>3515</v>
      </c>
      <c r="C60" s="942" t="s">
        <v>5115</v>
      </c>
      <c r="D60" s="942">
        <v>45555</v>
      </c>
      <c r="E60" s="757">
        <f t="shared" ref="E60" si="49">D60+5</f>
        <v>45560</v>
      </c>
      <c r="F60" s="757">
        <f t="shared" ref="F60" si="50">E60+1</f>
        <v>45561</v>
      </c>
      <c r="G60" s="331"/>
      <c r="H60" s="757">
        <f t="shared" si="34"/>
        <v>45554</v>
      </c>
    </row>
    <row r="61" spans="1:8" ht="18.75" customHeight="1">
      <c r="B61" s="942" t="s">
        <v>3250</v>
      </c>
      <c r="C61" s="942" t="s">
        <v>5116</v>
      </c>
      <c r="D61" s="942">
        <v>45564</v>
      </c>
      <c r="E61" s="757">
        <f t="shared" ref="E61" si="51">D61+5</f>
        <v>45569</v>
      </c>
      <c r="F61" s="757">
        <f t="shared" ref="F61" si="52">E61+1</f>
        <v>45570</v>
      </c>
      <c r="G61" s="331"/>
      <c r="H61" s="757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6" t="s">
        <v>467</v>
      </c>
      <c r="C63" s="677"/>
      <c r="D63" s="677"/>
      <c r="E63" s="677"/>
      <c r="F63" s="677"/>
      <c r="G63" s="677"/>
      <c r="H63" s="677"/>
    </row>
    <row r="68" spans="2:8" s="147" customFormat="1" ht="18.75" customHeight="1">
      <c r="B68" s="777" t="s">
        <v>468</v>
      </c>
      <c r="C68" s="145"/>
      <c r="D68" s="147" t="s">
        <v>469</v>
      </c>
      <c r="G68" s="147" t="s">
        <v>470</v>
      </c>
      <c r="H68" s="778"/>
    </row>
    <row r="69" spans="2:8" s="147" customFormat="1" ht="18.75" customHeight="1">
      <c r="B69" s="779" t="s">
        <v>471</v>
      </c>
      <c r="C69" s="780" t="s">
        <v>472</v>
      </c>
      <c r="D69" s="133" t="s">
        <v>473</v>
      </c>
      <c r="F69" s="780" t="s">
        <v>474</v>
      </c>
      <c r="G69" s="145" t="s">
        <v>475</v>
      </c>
      <c r="H69" s="781" t="s">
        <v>476</v>
      </c>
    </row>
    <row r="70" spans="2:8" s="147" customFormat="1" ht="18.75" customHeight="1">
      <c r="B70" s="779" t="s">
        <v>477</v>
      </c>
      <c r="C70" s="780" t="s">
        <v>478</v>
      </c>
      <c r="D70" s="133" t="s">
        <v>479</v>
      </c>
      <c r="E70" s="148" t="s">
        <v>480</v>
      </c>
      <c r="F70" s="784" t="s">
        <v>481</v>
      </c>
      <c r="G70" s="145" t="s">
        <v>482</v>
      </c>
      <c r="H70" s="781" t="s">
        <v>483</v>
      </c>
    </row>
    <row r="71" spans="2:8" s="147" customFormat="1" ht="18.75" customHeight="1">
      <c r="B71" s="782" t="s">
        <v>491</v>
      </c>
      <c r="C71" s="783" t="s">
        <v>492</v>
      </c>
      <c r="D71" s="133" t="s">
        <v>486</v>
      </c>
      <c r="E71" s="148" t="s">
        <v>487</v>
      </c>
      <c r="F71" s="784" t="s">
        <v>488</v>
      </c>
      <c r="G71" s="587" t="s">
        <v>489</v>
      </c>
      <c r="H71" s="785" t="s">
        <v>490</v>
      </c>
    </row>
    <row r="72" spans="2:8" s="147" customFormat="1" ht="18.75" customHeight="1">
      <c r="B72" s="782" t="s">
        <v>1981</v>
      </c>
      <c r="C72" s="783" t="s">
        <v>1982</v>
      </c>
      <c r="D72" s="133" t="s">
        <v>493</v>
      </c>
      <c r="E72" s="148" t="s">
        <v>494</v>
      </c>
      <c r="F72" s="784" t="s">
        <v>495</v>
      </c>
      <c r="G72" s="587" t="s">
        <v>496</v>
      </c>
      <c r="H72" s="785" t="s">
        <v>497</v>
      </c>
    </row>
    <row r="73" spans="2:8" s="147" customFormat="1" ht="18.75" customHeight="1">
      <c r="B73" s="782" t="s">
        <v>484</v>
      </c>
      <c r="C73" s="783" t="s">
        <v>485</v>
      </c>
      <c r="D73" s="133" t="s">
        <v>500</v>
      </c>
      <c r="E73" s="148" t="s">
        <v>501</v>
      </c>
      <c r="F73" s="784" t="s">
        <v>502</v>
      </c>
      <c r="G73" s="587" t="s">
        <v>503</v>
      </c>
      <c r="H73" s="785" t="s">
        <v>504</v>
      </c>
    </row>
    <row r="74" spans="2:8" s="147" customFormat="1" ht="18.75" customHeight="1">
      <c r="B74" s="782" t="s">
        <v>909</v>
      </c>
      <c r="C74" s="783" t="s">
        <v>499</v>
      </c>
      <c r="D74" s="133" t="s">
        <v>507</v>
      </c>
      <c r="E74" s="148" t="s">
        <v>508</v>
      </c>
      <c r="F74" s="784" t="s">
        <v>509</v>
      </c>
      <c r="G74" s="587" t="s">
        <v>510</v>
      </c>
      <c r="H74" s="785" t="s">
        <v>511</v>
      </c>
    </row>
    <row r="75" spans="2:8" s="147" customFormat="1" ht="18.75" customHeight="1">
      <c r="B75" s="782" t="s">
        <v>1983</v>
      </c>
      <c r="C75" s="783" t="s">
        <v>1984</v>
      </c>
      <c r="D75" s="133" t="s">
        <v>514</v>
      </c>
      <c r="E75" s="148" t="s">
        <v>515</v>
      </c>
      <c r="F75" s="738" t="s">
        <v>516</v>
      </c>
      <c r="G75" s="587" t="s">
        <v>517</v>
      </c>
      <c r="H75" s="786" t="s">
        <v>518</v>
      </c>
    </row>
    <row r="76" spans="2:8" s="147" customFormat="1" ht="18.75" customHeight="1">
      <c r="B76" s="782" t="s">
        <v>505</v>
      </c>
      <c r="C76" s="783" t="s">
        <v>506</v>
      </c>
      <c r="D76" s="133"/>
      <c r="E76" s="145"/>
      <c r="F76" s="587"/>
      <c r="H76" s="787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CCCC"/>
    <pageSetUpPr fitToPage="1"/>
  </sheetPr>
  <dimension ref="A1:O159"/>
  <sheetViews>
    <sheetView showGridLines="0" topLeftCell="A4" zoomScale="85" zoomScaleNormal="85" zoomScaleSheetLayoutView="85" workbookViewId="0">
      <selection activeCell="D132" sqref="D132"/>
    </sheetView>
  </sheetViews>
  <sheetFormatPr defaultColWidth="9.140625" defaultRowHeight="17.25" customHeight="1"/>
  <cols>
    <col min="1" max="1" width="16.7109375" style="873" customWidth="1"/>
    <col min="2" max="2" width="25.1406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2" width="21.42578125" style="149" customWidth="1"/>
    <col min="13" max="13" width="15.7109375" style="149" customWidth="1"/>
    <col min="14" max="14" width="7.42578125" style="149" customWidth="1"/>
    <col min="15" max="15" width="9.140625" style="149"/>
    <col min="16" max="16" width="10.42578125" style="149" customWidth="1"/>
    <col min="17" max="16384" width="9.140625" style="149"/>
  </cols>
  <sheetData>
    <row r="1" spans="1:15" ht="17.25" customHeight="1" thickBot="1"/>
    <row r="2" spans="1:15" ht="20.100000000000001" customHeight="1" thickBot="1">
      <c r="B2" s="1534" t="s">
        <v>0</v>
      </c>
      <c r="C2" s="1534"/>
      <c r="D2" s="1534"/>
      <c r="E2" s="1534"/>
      <c r="F2" s="1534"/>
      <c r="H2" s="943" t="s">
        <v>244</v>
      </c>
    </row>
    <row r="3" spans="1:15" ht="17.25" customHeight="1" thickBot="1">
      <c r="B3" s="165"/>
    </row>
    <row r="4" spans="1:15" ht="30" customHeight="1" thickBot="1">
      <c r="B4" s="1535" t="s">
        <v>5117</v>
      </c>
      <c r="C4" s="1536"/>
      <c r="D4" s="1536"/>
      <c r="E4" s="1536"/>
      <c r="F4" s="1537"/>
      <c r="G4" s="147"/>
      <c r="H4" s="147"/>
      <c r="K4" s="600"/>
      <c r="L4" s="601"/>
      <c r="M4" s="601"/>
    </row>
    <row r="5" spans="1:15" ht="17.25" customHeight="1">
      <c r="B5" s="157"/>
      <c r="C5" s="155"/>
      <c r="D5" s="155"/>
      <c r="E5" s="180"/>
      <c r="F5" s="180"/>
      <c r="G5" s="180"/>
      <c r="H5" s="180"/>
      <c r="I5" s="260"/>
      <c r="K5" s="600"/>
      <c r="L5" s="601"/>
      <c r="M5" s="602"/>
      <c r="N5" s="146"/>
      <c r="O5" s="146"/>
    </row>
    <row r="6" spans="1:15" ht="17.25" hidden="1" customHeight="1">
      <c r="B6" s="400"/>
      <c r="C6" s="155"/>
      <c r="D6" s="155"/>
      <c r="E6" s="180"/>
      <c r="F6" s="180"/>
      <c r="G6" s="180"/>
      <c r="H6" s="149"/>
      <c r="K6" s="600"/>
      <c r="L6" s="601"/>
      <c r="M6" s="602"/>
      <c r="N6" s="146"/>
      <c r="O6" s="146"/>
    </row>
    <row r="7" spans="1:15" ht="50.1" hidden="1" customHeight="1">
      <c r="A7" s="1020"/>
      <c r="B7" s="1547" t="s">
        <v>5118</v>
      </c>
      <c r="C7" s="1548"/>
      <c r="D7" s="1590" t="s">
        <v>250</v>
      </c>
      <c r="E7" s="928" t="s">
        <v>5119</v>
      </c>
      <c r="F7" s="928" t="s">
        <v>5120</v>
      </c>
      <c r="G7" s="928" t="s">
        <v>5121</v>
      </c>
      <c r="H7" s="928" t="s">
        <v>52</v>
      </c>
      <c r="I7" s="928" t="s">
        <v>5122</v>
      </c>
      <c r="J7" s="928" t="s">
        <v>5123</v>
      </c>
      <c r="K7" s="928" t="s">
        <v>196</v>
      </c>
      <c r="L7" s="928" t="s">
        <v>128</v>
      </c>
      <c r="M7" s="146"/>
    </row>
    <row r="8" spans="1:15" ht="20.100000000000001" hidden="1" customHeight="1">
      <c r="A8" s="1020"/>
      <c r="B8" s="931" t="s">
        <v>252</v>
      </c>
      <c r="C8" s="932" t="s">
        <v>253</v>
      </c>
      <c r="D8" s="1591"/>
      <c r="E8" s="927" t="s">
        <v>135</v>
      </c>
      <c r="F8" s="927" t="s">
        <v>205</v>
      </c>
      <c r="G8" s="927" t="s">
        <v>87</v>
      </c>
      <c r="H8" s="927" t="s">
        <v>160</v>
      </c>
      <c r="I8" s="927" t="s">
        <v>105</v>
      </c>
      <c r="J8" s="927" t="s">
        <v>5124</v>
      </c>
      <c r="K8" s="927" t="s">
        <v>3035</v>
      </c>
      <c r="L8" s="927" t="s">
        <v>5125</v>
      </c>
      <c r="M8" s="1032" t="s">
        <v>338</v>
      </c>
    </row>
    <row r="9" spans="1:15" ht="16.5" hidden="1" customHeight="1">
      <c r="A9" s="1020"/>
      <c r="B9" s="967" t="s">
        <v>5126</v>
      </c>
      <c r="C9" s="968" t="s">
        <v>5127</v>
      </c>
      <c r="D9" s="942">
        <v>45391</v>
      </c>
      <c r="E9" s="1545" t="s">
        <v>286</v>
      </c>
      <c r="F9" s="1546"/>
      <c r="G9" s="1551"/>
      <c r="H9" s="871" t="s">
        <v>286</v>
      </c>
      <c r="I9" s="757">
        <f t="shared" ref="I9:I31" si="0">D9+19</f>
        <v>45410</v>
      </c>
      <c r="J9" s="757">
        <f t="shared" ref="J9:J31" si="1">D9+26</f>
        <v>45417</v>
      </c>
      <c r="K9" s="757">
        <f t="shared" ref="K9:K31" si="2">D9+27</f>
        <v>45418</v>
      </c>
      <c r="L9" s="757">
        <f t="shared" ref="L9:L31" si="3">D9+29</f>
        <v>45420</v>
      </c>
      <c r="M9" s="757">
        <v>45385</v>
      </c>
      <c r="N9" s="757">
        <v>45385</v>
      </c>
    </row>
    <row r="10" spans="1:15" ht="16.5" hidden="1" customHeight="1">
      <c r="A10" s="985" t="s">
        <v>5128</v>
      </c>
      <c r="B10" s="967" t="s">
        <v>5129</v>
      </c>
      <c r="C10" s="968" t="s">
        <v>5130</v>
      </c>
      <c r="D10" s="942">
        <v>45396</v>
      </c>
      <c r="E10" s="757">
        <v>45404</v>
      </c>
      <c r="F10" s="757">
        <v>45402</v>
      </c>
      <c r="G10" s="757">
        <v>45403</v>
      </c>
      <c r="H10" s="757">
        <f>D10+16</f>
        <v>45412</v>
      </c>
      <c r="I10" s="757">
        <f t="shared" si="0"/>
        <v>45415</v>
      </c>
      <c r="J10" s="757">
        <f t="shared" si="1"/>
        <v>45422</v>
      </c>
      <c r="K10" s="757">
        <f t="shared" si="2"/>
        <v>45423</v>
      </c>
      <c r="L10" s="757">
        <f t="shared" si="3"/>
        <v>45425</v>
      </c>
      <c r="M10" s="757">
        <f t="shared" ref="M10:N29" si="4">M9+7</f>
        <v>45392</v>
      </c>
      <c r="N10" s="757">
        <f t="shared" si="4"/>
        <v>45392</v>
      </c>
    </row>
    <row r="11" spans="1:15" ht="16.5" hidden="1" customHeight="1">
      <c r="A11" s="1020" t="s">
        <v>5131</v>
      </c>
      <c r="B11" s="967" t="s">
        <v>3478</v>
      </c>
      <c r="C11" s="968" t="s">
        <v>5132</v>
      </c>
      <c r="D11" s="942">
        <v>45402</v>
      </c>
      <c r="E11" s="757">
        <v>45411</v>
      </c>
      <c r="F11" s="757">
        <v>45409</v>
      </c>
      <c r="G11" s="757">
        <v>45410</v>
      </c>
      <c r="H11" s="871" t="s">
        <v>286</v>
      </c>
      <c r="I11" s="757">
        <f t="shared" si="0"/>
        <v>45421</v>
      </c>
      <c r="J11" s="757">
        <f t="shared" si="1"/>
        <v>45428</v>
      </c>
      <c r="K11" s="757">
        <f t="shared" si="2"/>
        <v>45429</v>
      </c>
      <c r="L11" s="757">
        <f t="shared" si="3"/>
        <v>45431</v>
      </c>
      <c r="M11" s="757">
        <f t="shared" si="4"/>
        <v>45399</v>
      </c>
      <c r="N11" s="757">
        <f t="shared" si="4"/>
        <v>45399</v>
      </c>
    </row>
    <row r="12" spans="1:15" ht="16.5" hidden="1" customHeight="1">
      <c r="A12" s="1020" t="s">
        <v>5133</v>
      </c>
      <c r="B12" s="967" t="s">
        <v>5134</v>
      </c>
      <c r="C12" s="968" t="s">
        <v>5135</v>
      </c>
      <c r="D12" s="942">
        <v>45410</v>
      </c>
      <c r="E12" s="757">
        <v>45417</v>
      </c>
      <c r="F12" s="757">
        <v>45415</v>
      </c>
      <c r="G12" s="757">
        <v>45416</v>
      </c>
      <c r="H12" s="757">
        <f>D12+16</f>
        <v>45426</v>
      </c>
      <c r="I12" s="757">
        <f t="shared" si="0"/>
        <v>45429</v>
      </c>
      <c r="J12" s="757">
        <f t="shared" si="1"/>
        <v>45436</v>
      </c>
      <c r="K12" s="757">
        <f t="shared" si="2"/>
        <v>45437</v>
      </c>
      <c r="L12" s="757">
        <f t="shared" si="3"/>
        <v>45439</v>
      </c>
      <c r="M12" s="757">
        <f t="shared" si="4"/>
        <v>45406</v>
      </c>
      <c r="N12" s="757">
        <f t="shared" si="4"/>
        <v>45406</v>
      </c>
    </row>
    <row r="13" spans="1:15" ht="16.5" hidden="1" customHeight="1">
      <c r="A13" s="1020" t="s">
        <v>5131</v>
      </c>
      <c r="B13" s="967" t="s">
        <v>3319</v>
      </c>
      <c r="C13" s="968" t="s">
        <v>5136</v>
      </c>
      <c r="D13" s="942">
        <v>45416</v>
      </c>
      <c r="E13" s="757">
        <v>45423</v>
      </c>
      <c r="F13" s="757">
        <v>45421</v>
      </c>
      <c r="G13" s="757">
        <v>45422</v>
      </c>
      <c r="H13" s="757">
        <f>D13+16</f>
        <v>45432</v>
      </c>
      <c r="I13" s="757">
        <f t="shared" si="0"/>
        <v>45435</v>
      </c>
      <c r="J13" s="757">
        <f t="shared" si="1"/>
        <v>45442</v>
      </c>
      <c r="K13" s="757">
        <f t="shared" si="2"/>
        <v>45443</v>
      </c>
      <c r="L13" s="757">
        <f t="shared" si="3"/>
        <v>45445</v>
      </c>
      <c r="M13" s="757">
        <f t="shared" si="4"/>
        <v>45413</v>
      </c>
      <c r="N13" s="757">
        <f t="shared" si="4"/>
        <v>45413</v>
      </c>
    </row>
    <row r="14" spans="1:15" ht="16.5" hidden="1" customHeight="1">
      <c r="A14" s="1020"/>
      <c r="B14" s="1015" t="s">
        <v>2779</v>
      </c>
      <c r="C14" s="968" t="s">
        <v>5137</v>
      </c>
      <c r="D14" s="942">
        <v>45425</v>
      </c>
      <c r="E14" s="871" t="s">
        <v>286</v>
      </c>
      <c r="F14" s="871" t="s">
        <v>286</v>
      </c>
      <c r="G14" s="871" t="s">
        <v>286</v>
      </c>
      <c r="H14" s="757">
        <f>D14+16</f>
        <v>45441</v>
      </c>
      <c r="I14" s="757">
        <f t="shared" si="0"/>
        <v>45444</v>
      </c>
      <c r="J14" s="757">
        <f t="shared" si="1"/>
        <v>45451</v>
      </c>
      <c r="K14" s="757">
        <f t="shared" si="2"/>
        <v>45452</v>
      </c>
      <c r="L14" s="757">
        <f t="shared" si="3"/>
        <v>45454</v>
      </c>
      <c r="M14" s="757">
        <f t="shared" si="4"/>
        <v>45420</v>
      </c>
      <c r="N14" s="757">
        <f t="shared" si="4"/>
        <v>45420</v>
      </c>
    </row>
    <row r="15" spans="1:15" ht="16.5" hidden="1" customHeight="1">
      <c r="A15" s="1020" t="s">
        <v>5138</v>
      </c>
      <c r="B15" s="967" t="s">
        <v>5126</v>
      </c>
      <c r="C15" s="968" t="s">
        <v>5139</v>
      </c>
      <c r="D15" s="942">
        <v>45434</v>
      </c>
      <c r="E15" s="757">
        <v>45439</v>
      </c>
      <c r="F15" s="757">
        <v>45442</v>
      </c>
      <c r="G15" s="757">
        <v>45440</v>
      </c>
      <c r="H15" s="757">
        <f>D15+16</f>
        <v>45450</v>
      </c>
      <c r="I15" s="757">
        <f t="shared" si="0"/>
        <v>45453</v>
      </c>
      <c r="J15" s="757">
        <f t="shared" si="1"/>
        <v>45460</v>
      </c>
      <c r="K15" s="757">
        <f t="shared" si="2"/>
        <v>45461</v>
      </c>
      <c r="L15" s="757">
        <f t="shared" si="3"/>
        <v>45463</v>
      </c>
      <c r="M15" s="757">
        <f t="shared" si="4"/>
        <v>45427</v>
      </c>
      <c r="N15" s="757">
        <f t="shared" si="4"/>
        <v>45427</v>
      </c>
    </row>
    <row r="16" spans="1:15" ht="16.5" hidden="1" customHeight="1">
      <c r="A16" s="985" t="s">
        <v>5129</v>
      </c>
      <c r="B16" s="967" t="s">
        <v>3478</v>
      </c>
      <c r="C16" s="968" t="s">
        <v>5140</v>
      </c>
      <c r="D16" s="942">
        <v>45451</v>
      </c>
      <c r="E16" s="871" t="s">
        <v>286</v>
      </c>
      <c r="F16" s="871" t="s">
        <v>286</v>
      </c>
      <c r="G16" s="871" t="s">
        <v>286</v>
      </c>
      <c r="H16" s="871" t="s">
        <v>286</v>
      </c>
      <c r="I16" s="757">
        <f t="shared" si="0"/>
        <v>45470</v>
      </c>
      <c r="J16" s="757">
        <f t="shared" si="1"/>
        <v>45477</v>
      </c>
      <c r="K16" s="757">
        <f t="shared" si="2"/>
        <v>45478</v>
      </c>
      <c r="L16" s="757">
        <f t="shared" si="3"/>
        <v>45480</v>
      </c>
      <c r="M16" s="757">
        <f t="shared" si="4"/>
        <v>45434</v>
      </c>
      <c r="N16" s="757">
        <f t="shared" si="4"/>
        <v>45434</v>
      </c>
    </row>
    <row r="17" spans="1:14" ht="16.5" hidden="1" customHeight="1">
      <c r="A17" s="1020" t="s">
        <v>5141</v>
      </c>
      <c r="B17" s="967" t="s">
        <v>5129</v>
      </c>
      <c r="C17" s="968" t="s">
        <v>5142</v>
      </c>
      <c r="D17" s="942">
        <v>45441</v>
      </c>
      <c r="E17" s="757">
        <v>45453</v>
      </c>
      <c r="F17" s="757">
        <v>45450</v>
      </c>
      <c r="G17" s="757">
        <v>45451</v>
      </c>
      <c r="H17" s="757">
        <f>D17+16</f>
        <v>45457</v>
      </c>
      <c r="I17" s="757">
        <f t="shared" si="0"/>
        <v>45460</v>
      </c>
      <c r="J17" s="757">
        <f t="shared" si="1"/>
        <v>45467</v>
      </c>
      <c r="K17" s="757">
        <f t="shared" si="2"/>
        <v>45468</v>
      </c>
      <c r="L17" s="757">
        <f t="shared" si="3"/>
        <v>45470</v>
      </c>
      <c r="M17" s="757">
        <f t="shared" si="4"/>
        <v>45441</v>
      </c>
      <c r="N17" s="757">
        <f t="shared" si="4"/>
        <v>45441</v>
      </c>
    </row>
    <row r="18" spans="1:14" ht="16.5" hidden="1" customHeight="1">
      <c r="A18" s="1020"/>
      <c r="B18" s="967" t="s">
        <v>5134</v>
      </c>
      <c r="C18" s="968" t="s">
        <v>5143</v>
      </c>
      <c r="D18" s="942">
        <v>45456</v>
      </c>
      <c r="E18" s="871" t="s">
        <v>286</v>
      </c>
      <c r="F18" s="871" t="s">
        <v>286</v>
      </c>
      <c r="G18" s="871" t="s">
        <v>286</v>
      </c>
      <c r="H18" s="757">
        <f>D18+16</f>
        <v>45472</v>
      </c>
      <c r="I18" s="757">
        <f t="shared" si="0"/>
        <v>45475</v>
      </c>
      <c r="J18" s="757">
        <f t="shared" si="1"/>
        <v>45482</v>
      </c>
      <c r="K18" s="757">
        <f t="shared" si="2"/>
        <v>45483</v>
      </c>
      <c r="L18" s="757">
        <f t="shared" si="3"/>
        <v>45485</v>
      </c>
      <c r="M18" s="757">
        <f t="shared" si="4"/>
        <v>45448</v>
      </c>
      <c r="N18" s="757">
        <f t="shared" si="4"/>
        <v>45448</v>
      </c>
    </row>
    <row r="19" spans="1:14" ht="16.5" hidden="1" customHeight="1">
      <c r="A19" s="1020" t="s">
        <v>5144</v>
      </c>
      <c r="B19" s="967" t="s">
        <v>3319</v>
      </c>
      <c r="C19" s="968" t="s">
        <v>5145</v>
      </c>
      <c r="D19" s="942">
        <v>45462</v>
      </c>
      <c r="E19" s="757">
        <v>45471</v>
      </c>
      <c r="F19" s="757">
        <v>45467</v>
      </c>
      <c r="G19" s="757">
        <v>45470</v>
      </c>
      <c r="H19" s="871" t="s">
        <v>286</v>
      </c>
      <c r="I19" s="757">
        <f t="shared" si="0"/>
        <v>45481</v>
      </c>
      <c r="J19" s="757">
        <f t="shared" si="1"/>
        <v>45488</v>
      </c>
      <c r="K19" s="757">
        <f t="shared" si="2"/>
        <v>45489</v>
      </c>
      <c r="L19" s="757">
        <f t="shared" si="3"/>
        <v>45491</v>
      </c>
      <c r="M19" s="757">
        <f t="shared" si="4"/>
        <v>45455</v>
      </c>
      <c r="N19" s="757">
        <f t="shared" si="4"/>
        <v>45455</v>
      </c>
    </row>
    <row r="20" spans="1:14" ht="16.5" hidden="1" customHeight="1">
      <c r="A20" s="1020"/>
      <c r="B20" s="967" t="s">
        <v>2779</v>
      </c>
      <c r="C20" s="968" t="s">
        <v>5146</v>
      </c>
      <c r="D20" s="942">
        <v>45465</v>
      </c>
      <c r="E20" s="871" t="s">
        <v>286</v>
      </c>
      <c r="F20" s="871" t="s">
        <v>286</v>
      </c>
      <c r="G20" s="871" t="s">
        <v>286</v>
      </c>
      <c r="H20" s="757">
        <f>D20+16</f>
        <v>45481</v>
      </c>
      <c r="I20" s="757">
        <f t="shared" si="0"/>
        <v>45484</v>
      </c>
      <c r="J20" s="757">
        <f t="shared" si="1"/>
        <v>45491</v>
      </c>
      <c r="K20" s="757">
        <f t="shared" si="2"/>
        <v>45492</v>
      </c>
      <c r="L20" s="757">
        <f t="shared" si="3"/>
        <v>45494</v>
      </c>
      <c r="M20" s="757">
        <f t="shared" si="4"/>
        <v>45462</v>
      </c>
      <c r="N20" s="757">
        <f t="shared" si="4"/>
        <v>45462</v>
      </c>
    </row>
    <row r="21" spans="1:14" ht="16.5" hidden="1" customHeight="1">
      <c r="A21" s="1020" t="s">
        <v>5147</v>
      </c>
      <c r="B21" s="967" t="s">
        <v>1938</v>
      </c>
      <c r="C21" s="968" t="s">
        <v>5148</v>
      </c>
      <c r="D21" s="942">
        <v>45479</v>
      </c>
      <c r="E21" s="757">
        <v>45486</v>
      </c>
      <c r="F21" s="757">
        <v>45485</v>
      </c>
      <c r="G21" s="757">
        <v>45486</v>
      </c>
      <c r="H21" s="871" t="s">
        <v>286</v>
      </c>
      <c r="I21" s="757">
        <f t="shared" si="0"/>
        <v>45498</v>
      </c>
      <c r="J21" s="757">
        <f t="shared" si="1"/>
        <v>45505</v>
      </c>
      <c r="K21" s="757">
        <f t="shared" si="2"/>
        <v>45506</v>
      </c>
      <c r="L21" s="757">
        <f t="shared" si="3"/>
        <v>45508</v>
      </c>
      <c r="M21" s="757">
        <f t="shared" si="4"/>
        <v>45469</v>
      </c>
      <c r="N21" s="990">
        <f>WEEKNUM(M21)</f>
        <v>26</v>
      </c>
    </row>
    <row r="22" spans="1:14" ht="16.5" hidden="1" customHeight="1">
      <c r="A22" s="985"/>
      <c r="B22" s="967" t="s">
        <v>3478</v>
      </c>
      <c r="C22" s="968" t="s">
        <v>5149</v>
      </c>
      <c r="D22" s="942">
        <v>45491</v>
      </c>
      <c r="E22" s="871" t="s">
        <v>286</v>
      </c>
      <c r="F22" s="871" t="s">
        <v>286</v>
      </c>
      <c r="G22" s="871" t="s">
        <v>286</v>
      </c>
      <c r="H22" s="871" t="s">
        <v>286</v>
      </c>
      <c r="I22" s="757">
        <f t="shared" si="0"/>
        <v>45510</v>
      </c>
      <c r="J22" s="757">
        <f t="shared" si="1"/>
        <v>45517</v>
      </c>
      <c r="K22" s="757">
        <f t="shared" si="2"/>
        <v>45518</v>
      </c>
      <c r="L22" s="757">
        <f t="shared" si="3"/>
        <v>45520</v>
      </c>
      <c r="M22" s="757">
        <f t="shared" si="4"/>
        <v>45476</v>
      </c>
      <c r="N22" s="990">
        <f t="shared" ref="N22:N29" si="5">WEEKNUM(M22)</f>
        <v>27</v>
      </c>
    </row>
    <row r="23" spans="1:14" ht="16.5" hidden="1" customHeight="1">
      <c r="A23" s="1020" t="s">
        <v>5150</v>
      </c>
      <c r="B23" s="967" t="s">
        <v>5126</v>
      </c>
      <c r="C23" s="968" t="s">
        <v>5151</v>
      </c>
      <c r="D23" s="942">
        <v>45480</v>
      </c>
      <c r="E23" s="757">
        <f t="shared" ref="E23" si="6">D23+6</f>
        <v>45486</v>
      </c>
      <c r="F23" s="757">
        <f t="shared" ref="F23" si="7">D23+9</f>
        <v>45489</v>
      </c>
      <c r="G23" s="757">
        <f t="shared" ref="G23" si="8">D23+10</f>
        <v>45490</v>
      </c>
      <c r="H23" s="757">
        <f>D23+16</f>
        <v>45496</v>
      </c>
      <c r="I23" s="757">
        <f t="shared" si="0"/>
        <v>45499</v>
      </c>
      <c r="J23" s="757">
        <f t="shared" si="1"/>
        <v>45506</v>
      </c>
      <c r="K23" s="757">
        <f t="shared" si="2"/>
        <v>45507</v>
      </c>
      <c r="L23" s="757">
        <f t="shared" si="3"/>
        <v>45509</v>
      </c>
      <c r="M23" s="757">
        <f t="shared" si="4"/>
        <v>45483</v>
      </c>
      <c r="N23" s="990">
        <f t="shared" si="5"/>
        <v>28</v>
      </c>
    </row>
    <row r="24" spans="1:14" ht="16.5" hidden="1" customHeight="1">
      <c r="A24" s="1020"/>
      <c r="B24" s="967" t="s">
        <v>5134</v>
      </c>
      <c r="C24" s="968" t="s">
        <v>5152</v>
      </c>
      <c r="D24" s="942">
        <v>45495</v>
      </c>
      <c r="E24" s="757">
        <f t="shared" ref="E24" si="9">D24+6</f>
        <v>45501</v>
      </c>
      <c r="F24" s="757">
        <f t="shared" ref="F24" si="10">D24+9</f>
        <v>45504</v>
      </c>
      <c r="G24" s="757">
        <f t="shared" ref="G24" si="11">D24+10</f>
        <v>45505</v>
      </c>
      <c r="H24" s="871" t="s">
        <v>286</v>
      </c>
      <c r="I24" s="757">
        <f t="shared" si="0"/>
        <v>45514</v>
      </c>
      <c r="J24" s="757">
        <f t="shared" si="1"/>
        <v>45521</v>
      </c>
      <c r="K24" s="757">
        <f t="shared" si="2"/>
        <v>45522</v>
      </c>
      <c r="L24" s="757">
        <f t="shared" si="3"/>
        <v>45524</v>
      </c>
      <c r="M24" s="757">
        <f t="shared" si="4"/>
        <v>45490</v>
      </c>
      <c r="N24" s="990">
        <f t="shared" si="5"/>
        <v>29</v>
      </c>
    </row>
    <row r="25" spans="1:14" ht="16.5" hidden="1" customHeight="1">
      <c r="A25" s="1020"/>
      <c r="B25" s="967" t="s">
        <v>3319</v>
      </c>
      <c r="C25" s="968" t="s">
        <v>5153</v>
      </c>
      <c r="D25" s="942">
        <v>45505</v>
      </c>
      <c r="E25" s="871" t="s">
        <v>286</v>
      </c>
      <c r="F25" s="871" t="s">
        <v>286</v>
      </c>
      <c r="G25" s="871" t="s">
        <v>286</v>
      </c>
      <c r="H25" s="757">
        <f>D25+16</f>
        <v>45521</v>
      </c>
      <c r="I25" s="757">
        <f t="shared" si="0"/>
        <v>45524</v>
      </c>
      <c r="J25" s="757">
        <f t="shared" si="1"/>
        <v>45531</v>
      </c>
      <c r="K25" s="757">
        <f t="shared" si="2"/>
        <v>45532</v>
      </c>
      <c r="L25" s="757">
        <f t="shared" si="3"/>
        <v>45534</v>
      </c>
      <c r="M25" s="757">
        <f t="shared" si="4"/>
        <v>45497</v>
      </c>
      <c r="N25" s="990">
        <f t="shared" si="5"/>
        <v>30</v>
      </c>
    </row>
    <row r="26" spans="1:14" ht="16.5" hidden="1" customHeight="1">
      <c r="A26" s="1020"/>
      <c r="B26" s="967" t="s">
        <v>5154</v>
      </c>
      <c r="C26" s="968" t="s">
        <v>5155</v>
      </c>
      <c r="D26" s="942">
        <v>45510</v>
      </c>
      <c r="E26" s="757">
        <f t="shared" ref="E26" si="12">D26+6</f>
        <v>45516</v>
      </c>
      <c r="F26" s="757">
        <f t="shared" ref="F26" si="13">D26+9</f>
        <v>45519</v>
      </c>
      <c r="G26" s="757">
        <f t="shared" ref="G26" si="14">D26+10</f>
        <v>45520</v>
      </c>
      <c r="H26" s="871" t="s">
        <v>286</v>
      </c>
      <c r="I26" s="757">
        <f t="shared" si="0"/>
        <v>45529</v>
      </c>
      <c r="J26" s="757">
        <f t="shared" si="1"/>
        <v>45536</v>
      </c>
      <c r="K26" s="757">
        <f t="shared" si="2"/>
        <v>45537</v>
      </c>
      <c r="L26" s="757">
        <f t="shared" si="3"/>
        <v>45539</v>
      </c>
      <c r="M26" s="757">
        <f t="shared" si="4"/>
        <v>45504</v>
      </c>
      <c r="N26" s="990">
        <f t="shared" si="5"/>
        <v>31</v>
      </c>
    </row>
    <row r="27" spans="1:14" ht="20.100000000000001" hidden="1" customHeight="1">
      <c r="A27" s="1020" t="s">
        <v>5126</v>
      </c>
      <c r="B27" s="967" t="s">
        <v>1938</v>
      </c>
      <c r="C27" s="968" t="s">
        <v>5156</v>
      </c>
      <c r="D27" s="942">
        <v>45516</v>
      </c>
      <c r="E27" s="757">
        <f t="shared" ref="E27" si="15">D27+6</f>
        <v>45522</v>
      </c>
      <c r="F27" s="757">
        <f t="shared" ref="F27" si="16">D27+9</f>
        <v>45525</v>
      </c>
      <c r="G27" s="757">
        <f t="shared" ref="G27" si="17">D27+10</f>
        <v>45526</v>
      </c>
      <c r="H27" s="757">
        <f>D27+16</f>
        <v>45532</v>
      </c>
      <c r="I27" s="757">
        <f t="shared" si="0"/>
        <v>45535</v>
      </c>
      <c r="J27" s="757">
        <f t="shared" si="1"/>
        <v>45542</v>
      </c>
      <c r="K27" s="757">
        <f t="shared" si="2"/>
        <v>45543</v>
      </c>
      <c r="L27" s="757">
        <f t="shared" si="3"/>
        <v>45545</v>
      </c>
      <c r="M27" s="757">
        <f t="shared" si="4"/>
        <v>45511</v>
      </c>
      <c r="N27" s="990">
        <f t="shared" si="5"/>
        <v>32</v>
      </c>
    </row>
    <row r="28" spans="1:14" ht="20.100000000000001" hidden="1" customHeight="1">
      <c r="A28" s="985"/>
      <c r="B28" s="967" t="s">
        <v>3478</v>
      </c>
      <c r="C28" s="968" t="s">
        <v>5157</v>
      </c>
      <c r="D28" s="942">
        <v>45525</v>
      </c>
      <c r="E28" s="871" t="s">
        <v>286</v>
      </c>
      <c r="F28" s="871" t="s">
        <v>286</v>
      </c>
      <c r="G28" s="871" t="s">
        <v>286</v>
      </c>
      <c r="H28" s="757">
        <f>D28+16</f>
        <v>45541</v>
      </c>
      <c r="I28" s="757">
        <f t="shared" si="0"/>
        <v>45544</v>
      </c>
      <c r="J28" s="757">
        <f t="shared" si="1"/>
        <v>45551</v>
      </c>
      <c r="K28" s="757">
        <f t="shared" si="2"/>
        <v>45552</v>
      </c>
      <c r="L28" s="757">
        <f t="shared" si="3"/>
        <v>45554</v>
      </c>
      <c r="M28" s="757">
        <f t="shared" si="4"/>
        <v>45518</v>
      </c>
      <c r="N28" s="990">
        <f t="shared" si="5"/>
        <v>33</v>
      </c>
    </row>
    <row r="29" spans="1:14" ht="20.100000000000001" hidden="1" customHeight="1">
      <c r="A29" s="1020" t="s">
        <v>5129</v>
      </c>
      <c r="B29" s="967" t="s">
        <v>5126</v>
      </c>
      <c r="C29" s="968" t="s">
        <v>5158</v>
      </c>
      <c r="D29" s="942">
        <v>45528</v>
      </c>
      <c r="E29" s="757">
        <f t="shared" ref="E29:E33" si="18">D29+6</f>
        <v>45534</v>
      </c>
      <c r="F29" s="757">
        <f t="shared" ref="F29:F34" si="19">D29+9</f>
        <v>45537</v>
      </c>
      <c r="G29" s="757">
        <f t="shared" ref="G29:G34" si="20">D29+10</f>
        <v>45538</v>
      </c>
      <c r="H29" s="871" t="s">
        <v>286</v>
      </c>
      <c r="I29" s="757">
        <f t="shared" si="0"/>
        <v>45547</v>
      </c>
      <c r="J29" s="757">
        <f t="shared" si="1"/>
        <v>45554</v>
      </c>
      <c r="K29" s="757">
        <f t="shared" si="2"/>
        <v>45555</v>
      </c>
      <c r="L29" s="757">
        <f t="shared" si="3"/>
        <v>45557</v>
      </c>
      <c r="M29" s="757">
        <f t="shared" si="4"/>
        <v>45525</v>
      </c>
      <c r="N29" s="990">
        <f t="shared" si="5"/>
        <v>34</v>
      </c>
    </row>
    <row r="30" spans="1:14" ht="20.100000000000001" hidden="1" customHeight="1">
      <c r="A30" s="1020"/>
      <c r="B30" s="967" t="s">
        <v>5134</v>
      </c>
      <c r="C30" s="968" t="s">
        <v>5159</v>
      </c>
      <c r="D30" s="942">
        <v>45535</v>
      </c>
      <c r="E30" s="871" t="s">
        <v>286</v>
      </c>
      <c r="F30" s="871" t="s">
        <v>286</v>
      </c>
      <c r="G30" s="871" t="s">
        <v>286</v>
      </c>
      <c r="H30" s="757">
        <f>D30+16</f>
        <v>45551</v>
      </c>
      <c r="I30" s="757">
        <f t="shared" si="0"/>
        <v>45554</v>
      </c>
      <c r="J30" s="757">
        <f t="shared" si="1"/>
        <v>45561</v>
      </c>
      <c r="K30" s="757">
        <f t="shared" si="2"/>
        <v>45562</v>
      </c>
      <c r="L30" s="757">
        <f t="shared" si="3"/>
        <v>45564</v>
      </c>
      <c r="M30" s="757">
        <f t="shared" ref="M30" si="21">M29+7</f>
        <v>45532</v>
      </c>
      <c r="N30" s="990">
        <f t="shared" ref="N30:N35" si="22">WEEKNUM(M30)</f>
        <v>35</v>
      </c>
    </row>
    <row r="31" spans="1:14" ht="20.100000000000001" hidden="1" customHeight="1">
      <c r="A31" s="1020"/>
      <c r="B31" s="967" t="s">
        <v>3319</v>
      </c>
      <c r="C31" s="968" t="s">
        <v>5160</v>
      </c>
      <c r="D31" s="942">
        <v>45552</v>
      </c>
      <c r="E31" s="757">
        <f t="shared" si="18"/>
        <v>45558</v>
      </c>
      <c r="F31" s="757">
        <f>D31+9</f>
        <v>45561</v>
      </c>
      <c r="G31" s="757">
        <f t="shared" si="20"/>
        <v>45562</v>
      </c>
      <c r="H31" s="871" t="s">
        <v>286</v>
      </c>
      <c r="I31" s="757">
        <f t="shared" si="0"/>
        <v>45571</v>
      </c>
      <c r="J31" s="757">
        <f t="shared" si="1"/>
        <v>45578</v>
      </c>
      <c r="K31" s="757">
        <f t="shared" si="2"/>
        <v>45579</v>
      </c>
      <c r="L31" s="757">
        <f t="shared" si="3"/>
        <v>45581</v>
      </c>
      <c r="M31" s="757">
        <f t="shared" ref="M31" si="23">M30+7</f>
        <v>45539</v>
      </c>
      <c r="N31" s="990">
        <f t="shared" si="22"/>
        <v>36</v>
      </c>
    </row>
    <row r="32" spans="1:14" ht="20.100000000000001" hidden="1" customHeight="1">
      <c r="A32" s="1020"/>
      <c r="B32" s="967" t="s">
        <v>5154</v>
      </c>
      <c r="C32" s="968" t="s">
        <v>5161</v>
      </c>
      <c r="D32" s="942">
        <v>45557</v>
      </c>
      <c r="E32" s="871" t="s">
        <v>286</v>
      </c>
      <c r="F32" s="871" t="s">
        <v>286</v>
      </c>
      <c r="G32" s="871" t="s">
        <v>286</v>
      </c>
      <c r="H32" s="757">
        <v>45561</v>
      </c>
      <c r="I32" s="757">
        <v>45564</v>
      </c>
      <c r="J32" s="757">
        <v>45571</v>
      </c>
      <c r="K32" s="757">
        <v>45572</v>
      </c>
      <c r="L32" s="757">
        <v>45574</v>
      </c>
      <c r="M32" s="757">
        <f t="shared" ref="M32" si="24">M31+7</f>
        <v>45546</v>
      </c>
      <c r="N32" s="990">
        <f t="shared" si="22"/>
        <v>37</v>
      </c>
    </row>
    <row r="33" spans="1:14" ht="20.100000000000001" hidden="1" customHeight="1">
      <c r="A33" s="1020" t="s">
        <v>5162</v>
      </c>
      <c r="B33" s="967" t="s">
        <v>5163</v>
      </c>
      <c r="C33" s="968" t="s">
        <v>5164</v>
      </c>
      <c r="D33" s="942">
        <v>45557</v>
      </c>
      <c r="E33" s="757">
        <f t="shared" si="18"/>
        <v>45563</v>
      </c>
      <c r="F33" s="757">
        <f t="shared" si="19"/>
        <v>45566</v>
      </c>
      <c r="G33" s="757">
        <f t="shared" si="20"/>
        <v>45567</v>
      </c>
      <c r="H33" s="871" t="s">
        <v>286</v>
      </c>
      <c r="I33" s="757">
        <f t="shared" ref="I33:I40" si="25">D33+19</f>
        <v>45576</v>
      </c>
      <c r="J33" s="757">
        <f t="shared" ref="J33:J40" si="26">D33+26</f>
        <v>45583</v>
      </c>
      <c r="K33" s="757">
        <f t="shared" ref="K33:K41" si="27">D33+27</f>
        <v>45584</v>
      </c>
      <c r="L33" s="757">
        <f t="shared" ref="L33:L41" si="28">D33+29</f>
        <v>45586</v>
      </c>
      <c r="M33" s="757">
        <f t="shared" ref="M33:M34" si="29">M32+7</f>
        <v>45553</v>
      </c>
      <c r="N33" s="990">
        <f t="shared" si="22"/>
        <v>38</v>
      </c>
    </row>
    <row r="34" spans="1:14" ht="20.100000000000001" hidden="1" customHeight="1">
      <c r="A34" s="985"/>
      <c r="B34" s="967" t="s">
        <v>3478</v>
      </c>
      <c r="C34" s="968" t="s">
        <v>5165</v>
      </c>
      <c r="D34" s="942">
        <v>45564</v>
      </c>
      <c r="E34" s="871" t="s">
        <v>286</v>
      </c>
      <c r="F34" s="757">
        <f t="shared" si="19"/>
        <v>45573</v>
      </c>
      <c r="G34" s="757">
        <f t="shared" si="20"/>
        <v>45574</v>
      </c>
      <c r="H34" s="871" t="s">
        <v>286</v>
      </c>
      <c r="I34" s="757">
        <f t="shared" si="25"/>
        <v>45583</v>
      </c>
      <c r="J34" s="757">
        <f t="shared" si="26"/>
        <v>45590</v>
      </c>
      <c r="K34" s="757">
        <f t="shared" si="27"/>
        <v>45591</v>
      </c>
      <c r="L34" s="757">
        <f t="shared" si="28"/>
        <v>45593</v>
      </c>
      <c r="M34" s="757">
        <f t="shared" si="29"/>
        <v>45560</v>
      </c>
      <c r="N34" s="990">
        <f t="shared" si="22"/>
        <v>39</v>
      </c>
    </row>
    <row r="35" spans="1:14" ht="20.100000000000001" hidden="1" customHeight="1">
      <c r="A35" s="1020"/>
      <c r="B35" s="967" t="s">
        <v>5126</v>
      </c>
      <c r="C35" s="968" t="s">
        <v>5166</v>
      </c>
      <c r="D35" s="942">
        <v>45568</v>
      </c>
      <c r="E35" s="757">
        <f t="shared" ref="E35:E36" si="30">D35+6</f>
        <v>45574</v>
      </c>
      <c r="F35" s="757">
        <f t="shared" ref="F35:F36" si="31">D35+9</f>
        <v>45577</v>
      </c>
      <c r="G35" s="757">
        <f t="shared" ref="G35:G36" si="32">D35+10</f>
        <v>45578</v>
      </c>
      <c r="H35" s="757">
        <f>D35+16</f>
        <v>45584</v>
      </c>
      <c r="I35" s="757">
        <f t="shared" si="25"/>
        <v>45587</v>
      </c>
      <c r="J35" s="757">
        <f t="shared" si="26"/>
        <v>45594</v>
      </c>
      <c r="K35" s="757">
        <f t="shared" si="27"/>
        <v>45595</v>
      </c>
      <c r="L35" s="757">
        <f t="shared" si="28"/>
        <v>45597</v>
      </c>
      <c r="M35" s="757">
        <f t="shared" ref="M35:M43" si="33">M34+7</f>
        <v>45567</v>
      </c>
      <c r="N35" s="990">
        <f t="shared" si="22"/>
        <v>40</v>
      </c>
    </row>
    <row r="36" spans="1:14" ht="20.100000000000001" hidden="1" customHeight="1">
      <c r="A36" s="1020"/>
      <c r="B36" s="967" t="s">
        <v>5134</v>
      </c>
      <c r="C36" s="968" t="s">
        <v>5167</v>
      </c>
      <c r="D36" s="942">
        <v>45574</v>
      </c>
      <c r="E36" s="757">
        <f t="shared" si="30"/>
        <v>45580</v>
      </c>
      <c r="F36" s="757">
        <f t="shared" si="31"/>
        <v>45583</v>
      </c>
      <c r="G36" s="757">
        <f t="shared" si="32"/>
        <v>45584</v>
      </c>
      <c r="H36" s="757">
        <f>D36+16</f>
        <v>45590</v>
      </c>
      <c r="I36" s="757">
        <f t="shared" si="25"/>
        <v>45593</v>
      </c>
      <c r="J36" s="757">
        <f t="shared" si="26"/>
        <v>45600</v>
      </c>
      <c r="K36" s="757">
        <f t="shared" si="27"/>
        <v>45601</v>
      </c>
      <c r="L36" s="757">
        <f t="shared" si="28"/>
        <v>45603</v>
      </c>
      <c r="M36" s="757">
        <f t="shared" si="33"/>
        <v>45574</v>
      </c>
      <c r="N36" s="990">
        <f t="shared" ref="N36:N41" si="34">WEEKNUM(M36)</f>
        <v>41</v>
      </c>
    </row>
    <row r="37" spans="1:14" ht="20.100000000000001" hidden="1" customHeight="1">
      <c r="A37" s="1020"/>
      <c r="B37" s="967" t="s">
        <v>3319</v>
      </c>
      <c r="C37" s="968" t="s">
        <v>5168</v>
      </c>
      <c r="D37" s="942">
        <v>45598</v>
      </c>
      <c r="E37" s="1545" t="s">
        <v>286</v>
      </c>
      <c r="F37" s="1546"/>
      <c r="G37" s="1551"/>
      <c r="H37" s="757">
        <f>D37+16</f>
        <v>45614</v>
      </c>
      <c r="I37" s="757">
        <f t="shared" si="25"/>
        <v>45617</v>
      </c>
      <c r="J37" s="757">
        <f t="shared" si="26"/>
        <v>45624</v>
      </c>
      <c r="K37" s="757">
        <f t="shared" si="27"/>
        <v>45625</v>
      </c>
      <c r="L37" s="757">
        <f t="shared" si="28"/>
        <v>45627</v>
      </c>
      <c r="M37" s="757">
        <f t="shared" si="33"/>
        <v>45581</v>
      </c>
      <c r="N37" s="990">
        <f t="shared" si="34"/>
        <v>42</v>
      </c>
    </row>
    <row r="38" spans="1:14" ht="20.100000000000001" hidden="1" customHeight="1">
      <c r="A38" s="1020" t="s">
        <v>5169</v>
      </c>
      <c r="B38" s="967" t="s">
        <v>5170</v>
      </c>
      <c r="C38" s="968" t="s">
        <v>5171</v>
      </c>
      <c r="D38" s="942">
        <v>45587</v>
      </c>
      <c r="E38" s="757">
        <f t="shared" ref="E38" si="35">D38+6</f>
        <v>45593</v>
      </c>
      <c r="F38" s="757">
        <f t="shared" ref="F38" si="36">D38+9</f>
        <v>45596</v>
      </c>
      <c r="G38" s="757">
        <f t="shared" ref="G38" si="37">D38+10</f>
        <v>45597</v>
      </c>
      <c r="H38" s="757">
        <f>D38+16</f>
        <v>45603</v>
      </c>
      <c r="I38" s="757">
        <f t="shared" si="25"/>
        <v>45606</v>
      </c>
      <c r="J38" s="757">
        <f t="shared" si="26"/>
        <v>45613</v>
      </c>
      <c r="K38" s="757">
        <f t="shared" si="27"/>
        <v>45614</v>
      </c>
      <c r="L38" s="757">
        <f t="shared" si="28"/>
        <v>45616</v>
      </c>
      <c r="M38" s="757">
        <f t="shared" si="33"/>
        <v>45588</v>
      </c>
      <c r="N38" s="990">
        <f t="shared" si="34"/>
        <v>43</v>
      </c>
    </row>
    <row r="39" spans="1:14" ht="20.100000000000001" hidden="1" customHeight="1">
      <c r="A39" s="1020"/>
      <c r="B39" s="967" t="s">
        <v>5163</v>
      </c>
      <c r="C39" s="968" t="s">
        <v>5172</v>
      </c>
      <c r="D39" s="942">
        <v>45599</v>
      </c>
      <c r="E39" s="757">
        <f t="shared" ref="E39:E43" si="38">D39+6</f>
        <v>45605</v>
      </c>
      <c r="F39" s="757">
        <f t="shared" ref="F39:F40" si="39">D39+9</f>
        <v>45608</v>
      </c>
      <c r="G39" s="757">
        <f t="shared" ref="G39:G40" si="40">D39+10</f>
        <v>45609</v>
      </c>
      <c r="H39" s="871" t="s">
        <v>286</v>
      </c>
      <c r="I39" s="757">
        <f t="shared" si="25"/>
        <v>45618</v>
      </c>
      <c r="J39" s="757">
        <f t="shared" si="26"/>
        <v>45625</v>
      </c>
      <c r="K39" s="757">
        <f t="shared" si="27"/>
        <v>45626</v>
      </c>
      <c r="L39" s="757">
        <f t="shared" si="28"/>
        <v>45628</v>
      </c>
      <c r="M39" s="757">
        <f t="shared" si="33"/>
        <v>45595</v>
      </c>
      <c r="N39" s="990">
        <f t="shared" si="34"/>
        <v>44</v>
      </c>
    </row>
    <row r="40" spans="1:14" ht="20.100000000000001" hidden="1" customHeight="1">
      <c r="A40" s="985"/>
      <c r="B40" s="967" t="s">
        <v>3478</v>
      </c>
      <c r="C40" s="968" t="s">
        <v>5173</v>
      </c>
      <c r="D40" s="942">
        <v>45612</v>
      </c>
      <c r="E40" s="757">
        <f t="shared" si="38"/>
        <v>45618</v>
      </c>
      <c r="F40" s="757">
        <f t="shared" si="39"/>
        <v>45621</v>
      </c>
      <c r="G40" s="757">
        <f t="shared" si="40"/>
        <v>45622</v>
      </c>
      <c r="H40" s="871" t="s">
        <v>286</v>
      </c>
      <c r="I40" s="757">
        <f t="shared" si="25"/>
        <v>45631</v>
      </c>
      <c r="J40" s="757">
        <f t="shared" si="26"/>
        <v>45638</v>
      </c>
      <c r="K40" s="757">
        <f t="shared" si="27"/>
        <v>45639</v>
      </c>
      <c r="L40" s="757">
        <f t="shared" si="28"/>
        <v>45641</v>
      </c>
      <c r="M40" s="757">
        <f t="shared" si="33"/>
        <v>45602</v>
      </c>
      <c r="N40" s="990">
        <f t="shared" si="34"/>
        <v>45</v>
      </c>
    </row>
    <row r="41" spans="1:14" ht="20.100000000000001" hidden="1" customHeight="1">
      <c r="A41" s="1020"/>
      <c r="B41" s="967" t="s">
        <v>5126</v>
      </c>
      <c r="C41" s="968" t="s">
        <v>5174</v>
      </c>
      <c r="D41" s="942">
        <v>45623</v>
      </c>
      <c r="E41" s="871" t="s">
        <v>286</v>
      </c>
      <c r="F41" s="871" t="s">
        <v>286</v>
      </c>
      <c r="G41" s="1061" t="s">
        <v>286</v>
      </c>
      <c r="H41" s="757">
        <v>45629</v>
      </c>
      <c r="I41" s="757">
        <v>45632</v>
      </c>
      <c r="J41" s="757">
        <v>45639</v>
      </c>
      <c r="K41" s="757">
        <f t="shared" si="27"/>
        <v>45650</v>
      </c>
      <c r="L41" s="757">
        <f t="shared" si="28"/>
        <v>45652</v>
      </c>
      <c r="M41" s="757">
        <f t="shared" si="33"/>
        <v>45609</v>
      </c>
      <c r="N41" s="990">
        <f t="shared" si="34"/>
        <v>46</v>
      </c>
    </row>
    <row r="42" spans="1:14" ht="20.100000000000001" hidden="1" customHeight="1">
      <c r="A42" s="1020" t="s">
        <v>5175</v>
      </c>
      <c r="B42" s="967" t="s">
        <v>5134</v>
      </c>
      <c r="C42" s="968" t="s">
        <v>5176</v>
      </c>
      <c r="D42" s="942">
        <v>45619</v>
      </c>
      <c r="E42" s="757">
        <v>45632</v>
      </c>
      <c r="F42" s="757">
        <v>45622</v>
      </c>
      <c r="G42" s="1061" t="s">
        <v>286</v>
      </c>
      <c r="H42" s="871" t="s">
        <v>286</v>
      </c>
      <c r="I42" s="757">
        <v>45638</v>
      </c>
      <c r="J42" s="757">
        <v>45641</v>
      </c>
      <c r="K42" s="757">
        <v>45642</v>
      </c>
      <c r="L42" s="757">
        <v>45644</v>
      </c>
      <c r="M42" s="757">
        <f t="shared" si="33"/>
        <v>45616</v>
      </c>
      <c r="N42" s="990">
        <f t="shared" ref="N42:N43" si="41">WEEKNUM(M42)</f>
        <v>47</v>
      </c>
    </row>
    <row r="43" spans="1:14" ht="20.100000000000001" hidden="1" customHeight="1">
      <c r="A43" s="1020"/>
      <c r="B43" s="967" t="s">
        <v>3319</v>
      </c>
      <c r="C43" s="968" t="s">
        <v>5177</v>
      </c>
      <c r="D43" s="942">
        <v>45635</v>
      </c>
      <c r="E43" s="757">
        <f t="shared" si="38"/>
        <v>45641</v>
      </c>
      <c r="F43" s="871" t="s">
        <v>286</v>
      </c>
      <c r="G43" s="1061" t="s">
        <v>286</v>
      </c>
      <c r="H43" s="871" t="s">
        <v>286</v>
      </c>
      <c r="I43" s="757">
        <f>D43+19</f>
        <v>45654</v>
      </c>
      <c r="J43" s="757">
        <f>D43+26</f>
        <v>45661</v>
      </c>
      <c r="K43" s="757">
        <f>D43+27</f>
        <v>45662</v>
      </c>
      <c r="L43" s="871" t="s">
        <v>286</v>
      </c>
      <c r="M43" s="757">
        <f t="shared" si="33"/>
        <v>45623</v>
      </c>
      <c r="N43" s="990">
        <f t="shared" si="41"/>
        <v>48</v>
      </c>
    </row>
    <row r="44" spans="1:14" ht="20.100000000000001" hidden="1" customHeight="1">
      <c r="A44" s="1020" t="s">
        <v>5170</v>
      </c>
      <c r="B44" s="967" t="s">
        <v>5178</v>
      </c>
      <c r="C44" s="968" t="s">
        <v>5179</v>
      </c>
      <c r="D44" s="942">
        <v>45631</v>
      </c>
      <c r="E44" s="871" t="s">
        <v>286</v>
      </c>
      <c r="F44" s="757">
        <f>D44+9</f>
        <v>45640</v>
      </c>
      <c r="G44" s="1061" t="s">
        <v>286</v>
      </c>
      <c r="H44" s="757">
        <f>D44+16</f>
        <v>45647</v>
      </c>
      <c r="I44" s="799"/>
      <c r="J44" s="799"/>
      <c r="K44" s="799"/>
      <c r="L44" s="799"/>
      <c r="M44" s="757">
        <f>M43+7</f>
        <v>45630</v>
      </c>
      <c r="N44" s="990">
        <f>WEEKNUM(M44)</f>
        <v>49</v>
      </c>
    </row>
    <row r="45" spans="1:14" ht="20.100000000000001" hidden="1" customHeight="1">
      <c r="A45" s="1020"/>
      <c r="B45" s="967" t="s">
        <v>5163</v>
      </c>
      <c r="C45" s="968" t="s">
        <v>5180</v>
      </c>
      <c r="D45" s="942">
        <v>45645</v>
      </c>
      <c r="E45" s="757">
        <f>D45+6</f>
        <v>45651</v>
      </c>
      <c r="F45" s="757">
        <f>D45+9</f>
        <v>45654</v>
      </c>
      <c r="G45" s="757">
        <f>D45+14</f>
        <v>45659</v>
      </c>
      <c r="H45" s="757">
        <f>D45+19</f>
        <v>45664</v>
      </c>
      <c r="I45" s="757">
        <f>D45+26</f>
        <v>45671</v>
      </c>
      <c r="J45" s="757">
        <f>D45+27</f>
        <v>45672</v>
      </c>
      <c r="K45" s="757">
        <f>D45+29</f>
        <v>45674</v>
      </c>
      <c r="L45" s="757">
        <f>D45+30</f>
        <v>45675</v>
      </c>
      <c r="M45" s="990" t="e">
        <f>WEEKNUM(#REF!)</f>
        <v>#REF!</v>
      </c>
    </row>
    <row r="46" spans="1:14" ht="20.100000000000001" hidden="1" customHeight="1">
      <c r="A46" s="1020"/>
      <c r="B46" s="1015" t="s">
        <v>310</v>
      </c>
      <c r="C46" s="968" t="s">
        <v>5181</v>
      </c>
      <c r="D46" s="942">
        <v>45643</v>
      </c>
      <c r="E46" s="799"/>
      <c r="F46" s="799"/>
      <c r="G46" s="799"/>
      <c r="H46" s="799"/>
      <c r="I46" s="799"/>
      <c r="J46" s="799"/>
      <c r="K46" s="799"/>
      <c r="L46" s="799"/>
      <c r="M46" s="990" t="e">
        <f>WEEKNUM(#REF!)</f>
        <v>#REF!</v>
      </c>
    </row>
    <row r="47" spans="1:14" ht="20.100000000000001" hidden="1" customHeight="1">
      <c r="A47" s="1020"/>
      <c r="B47" s="967" t="s">
        <v>5182</v>
      </c>
      <c r="C47" s="968" t="s">
        <v>5183</v>
      </c>
      <c r="D47" s="942">
        <v>45660</v>
      </c>
      <c r="E47" s="757">
        <f>D47+6</f>
        <v>45666</v>
      </c>
      <c r="F47" s="757">
        <f>D47+9</f>
        <v>45669</v>
      </c>
      <c r="G47" s="757">
        <f>D47+14</f>
        <v>45674</v>
      </c>
      <c r="H47" s="757">
        <f>D47+19</f>
        <v>45679</v>
      </c>
      <c r="I47" s="757">
        <f>D47+26</f>
        <v>45686</v>
      </c>
      <c r="J47" s="757">
        <f>D47+27</f>
        <v>45687</v>
      </c>
      <c r="K47" s="757">
        <f>D47+29</f>
        <v>45689</v>
      </c>
      <c r="L47" s="757">
        <f>D47+30</f>
        <v>45690</v>
      </c>
      <c r="M47" s="990" t="e">
        <f>WEEKNUM(#REF!)</f>
        <v>#REF!</v>
      </c>
    </row>
    <row r="48" spans="1:14" ht="20.100000000000001" hidden="1" customHeight="1">
      <c r="A48" s="1020"/>
      <c r="B48" s="1015" t="s">
        <v>310</v>
      </c>
      <c r="C48" s="968" t="s">
        <v>5184</v>
      </c>
      <c r="D48" s="942">
        <v>45657</v>
      </c>
      <c r="E48" s="799"/>
      <c r="F48" s="799"/>
      <c r="G48" s="799"/>
      <c r="H48" s="799"/>
      <c r="I48" s="799"/>
      <c r="J48" s="799"/>
      <c r="K48" s="799"/>
      <c r="L48" s="799"/>
      <c r="M48" s="990" t="e">
        <f>WEEKNUM(#REF!)</f>
        <v>#REF!</v>
      </c>
    </row>
    <row r="49" spans="1:15" ht="20.100000000000001" hidden="1" customHeight="1">
      <c r="A49" s="1020" t="s">
        <v>3319</v>
      </c>
      <c r="B49" s="967" t="s">
        <v>5134</v>
      </c>
      <c r="C49" s="968" t="s">
        <v>5185</v>
      </c>
      <c r="D49" s="942">
        <v>45667</v>
      </c>
      <c r="E49" s="757">
        <f t="shared" ref="E49" si="42">D49+6</f>
        <v>45673</v>
      </c>
      <c r="F49" s="757">
        <f t="shared" ref="F49" si="43">D49+9</f>
        <v>45676</v>
      </c>
      <c r="G49" s="757">
        <f>D49+14</f>
        <v>45681</v>
      </c>
      <c r="H49" s="757">
        <f>D49+19</f>
        <v>45686</v>
      </c>
      <c r="I49" s="757">
        <f>D49+26</f>
        <v>45693</v>
      </c>
      <c r="J49" s="757">
        <f>D49+27</f>
        <v>45694</v>
      </c>
      <c r="K49" s="757">
        <f>D49+29</f>
        <v>45696</v>
      </c>
      <c r="L49" s="757">
        <f>D49+30</f>
        <v>45697</v>
      </c>
      <c r="M49" s="990" t="e">
        <f>WEEKNUM(#REF!)</f>
        <v>#REF!</v>
      </c>
    </row>
    <row r="50" spans="1:15" ht="20.100000000000001" hidden="1" customHeight="1">
      <c r="A50" s="1020"/>
      <c r="B50" s="967" t="s">
        <v>3319</v>
      </c>
      <c r="C50" s="968" t="s">
        <v>5186</v>
      </c>
      <c r="D50" s="942">
        <v>45671</v>
      </c>
      <c r="E50" s="757">
        <f t="shared" ref="E50" si="44">D50+6</f>
        <v>45677</v>
      </c>
      <c r="F50" s="757">
        <f t="shared" ref="F50" si="45">D50+9</f>
        <v>45680</v>
      </c>
      <c r="G50" s="757">
        <f t="shared" ref="G50" si="46">D50+14</f>
        <v>45685</v>
      </c>
      <c r="H50" s="757">
        <f>D50+19</f>
        <v>45690</v>
      </c>
      <c r="I50" s="757">
        <f>D50+26</f>
        <v>45697</v>
      </c>
      <c r="J50" s="757">
        <f>D50+27</f>
        <v>45698</v>
      </c>
      <c r="K50" s="757">
        <f>D50+29</f>
        <v>45700</v>
      </c>
      <c r="L50" s="757">
        <f>D50+30</f>
        <v>45701</v>
      </c>
      <c r="M50" s="990" t="e">
        <f>WEEKNUM(#REF!)</f>
        <v>#REF!</v>
      </c>
    </row>
    <row r="51" spans="1:15" ht="20.100000000000001" hidden="1" customHeight="1">
      <c r="A51" s="1020" t="s">
        <v>3321</v>
      </c>
      <c r="B51" s="967" t="s">
        <v>5163</v>
      </c>
      <c r="C51" s="968" t="s">
        <v>5187</v>
      </c>
      <c r="D51" s="942">
        <v>45683</v>
      </c>
      <c r="E51" s="757">
        <f>D51+6</f>
        <v>45689</v>
      </c>
      <c r="F51" s="757">
        <f>D51+9</f>
        <v>45692</v>
      </c>
      <c r="G51" s="871" t="s">
        <v>286</v>
      </c>
      <c r="H51" s="757">
        <v>45699</v>
      </c>
      <c r="I51" s="757">
        <v>45711</v>
      </c>
      <c r="J51" s="757">
        <v>45712</v>
      </c>
      <c r="K51" s="757">
        <v>45714</v>
      </c>
      <c r="L51" s="757">
        <v>45715</v>
      </c>
      <c r="M51" s="990" t="e">
        <f>WEEKNUM(#REF!)</f>
        <v>#REF!</v>
      </c>
    </row>
    <row r="52" spans="1:15" ht="20.100000000000001" hidden="1" customHeight="1">
      <c r="A52" s="1020" t="s">
        <v>5188</v>
      </c>
      <c r="B52" s="1015" t="s">
        <v>310</v>
      </c>
      <c r="C52" s="968" t="s">
        <v>5189</v>
      </c>
      <c r="D52" s="799">
        <v>45695</v>
      </c>
      <c r="E52" s="799">
        <f>D52+6</f>
        <v>45701</v>
      </c>
      <c r="F52" s="799">
        <f>D52+9</f>
        <v>45704</v>
      </c>
      <c r="G52" s="799">
        <f>D52+14</f>
        <v>45709</v>
      </c>
      <c r="H52" s="799">
        <f>D52+19</f>
        <v>45714</v>
      </c>
      <c r="I52" s="799">
        <f>D52+26</f>
        <v>45721</v>
      </c>
      <c r="J52" s="799">
        <f>D52+27</f>
        <v>45722</v>
      </c>
      <c r="K52" s="799">
        <f>D52+29</f>
        <v>45724</v>
      </c>
      <c r="L52" s="799">
        <f>D52+30</f>
        <v>45725</v>
      </c>
      <c r="M52" s="990" t="e">
        <f>WEEKNUM(#REF!)</f>
        <v>#REF!</v>
      </c>
    </row>
    <row r="53" spans="1:15" ht="20.100000000000001" hidden="1" customHeight="1">
      <c r="A53" s="1020" t="s">
        <v>5190</v>
      </c>
      <c r="B53" s="967" t="s">
        <v>5182</v>
      </c>
      <c r="C53" s="968" t="s">
        <v>5191</v>
      </c>
      <c r="D53" s="942">
        <v>45711</v>
      </c>
      <c r="E53" s="757">
        <v>45718</v>
      </c>
      <c r="F53" s="871" t="s">
        <v>286</v>
      </c>
      <c r="G53" s="871" t="s">
        <v>286</v>
      </c>
      <c r="H53" s="757">
        <v>45722</v>
      </c>
      <c r="I53" s="757">
        <v>45725</v>
      </c>
      <c r="J53" s="757">
        <v>45726</v>
      </c>
      <c r="K53" s="757">
        <v>45728</v>
      </c>
      <c r="L53" s="757">
        <v>45729</v>
      </c>
      <c r="M53" s="990" t="e">
        <f>WEEKNUM(#REF!)</f>
        <v>#REF!</v>
      </c>
    </row>
    <row r="54" spans="1:15" ht="20.100000000000001" hidden="1" customHeight="1">
      <c r="A54" s="1020" t="s">
        <v>2930</v>
      </c>
      <c r="B54" s="967" t="s">
        <v>2396</v>
      </c>
      <c r="C54" s="968" t="s">
        <v>5192</v>
      </c>
      <c r="D54" s="942">
        <v>45708</v>
      </c>
      <c r="E54" s="757">
        <f>D54+6</f>
        <v>45714</v>
      </c>
      <c r="F54" s="757">
        <f>D54+9</f>
        <v>45717</v>
      </c>
      <c r="G54" s="757">
        <f>D54+14</f>
        <v>45722</v>
      </c>
      <c r="H54" s="757">
        <f>D54+19</f>
        <v>45727</v>
      </c>
      <c r="I54" s="757">
        <f>D54+26</f>
        <v>45734</v>
      </c>
      <c r="J54" s="757">
        <f>D54+27</f>
        <v>45735</v>
      </c>
      <c r="K54" s="757">
        <f>D54+29</f>
        <v>45737</v>
      </c>
      <c r="L54" s="757">
        <f>D54+30</f>
        <v>45738</v>
      </c>
      <c r="M54" s="990" t="e">
        <f>WEEKNUM(#REF!)</f>
        <v>#REF!</v>
      </c>
    </row>
    <row r="55" spans="1:15" ht="20.100000000000001" hidden="1" customHeight="1">
      <c r="A55" s="1020" t="s">
        <v>3319</v>
      </c>
      <c r="B55" s="967" t="s">
        <v>5134</v>
      </c>
      <c r="C55" s="968" t="s">
        <v>5193</v>
      </c>
      <c r="D55" s="942">
        <v>45713</v>
      </c>
      <c r="E55" s="871" t="s">
        <v>286</v>
      </c>
      <c r="F55" s="871" t="s">
        <v>286</v>
      </c>
      <c r="G55" s="871" t="s">
        <v>286</v>
      </c>
      <c r="H55" s="757">
        <f>D55+19</f>
        <v>45732</v>
      </c>
      <c r="I55" s="757">
        <f>D55+26</f>
        <v>45739</v>
      </c>
      <c r="J55" s="757">
        <f>D55+27</f>
        <v>45740</v>
      </c>
      <c r="K55" s="757">
        <f>D55+29</f>
        <v>45742</v>
      </c>
      <c r="L55" s="757">
        <f>D55+30</f>
        <v>45743</v>
      </c>
      <c r="M55" s="990" t="e">
        <f>WEEKNUM(#REF!)</f>
        <v>#REF!</v>
      </c>
    </row>
    <row r="56" spans="1:15" ht="20.100000000000001" hidden="1" customHeight="1">
      <c r="A56" s="1020"/>
      <c r="B56" s="967" t="s">
        <v>3321</v>
      </c>
      <c r="C56" s="968" t="s">
        <v>5194</v>
      </c>
      <c r="D56" s="942">
        <v>45719</v>
      </c>
      <c r="E56" s="757">
        <f>D56+6</f>
        <v>45725</v>
      </c>
      <c r="F56" s="757">
        <f>D56+9</f>
        <v>45728</v>
      </c>
      <c r="G56" s="757">
        <f>D56+14</f>
        <v>45733</v>
      </c>
      <c r="H56" s="757">
        <f>D56+19</f>
        <v>45738</v>
      </c>
      <c r="I56" s="871" t="s">
        <v>286</v>
      </c>
      <c r="J56" s="871" t="s">
        <v>286</v>
      </c>
      <c r="K56" s="871" t="s">
        <v>286</v>
      </c>
      <c r="L56" s="871" t="s">
        <v>286</v>
      </c>
      <c r="M56" s="990" t="e">
        <f>WEEKNUM(#REF!)</f>
        <v>#REF!</v>
      </c>
    </row>
    <row r="57" spans="1:15" ht="20.100000000000001" hidden="1" customHeight="1">
      <c r="A57" s="1020" t="s">
        <v>3319</v>
      </c>
      <c r="B57" s="1015" t="s">
        <v>310</v>
      </c>
      <c r="C57" s="968" t="s">
        <v>5195</v>
      </c>
      <c r="D57" s="799"/>
      <c r="E57" s="799"/>
      <c r="F57" s="799"/>
      <c r="G57" s="799"/>
      <c r="H57" s="970"/>
      <c r="I57" s="799"/>
      <c r="J57" s="799"/>
      <c r="K57" s="799"/>
      <c r="L57" s="799"/>
      <c r="M57" s="990" t="e">
        <f>WEEKNUM(#REF!)</f>
        <v>#REF!</v>
      </c>
    </row>
    <row r="58" spans="1:15" ht="24.95" hidden="1" customHeight="1">
      <c r="A58" s="1020"/>
      <c r="B58" s="147" t="s">
        <v>467</v>
      </c>
      <c r="C58" s="749"/>
      <c r="D58" s="9"/>
      <c r="E58" s="9"/>
      <c r="F58" s="9"/>
      <c r="G58" s="9"/>
      <c r="H58" s="9"/>
      <c r="I58" s="9"/>
      <c r="J58" s="9"/>
      <c r="K58" s="9"/>
      <c r="L58" s="9"/>
      <c r="M58" s="599"/>
      <c r="N58" s="146"/>
      <c r="O58" s="146"/>
    </row>
    <row r="59" spans="1:15" ht="24.95" hidden="1" customHeight="1">
      <c r="A59" s="1020"/>
      <c r="B59" s="147"/>
      <c r="C59" s="749"/>
      <c r="D59" s="9"/>
      <c r="E59" s="9"/>
      <c r="F59" s="9"/>
      <c r="G59" s="9"/>
      <c r="H59" s="9"/>
      <c r="I59" s="9"/>
      <c r="J59" s="9"/>
      <c r="K59" s="9"/>
      <c r="L59" s="9"/>
      <c r="M59" s="599"/>
      <c r="N59" s="146"/>
      <c r="O59" s="146"/>
    </row>
    <row r="60" spans="1:15" ht="50.1" hidden="1" customHeight="1">
      <c r="A60" s="1020"/>
      <c r="B60" s="1530" t="s">
        <v>5118</v>
      </c>
      <c r="C60" s="1531"/>
      <c r="D60" s="1594" t="s">
        <v>250</v>
      </c>
      <c r="E60" s="1147" t="s">
        <v>5121</v>
      </c>
      <c r="F60" s="1147" t="s">
        <v>5196</v>
      </c>
      <c r="G60" s="1147" t="s">
        <v>5122</v>
      </c>
      <c r="H60" s="1147" t="s">
        <v>5123</v>
      </c>
      <c r="I60" s="1147" t="s">
        <v>196</v>
      </c>
      <c r="J60" s="1147" t="s">
        <v>128</v>
      </c>
      <c r="K60" s="1174"/>
      <c r="L60" s="1180"/>
    </row>
    <row r="61" spans="1:15" ht="20.100000000000001" hidden="1" customHeight="1">
      <c r="A61" s="1020"/>
      <c r="B61" s="1148" t="s">
        <v>252</v>
      </c>
      <c r="C61" s="1259" t="s">
        <v>253</v>
      </c>
      <c r="D61" s="1595"/>
      <c r="E61" s="1149" t="s">
        <v>135</v>
      </c>
      <c r="F61" s="1149" t="s">
        <v>54</v>
      </c>
      <c r="G61" s="1149" t="s">
        <v>68</v>
      </c>
      <c r="H61" s="1149" t="s">
        <v>160</v>
      </c>
      <c r="I61" s="1149" t="s">
        <v>142</v>
      </c>
      <c r="J61" s="1149" t="s">
        <v>130</v>
      </c>
      <c r="K61" s="1174"/>
      <c r="L61" s="1260" t="s">
        <v>391</v>
      </c>
    </row>
    <row r="62" spans="1:15" ht="20.100000000000001" hidden="1" customHeight="1">
      <c r="A62" s="1020"/>
      <c r="B62" s="1261" t="s">
        <v>2930</v>
      </c>
      <c r="C62" s="1262" t="s">
        <v>5197</v>
      </c>
      <c r="D62" s="1154">
        <v>45731</v>
      </c>
      <c r="E62" s="1151">
        <f>D62+6</f>
        <v>45737</v>
      </c>
      <c r="F62" s="1151">
        <f>E62+5</f>
        <v>45742</v>
      </c>
      <c r="G62" s="1151">
        <f>F62+7</f>
        <v>45749</v>
      </c>
      <c r="H62" s="1151">
        <f>G62+1</f>
        <v>45750</v>
      </c>
      <c r="I62" s="1151">
        <f>H62+2</f>
        <v>45752</v>
      </c>
      <c r="J62" s="1151">
        <f>I62+1</f>
        <v>45753</v>
      </c>
      <c r="K62" s="1174"/>
      <c r="L62" s="1151">
        <v>45729</v>
      </c>
    </row>
    <row r="63" spans="1:15" ht="20.100000000000001" hidden="1" customHeight="1">
      <c r="A63" s="1020" t="s">
        <v>5163</v>
      </c>
      <c r="B63" s="1261" t="s">
        <v>728</v>
      </c>
      <c r="C63" s="1262" t="s">
        <v>5198</v>
      </c>
      <c r="D63" s="1154">
        <v>45750</v>
      </c>
      <c r="E63" s="1155" t="s">
        <v>286</v>
      </c>
      <c r="F63" s="1155" t="s">
        <v>286</v>
      </c>
      <c r="G63" s="1151">
        <v>45762</v>
      </c>
      <c r="H63" s="1151">
        <f t="shared" ref="H63:H69" si="47">G63+1</f>
        <v>45763</v>
      </c>
      <c r="I63" s="1151">
        <f t="shared" ref="I63:I69" si="48">H63+2</f>
        <v>45765</v>
      </c>
      <c r="J63" s="1151">
        <f t="shared" ref="J63:J69" si="49">I63+1</f>
        <v>45766</v>
      </c>
      <c r="K63" s="1174"/>
      <c r="L63" s="1151">
        <f>L62+7</f>
        <v>45736</v>
      </c>
    </row>
    <row r="64" spans="1:15" ht="20.100000000000001" hidden="1" customHeight="1">
      <c r="A64" s="1020"/>
      <c r="B64" s="1261" t="s">
        <v>5182</v>
      </c>
      <c r="C64" s="1262" t="s">
        <v>5199</v>
      </c>
      <c r="D64" s="1154">
        <v>45744</v>
      </c>
      <c r="E64" s="1151">
        <f t="shared" ref="E64:E69" si="50">D64+6</f>
        <v>45750</v>
      </c>
      <c r="F64" s="1155" t="s">
        <v>286</v>
      </c>
      <c r="G64" s="1151">
        <v>45753</v>
      </c>
      <c r="H64" s="1151">
        <f t="shared" si="47"/>
        <v>45754</v>
      </c>
      <c r="I64" s="1151">
        <f t="shared" si="48"/>
        <v>45756</v>
      </c>
      <c r="J64" s="1151">
        <f t="shared" si="49"/>
        <v>45757</v>
      </c>
      <c r="K64" s="1174"/>
      <c r="L64" s="1151">
        <f t="shared" ref="L64:L97" si="51">L63+7</f>
        <v>45743</v>
      </c>
    </row>
    <row r="65" spans="1:12" ht="20.100000000000001" hidden="1" customHeight="1">
      <c r="A65" s="1020" t="s">
        <v>2396</v>
      </c>
      <c r="B65" s="1261" t="s">
        <v>2855</v>
      </c>
      <c r="C65" s="1262" t="s">
        <v>5200</v>
      </c>
      <c r="D65" s="1154">
        <v>45756</v>
      </c>
      <c r="E65" s="1151">
        <f t="shared" si="50"/>
        <v>45762</v>
      </c>
      <c r="F65" s="1151">
        <f t="shared" ref="F65:F69" si="52">E65+5</f>
        <v>45767</v>
      </c>
      <c r="G65" s="1151">
        <f t="shared" ref="G65:G69" si="53">F65+7</f>
        <v>45774</v>
      </c>
      <c r="H65" s="1151">
        <f t="shared" si="47"/>
        <v>45775</v>
      </c>
      <c r="I65" s="1151">
        <f t="shared" si="48"/>
        <v>45777</v>
      </c>
      <c r="J65" s="1151">
        <f t="shared" si="49"/>
        <v>45778</v>
      </c>
      <c r="K65" s="1174"/>
      <c r="L65" s="1151">
        <f t="shared" si="51"/>
        <v>45750</v>
      </c>
    </row>
    <row r="66" spans="1:12" ht="20.100000000000001" hidden="1" customHeight="1">
      <c r="A66" s="1020"/>
      <c r="B66" s="1261" t="s">
        <v>5134</v>
      </c>
      <c r="C66" s="1262" t="s">
        <v>5201</v>
      </c>
      <c r="D66" s="1154">
        <v>45757</v>
      </c>
      <c r="E66" s="1155" t="s">
        <v>286</v>
      </c>
      <c r="F66" s="1151">
        <v>45767</v>
      </c>
      <c r="G66" s="1151">
        <f t="shared" si="53"/>
        <v>45774</v>
      </c>
      <c r="H66" s="1151">
        <f t="shared" si="47"/>
        <v>45775</v>
      </c>
      <c r="I66" s="1151">
        <f t="shared" si="48"/>
        <v>45777</v>
      </c>
      <c r="J66" s="1151">
        <f t="shared" si="49"/>
        <v>45778</v>
      </c>
      <c r="K66" s="1174"/>
      <c r="L66" s="1151">
        <f t="shared" si="51"/>
        <v>45757</v>
      </c>
    </row>
    <row r="67" spans="1:12" ht="20.100000000000001" hidden="1" customHeight="1">
      <c r="A67" s="1020"/>
      <c r="B67" s="1261" t="s">
        <v>2930</v>
      </c>
      <c r="C67" s="1262" t="s">
        <v>5202</v>
      </c>
      <c r="D67" s="1154">
        <v>45767</v>
      </c>
      <c r="E67" s="1151">
        <f t="shared" si="50"/>
        <v>45773</v>
      </c>
      <c r="F67" s="1151">
        <f t="shared" si="52"/>
        <v>45778</v>
      </c>
      <c r="G67" s="1151">
        <f t="shared" si="53"/>
        <v>45785</v>
      </c>
      <c r="H67" s="1151">
        <f t="shared" si="47"/>
        <v>45786</v>
      </c>
      <c r="I67" s="1151">
        <f t="shared" si="48"/>
        <v>45788</v>
      </c>
      <c r="J67" s="1151">
        <f t="shared" si="49"/>
        <v>45789</v>
      </c>
      <c r="K67" s="1174"/>
      <c r="L67" s="1151">
        <f t="shared" si="51"/>
        <v>45764</v>
      </c>
    </row>
    <row r="68" spans="1:12" ht="20.100000000000001" hidden="1" customHeight="1">
      <c r="A68" s="1020"/>
      <c r="B68" s="1261" t="s">
        <v>5182</v>
      </c>
      <c r="C68" s="1262" t="s">
        <v>5203</v>
      </c>
      <c r="D68" s="1154">
        <v>45770</v>
      </c>
      <c r="E68" s="1151">
        <f t="shared" si="50"/>
        <v>45776</v>
      </c>
      <c r="F68" s="1151">
        <f t="shared" si="52"/>
        <v>45781</v>
      </c>
      <c r="G68" s="1151">
        <f t="shared" si="53"/>
        <v>45788</v>
      </c>
      <c r="H68" s="1151">
        <f t="shared" si="47"/>
        <v>45789</v>
      </c>
      <c r="I68" s="1151">
        <f t="shared" si="48"/>
        <v>45791</v>
      </c>
      <c r="J68" s="1151">
        <f t="shared" si="49"/>
        <v>45792</v>
      </c>
      <c r="K68" s="1174"/>
      <c r="L68" s="1151">
        <f t="shared" si="51"/>
        <v>45771</v>
      </c>
    </row>
    <row r="69" spans="1:12" ht="20.100000000000001" hidden="1" customHeight="1">
      <c r="A69" s="1020"/>
      <c r="B69" s="1261" t="s">
        <v>728</v>
      </c>
      <c r="C69" s="1262" t="s">
        <v>5204</v>
      </c>
      <c r="D69" s="1154">
        <v>45779</v>
      </c>
      <c r="E69" s="1151">
        <f t="shared" si="50"/>
        <v>45785</v>
      </c>
      <c r="F69" s="1151">
        <f t="shared" si="52"/>
        <v>45790</v>
      </c>
      <c r="G69" s="1151">
        <f t="shared" si="53"/>
        <v>45797</v>
      </c>
      <c r="H69" s="1151">
        <f t="shared" si="47"/>
        <v>45798</v>
      </c>
      <c r="I69" s="1151">
        <f t="shared" si="48"/>
        <v>45800</v>
      </c>
      <c r="J69" s="1151">
        <f t="shared" si="49"/>
        <v>45801</v>
      </c>
      <c r="K69" s="1174"/>
      <c r="L69" s="1151">
        <f t="shared" si="51"/>
        <v>45778</v>
      </c>
    </row>
    <row r="70" spans="1:12" ht="20.100000000000001" hidden="1" customHeight="1">
      <c r="A70" s="1020" t="s">
        <v>2396</v>
      </c>
      <c r="B70" s="1261" t="s">
        <v>2855</v>
      </c>
      <c r="C70" s="1262" t="s">
        <v>5205</v>
      </c>
      <c r="D70" s="1154">
        <v>45790</v>
      </c>
      <c r="E70" s="1151">
        <f t="shared" ref="E70:E72" si="54">D70+6</f>
        <v>45796</v>
      </c>
      <c r="F70" s="1151">
        <f t="shared" ref="F70:F72" si="55">E70+5</f>
        <v>45801</v>
      </c>
      <c r="G70" s="1151">
        <f t="shared" ref="G70:G72" si="56">F70+7</f>
        <v>45808</v>
      </c>
      <c r="H70" s="1151">
        <f t="shared" ref="H70:H72" si="57">G70+1</f>
        <v>45809</v>
      </c>
      <c r="I70" s="1151">
        <f t="shared" ref="I70:I72" si="58">H70+2</f>
        <v>45811</v>
      </c>
      <c r="J70" s="1151">
        <f t="shared" ref="J70:J72" si="59">I70+1</f>
        <v>45812</v>
      </c>
      <c r="K70" s="1174"/>
      <c r="L70" s="1151">
        <f t="shared" si="51"/>
        <v>45785</v>
      </c>
    </row>
    <row r="71" spans="1:12" ht="20.100000000000001" hidden="1" customHeight="1">
      <c r="A71" s="1020"/>
      <c r="B71" s="1261" t="s">
        <v>5134</v>
      </c>
      <c r="C71" s="1262" t="s">
        <v>5206</v>
      </c>
      <c r="D71" s="1154">
        <v>45794</v>
      </c>
      <c r="E71" s="1151">
        <f t="shared" si="54"/>
        <v>45800</v>
      </c>
      <c r="F71" s="1151">
        <f t="shared" si="55"/>
        <v>45805</v>
      </c>
      <c r="G71" s="1151">
        <f t="shared" si="56"/>
        <v>45812</v>
      </c>
      <c r="H71" s="1151">
        <f t="shared" si="57"/>
        <v>45813</v>
      </c>
      <c r="I71" s="1151">
        <f t="shared" si="58"/>
        <v>45815</v>
      </c>
      <c r="J71" s="1151">
        <f t="shared" si="59"/>
        <v>45816</v>
      </c>
      <c r="K71" s="1174"/>
      <c r="L71" s="1151">
        <f t="shared" si="51"/>
        <v>45792</v>
      </c>
    </row>
    <row r="72" spans="1:12" ht="20.100000000000001" hidden="1" customHeight="1">
      <c r="A72" s="1020"/>
      <c r="B72" s="1261" t="s">
        <v>2930</v>
      </c>
      <c r="C72" s="1262" t="s">
        <v>5207</v>
      </c>
      <c r="D72" s="1154">
        <v>45799</v>
      </c>
      <c r="E72" s="1151">
        <f t="shared" si="54"/>
        <v>45805</v>
      </c>
      <c r="F72" s="1151">
        <f t="shared" si="55"/>
        <v>45810</v>
      </c>
      <c r="G72" s="1151">
        <f t="shared" si="56"/>
        <v>45817</v>
      </c>
      <c r="H72" s="1151">
        <f t="shared" si="57"/>
        <v>45818</v>
      </c>
      <c r="I72" s="1151">
        <f t="shared" si="58"/>
        <v>45820</v>
      </c>
      <c r="J72" s="1151">
        <f t="shared" si="59"/>
        <v>45821</v>
      </c>
      <c r="K72" s="1174"/>
      <c r="L72" s="1151">
        <f t="shared" si="51"/>
        <v>45799</v>
      </c>
    </row>
    <row r="73" spans="1:12" ht="20.100000000000001" hidden="1" customHeight="1">
      <c r="A73" s="1020"/>
      <c r="B73" s="1261" t="s">
        <v>5182</v>
      </c>
      <c r="C73" s="1262" t="s">
        <v>5208</v>
      </c>
      <c r="D73" s="1154">
        <v>45808</v>
      </c>
      <c r="E73" s="1151">
        <f t="shared" ref="E73:E77" si="60">D73+6</f>
        <v>45814</v>
      </c>
      <c r="F73" s="1151">
        <f t="shared" ref="F73:F77" si="61">E73+5</f>
        <v>45819</v>
      </c>
      <c r="G73" s="1151">
        <f t="shared" ref="G73:G77" si="62">F73+7</f>
        <v>45826</v>
      </c>
      <c r="H73" s="1151">
        <f t="shared" ref="H73:H77" si="63">G73+1</f>
        <v>45827</v>
      </c>
      <c r="I73" s="1151">
        <f t="shared" ref="I73:I77" si="64">H73+2</f>
        <v>45829</v>
      </c>
      <c r="J73" s="1151">
        <f t="shared" ref="J73:J77" si="65">I73+1</f>
        <v>45830</v>
      </c>
      <c r="K73" s="1174"/>
      <c r="L73" s="1151">
        <f t="shared" si="51"/>
        <v>45806</v>
      </c>
    </row>
    <row r="74" spans="1:12" ht="20.100000000000001" hidden="1" customHeight="1">
      <c r="A74" s="1020"/>
      <c r="B74" s="1261" t="s">
        <v>728</v>
      </c>
      <c r="C74" s="1262" t="s">
        <v>5209</v>
      </c>
      <c r="D74" s="1154">
        <v>45816</v>
      </c>
      <c r="E74" s="1151">
        <f t="shared" si="60"/>
        <v>45822</v>
      </c>
      <c r="F74" s="1151">
        <f t="shared" si="61"/>
        <v>45827</v>
      </c>
      <c r="G74" s="1151">
        <f t="shared" si="62"/>
        <v>45834</v>
      </c>
      <c r="H74" s="1151">
        <f t="shared" si="63"/>
        <v>45835</v>
      </c>
      <c r="I74" s="1151">
        <f t="shared" si="64"/>
        <v>45837</v>
      </c>
      <c r="J74" s="1151">
        <f t="shared" si="65"/>
        <v>45838</v>
      </c>
      <c r="K74" s="1174"/>
      <c r="L74" s="1151">
        <f t="shared" si="51"/>
        <v>45813</v>
      </c>
    </row>
    <row r="75" spans="1:12" ht="20.100000000000001" hidden="1" customHeight="1">
      <c r="A75" s="1020"/>
      <c r="B75" s="1261" t="s">
        <v>2855</v>
      </c>
      <c r="C75" s="1262" t="s">
        <v>5210</v>
      </c>
      <c r="D75" s="1154">
        <v>45824</v>
      </c>
      <c r="E75" s="1177" t="s">
        <v>286</v>
      </c>
      <c r="F75" s="1151">
        <v>45832</v>
      </c>
      <c r="G75" s="1151">
        <f t="shared" si="62"/>
        <v>45839</v>
      </c>
      <c r="H75" s="1151">
        <f t="shared" si="63"/>
        <v>45840</v>
      </c>
      <c r="I75" s="1151">
        <f t="shared" si="64"/>
        <v>45842</v>
      </c>
      <c r="J75" s="1151">
        <f t="shared" si="65"/>
        <v>45843</v>
      </c>
      <c r="K75" s="1174"/>
      <c r="L75" s="1151">
        <f t="shared" si="51"/>
        <v>45820</v>
      </c>
    </row>
    <row r="76" spans="1:12" ht="20.100000000000001" hidden="1" customHeight="1">
      <c r="A76" s="1020"/>
      <c r="B76" s="1261" t="s">
        <v>5134</v>
      </c>
      <c r="C76" s="1262" t="s">
        <v>5211</v>
      </c>
      <c r="D76" s="1154">
        <v>45828</v>
      </c>
      <c r="E76" s="1151">
        <f t="shared" si="60"/>
        <v>45834</v>
      </c>
      <c r="F76" s="1151">
        <f t="shared" si="61"/>
        <v>45839</v>
      </c>
      <c r="G76" s="1151">
        <f t="shared" si="62"/>
        <v>45846</v>
      </c>
      <c r="H76" s="1151">
        <f t="shared" si="63"/>
        <v>45847</v>
      </c>
      <c r="I76" s="1151">
        <f t="shared" si="64"/>
        <v>45849</v>
      </c>
      <c r="J76" s="1151">
        <f t="shared" si="65"/>
        <v>45850</v>
      </c>
      <c r="K76" s="1174"/>
      <c r="L76" s="1151">
        <f t="shared" si="51"/>
        <v>45827</v>
      </c>
    </row>
    <row r="77" spans="1:12" ht="20.100000000000001" hidden="1" customHeight="1">
      <c r="A77" s="1020"/>
      <c r="B77" s="1261" t="s">
        <v>2930</v>
      </c>
      <c r="C77" s="1262" t="s">
        <v>5212</v>
      </c>
      <c r="D77" s="1154">
        <v>45833</v>
      </c>
      <c r="E77" s="1151">
        <f t="shared" si="60"/>
        <v>45839</v>
      </c>
      <c r="F77" s="1151">
        <f t="shared" si="61"/>
        <v>45844</v>
      </c>
      <c r="G77" s="1151">
        <f t="shared" si="62"/>
        <v>45851</v>
      </c>
      <c r="H77" s="1151">
        <f t="shared" si="63"/>
        <v>45852</v>
      </c>
      <c r="I77" s="1151">
        <f t="shared" si="64"/>
        <v>45854</v>
      </c>
      <c r="J77" s="1151">
        <f t="shared" si="65"/>
        <v>45855</v>
      </c>
      <c r="K77" s="1174"/>
      <c r="L77" s="1151">
        <f t="shared" si="51"/>
        <v>45834</v>
      </c>
    </row>
    <row r="78" spans="1:12" ht="20.100000000000001" hidden="1" customHeight="1">
      <c r="A78" s="1020"/>
      <c r="B78" s="1261" t="s">
        <v>5182</v>
      </c>
      <c r="C78" s="1262" t="s">
        <v>5213</v>
      </c>
      <c r="D78" s="1154">
        <v>45842</v>
      </c>
      <c r="E78" s="1151">
        <f t="shared" ref="E78:E82" si="66">D78+6</f>
        <v>45848</v>
      </c>
      <c r="F78" s="1151">
        <f t="shared" ref="F78:F82" si="67">E78+5</f>
        <v>45853</v>
      </c>
      <c r="G78" s="1151">
        <f t="shared" ref="G78:G82" si="68">F78+7</f>
        <v>45860</v>
      </c>
      <c r="H78" s="1151">
        <f t="shared" ref="H78:H82" si="69">G78+1</f>
        <v>45861</v>
      </c>
      <c r="I78" s="1151">
        <f t="shared" ref="I78:I82" si="70">H78+2</f>
        <v>45863</v>
      </c>
      <c r="J78" s="1151">
        <f t="shared" ref="J78:J82" si="71">I78+1</f>
        <v>45864</v>
      </c>
      <c r="K78" s="1174"/>
      <c r="L78" s="1151">
        <f t="shared" si="51"/>
        <v>45841</v>
      </c>
    </row>
    <row r="79" spans="1:12" ht="20.100000000000001" hidden="1" customHeight="1">
      <c r="A79" s="1020"/>
      <c r="B79" s="1261" t="s">
        <v>728</v>
      </c>
      <c r="C79" s="1262" t="s">
        <v>5214</v>
      </c>
      <c r="D79" s="1154">
        <v>45848</v>
      </c>
      <c r="E79" s="1151">
        <f>D79+6</f>
        <v>45854</v>
      </c>
      <c r="F79" s="1151">
        <f t="shared" si="67"/>
        <v>45859</v>
      </c>
      <c r="G79" s="1151">
        <f t="shared" si="68"/>
        <v>45866</v>
      </c>
      <c r="H79" s="1151">
        <f t="shared" si="69"/>
        <v>45867</v>
      </c>
      <c r="I79" s="1151">
        <f t="shared" si="70"/>
        <v>45869</v>
      </c>
      <c r="J79" s="1151">
        <f t="shared" si="71"/>
        <v>45870</v>
      </c>
      <c r="K79" s="1174"/>
      <c r="L79" s="1151">
        <f t="shared" si="51"/>
        <v>45848</v>
      </c>
    </row>
    <row r="80" spans="1:12" ht="20.100000000000001" hidden="1" customHeight="1">
      <c r="A80" s="1020"/>
      <c r="B80" s="1261" t="s">
        <v>2855</v>
      </c>
      <c r="C80" s="1262" t="s">
        <v>5215</v>
      </c>
      <c r="D80" s="1154">
        <v>45855</v>
      </c>
      <c r="E80" s="1151">
        <f t="shared" si="66"/>
        <v>45861</v>
      </c>
      <c r="F80" s="1151">
        <f t="shared" si="67"/>
        <v>45866</v>
      </c>
      <c r="G80" s="1151">
        <f t="shared" si="68"/>
        <v>45873</v>
      </c>
      <c r="H80" s="1151">
        <f t="shared" si="69"/>
        <v>45874</v>
      </c>
      <c r="I80" s="1151">
        <f t="shared" si="70"/>
        <v>45876</v>
      </c>
      <c r="J80" s="1151">
        <f t="shared" si="71"/>
        <v>45877</v>
      </c>
      <c r="K80" s="1174"/>
      <c r="L80" s="1151">
        <f t="shared" si="51"/>
        <v>45855</v>
      </c>
    </row>
    <row r="81" spans="1:12" ht="20.100000000000001" hidden="1" customHeight="1">
      <c r="A81" s="1020"/>
      <c r="B81" s="1261" t="s">
        <v>5134</v>
      </c>
      <c r="C81" s="1262" t="s">
        <v>5216</v>
      </c>
      <c r="D81" s="1154">
        <v>45862</v>
      </c>
      <c r="E81" s="1151">
        <f t="shared" si="66"/>
        <v>45868</v>
      </c>
      <c r="F81" s="1151">
        <f t="shared" si="67"/>
        <v>45873</v>
      </c>
      <c r="G81" s="1151">
        <f t="shared" si="68"/>
        <v>45880</v>
      </c>
      <c r="H81" s="1151">
        <f t="shared" si="69"/>
        <v>45881</v>
      </c>
      <c r="I81" s="1151">
        <f t="shared" si="70"/>
        <v>45883</v>
      </c>
      <c r="J81" s="1151">
        <f t="shared" si="71"/>
        <v>45884</v>
      </c>
      <c r="K81" s="1174"/>
      <c r="L81" s="1151">
        <f t="shared" si="51"/>
        <v>45862</v>
      </c>
    </row>
    <row r="82" spans="1:12" ht="20.100000000000001" hidden="1" customHeight="1">
      <c r="A82" s="1020"/>
      <c r="B82" s="1261" t="s">
        <v>2930</v>
      </c>
      <c r="C82" s="1262" t="s">
        <v>5217</v>
      </c>
      <c r="D82" s="1154">
        <v>45870</v>
      </c>
      <c r="E82" s="1151">
        <f t="shared" si="66"/>
        <v>45876</v>
      </c>
      <c r="F82" s="1151">
        <f t="shared" si="67"/>
        <v>45881</v>
      </c>
      <c r="G82" s="1151">
        <f t="shared" si="68"/>
        <v>45888</v>
      </c>
      <c r="H82" s="1151">
        <f t="shared" si="69"/>
        <v>45889</v>
      </c>
      <c r="I82" s="1151">
        <f t="shared" si="70"/>
        <v>45891</v>
      </c>
      <c r="J82" s="1151">
        <f t="shared" si="71"/>
        <v>45892</v>
      </c>
      <c r="K82" s="1174"/>
      <c r="L82" s="1151">
        <f t="shared" si="51"/>
        <v>45869</v>
      </c>
    </row>
    <row r="83" spans="1:12" ht="20.100000000000001" hidden="1" customHeight="1">
      <c r="A83" s="1020"/>
      <c r="B83" s="1261" t="s">
        <v>5182</v>
      </c>
      <c r="C83" s="1262" t="s">
        <v>5218</v>
      </c>
      <c r="D83" s="1154">
        <v>45880</v>
      </c>
      <c r="E83" s="1151">
        <f t="shared" ref="E83" si="72">D83+6</f>
        <v>45886</v>
      </c>
      <c r="F83" s="1151">
        <f t="shared" ref="F83" si="73">E83+5</f>
        <v>45891</v>
      </c>
      <c r="G83" s="1151">
        <f t="shared" ref="G83" si="74">F83+7</f>
        <v>45898</v>
      </c>
      <c r="H83" s="1151">
        <f t="shared" ref="H83" si="75">G83+1</f>
        <v>45899</v>
      </c>
      <c r="I83" s="1151">
        <f t="shared" ref="I83" si="76">H83+2</f>
        <v>45901</v>
      </c>
      <c r="J83" s="1151">
        <f t="shared" ref="J83" si="77">I83+1</f>
        <v>45902</v>
      </c>
      <c r="K83" s="1174"/>
      <c r="L83" s="1151">
        <f t="shared" si="51"/>
        <v>45876</v>
      </c>
    </row>
    <row r="84" spans="1:12" ht="20.100000000000001" hidden="1" customHeight="1">
      <c r="A84" s="1020"/>
      <c r="B84" s="1261" t="s">
        <v>728</v>
      </c>
      <c r="C84" s="1262" t="s">
        <v>5219</v>
      </c>
      <c r="D84" s="1154">
        <v>45884</v>
      </c>
      <c r="E84" s="1151">
        <f t="shared" ref="E84:E88" si="78">D84+6</f>
        <v>45890</v>
      </c>
      <c r="F84" s="1151">
        <f t="shared" ref="F84:F88" si="79">E84+5</f>
        <v>45895</v>
      </c>
      <c r="G84" s="1151">
        <f t="shared" ref="G84:G88" si="80">F84+7</f>
        <v>45902</v>
      </c>
      <c r="H84" s="1151">
        <f t="shared" ref="H84:H88" si="81">G84+1</f>
        <v>45903</v>
      </c>
      <c r="I84" s="1151">
        <f t="shared" ref="I84:I88" si="82">H84+2</f>
        <v>45905</v>
      </c>
      <c r="J84" s="1151">
        <f t="shared" ref="J84:J88" si="83">I84+1</f>
        <v>45906</v>
      </c>
      <c r="K84" s="1174"/>
      <c r="L84" s="1151">
        <f t="shared" si="51"/>
        <v>45883</v>
      </c>
    </row>
    <row r="85" spans="1:12" ht="20.100000000000001" hidden="1" customHeight="1">
      <c r="A85" s="1020"/>
      <c r="B85" s="1261" t="s">
        <v>2855</v>
      </c>
      <c r="C85" s="1262" t="s">
        <v>5220</v>
      </c>
      <c r="D85" s="1154">
        <v>45894</v>
      </c>
      <c r="E85" s="1151">
        <f t="shared" si="78"/>
        <v>45900</v>
      </c>
      <c r="F85" s="1151">
        <f t="shared" si="79"/>
        <v>45905</v>
      </c>
      <c r="G85" s="1151">
        <f t="shared" si="80"/>
        <v>45912</v>
      </c>
      <c r="H85" s="1151">
        <f t="shared" si="81"/>
        <v>45913</v>
      </c>
      <c r="I85" s="1151">
        <f t="shared" si="82"/>
        <v>45915</v>
      </c>
      <c r="J85" s="1151">
        <f t="shared" si="83"/>
        <v>45916</v>
      </c>
      <c r="K85" s="1174"/>
      <c r="L85" s="1151">
        <f t="shared" si="51"/>
        <v>45890</v>
      </c>
    </row>
    <row r="86" spans="1:12" ht="20.100000000000001" hidden="1" customHeight="1">
      <c r="A86" s="1020"/>
      <c r="B86" s="1261" t="s">
        <v>5134</v>
      </c>
      <c r="C86" s="1262" t="s">
        <v>5221</v>
      </c>
      <c r="D86" s="1154">
        <v>45897</v>
      </c>
      <c r="E86" s="1151">
        <f t="shared" si="78"/>
        <v>45903</v>
      </c>
      <c r="F86" s="1151">
        <f t="shared" si="79"/>
        <v>45908</v>
      </c>
      <c r="G86" s="1151">
        <f t="shared" si="80"/>
        <v>45915</v>
      </c>
      <c r="H86" s="1151">
        <f t="shared" si="81"/>
        <v>45916</v>
      </c>
      <c r="I86" s="1151">
        <f t="shared" si="82"/>
        <v>45918</v>
      </c>
      <c r="J86" s="1151">
        <f t="shared" si="83"/>
        <v>45919</v>
      </c>
      <c r="K86" s="1174"/>
      <c r="L86" s="1151">
        <f t="shared" si="51"/>
        <v>45897</v>
      </c>
    </row>
    <row r="87" spans="1:12" ht="20.100000000000001" hidden="1" customHeight="1">
      <c r="A87" s="1020"/>
      <c r="B87" s="1261" t="s">
        <v>2930</v>
      </c>
      <c r="C87" s="1262" t="s">
        <v>5222</v>
      </c>
      <c r="D87" s="1154">
        <v>45905</v>
      </c>
      <c r="E87" s="1151">
        <f t="shared" si="78"/>
        <v>45911</v>
      </c>
      <c r="F87" s="1151">
        <f t="shared" si="79"/>
        <v>45916</v>
      </c>
      <c r="G87" s="1151">
        <f t="shared" si="80"/>
        <v>45923</v>
      </c>
      <c r="H87" s="1151">
        <f t="shared" si="81"/>
        <v>45924</v>
      </c>
      <c r="I87" s="1151">
        <f t="shared" si="82"/>
        <v>45926</v>
      </c>
      <c r="J87" s="1151">
        <f t="shared" si="83"/>
        <v>45927</v>
      </c>
      <c r="K87" s="1174"/>
      <c r="L87" s="1151">
        <f t="shared" si="51"/>
        <v>45904</v>
      </c>
    </row>
    <row r="88" spans="1:12" ht="20.100000000000001" hidden="1" customHeight="1">
      <c r="A88" s="1020"/>
      <c r="B88" s="1261" t="s">
        <v>5182</v>
      </c>
      <c r="C88" s="1262" t="s">
        <v>5223</v>
      </c>
      <c r="D88" s="1154">
        <v>45913</v>
      </c>
      <c r="E88" s="1151">
        <f t="shared" si="78"/>
        <v>45919</v>
      </c>
      <c r="F88" s="1151">
        <f t="shared" si="79"/>
        <v>45924</v>
      </c>
      <c r="G88" s="1151">
        <f t="shared" si="80"/>
        <v>45931</v>
      </c>
      <c r="H88" s="1151">
        <f t="shared" si="81"/>
        <v>45932</v>
      </c>
      <c r="I88" s="1151">
        <f t="shared" si="82"/>
        <v>45934</v>
      </c>
      <c r="J88" s="1151">
        <f t="shared" si="83"/>
        <v>45935</v>
      </c>
      <c r="K88" s="1174"/>
      <c r="L88" s="1151">
        <f t="shared" si="51"/>
        <v>45911</v>
      </c>
    </row>
    <row r="89" spans="1:12" ht="20.100000000000001" hidden="1" customHeight="1">
      <c r="A89" s="1020"/>
      <c r="B89" s="1261" t="s">
        <v>728</v>
      </c>
      <c r="C89" s="1262" t="s">
        <v>5224</v>
      </c>
      <c r="D89" s="1154">
        <v>45920</v>
      </c>
      <c r="E89" s="1177" t="s">
        <v>286</v>
      </c>
      <c r="F89" s="1177" t="s">
        <v>286</v>
      </c>
      <c r="G89" s="1151">
        <v>45935</v>
      </c>
      <c r="H89" s="1151">
        <f t="shared" ref="H89:H93" si="84">G89+1</f>
        <v>45936</v>
      </c>
      <c r="I89" s="1151">
        <f t="shared" ref="I89:I93" si="85">H89+2</f>
        <v>45938</v>
      </c>
      <c r="J89" s="1151">
        <f t="shared" ref="J89:J93" si="86">I89+1</f>
        <v>45939</v>
      </c>
      <c r="K89" s="1174"/>
      <c r="L89" s="1151">
        <f t="shared" si="51"/>
        <v>45918</v>
      </c>
    </row>
    <row r="90" spans="1:12" ht="20.100000000000001" hidden="1" customHeight="1">
      <c r="A90" s="1020"/>
      <c r="B90" s="1261" t="s">
        <v>2855</v>
      </c>
      <c r="C90" s="1262" t="s">
        <v>5225</v>
      </c>
      <c r="D90" s="1154">
        <v>45927</v>
      </c>
      <c r="E90" s="1151">
        <f t="shared" ref="E90:E93" si="87">D90+6</f>
        <v>45933</v>
      </c>
      <c r="F90" s="1151">
        <f t="shared" ref="F90:F93" si="88">E90+5</f>
        <v>45938</v>
      </c>
      <c r="G90" s="1151">
        <f t="shared" ref="G90:G93" si="89">F90+7</f>
        <v>45945</v>
      </c>
      <c r="H90" s="1151">
        <f t="shared" si="84"/>
        <v>45946</v>
      </c>
      <c r="I90" s="1151">
        <f t="shared" si="85"/>
        <v>45948</v>
      </c>
      <c r="J90" s="1151">
        <f t="shared" si="86"/>
        <v>45949</v>
      </c>
      <c r="K90" s="1174"/>
      <c r="L90" s="1151">
        <f t="shared" si="51"/>
        <v>45925</v>
      </c>
    </row>
    <row r="91" spans="1:12" ht="20.100000000000001" hidden="1" customHeight="1">
      <c r="A91" s="1020"/>
      <c r="B91" s="1261" t="s">
        <v>5134</v>
      </c>
      <c r="C91" s="1262" t="s">
        <v>5226</v>
      </c>
      <c r="D91" s="1154">
        <v>45934</v>
      </c>
      <c r="E91" s="1151">
        <f t="shared" si="87"/>
        <v>45940</v>
      </c>
      <c r="F91" s="1151">
        <f t="shared" si="88"/>
        <v>45945</v>
      </c>
      <c r="G91" s="1151">
        <f t="shared" si="89"/>
        <v>45952</v>
      </c>
      <c r="H91" s="1151">
        <f t="shared" si="84"/>
        <v>45953</v>
      </c>
      <c r="I91" s="1151">
        <f t="shared" si="85"/>
        <v>45955</v>
      </c>
      <c r="J91" s="1151">
        <f t="shared" si="86"/>
        <v>45956</v>
      </c>
      <c r="K91" s="1174"/>
      <c r="L91" s="1151">
        <f t="shared" si="51"/>
        <v>45932</v>
      </c>
    </row>
    <row r="92" spans="1:12" ht="20.100000000000001" hidden="1" customHeight="1">
      <c r="A92" s="1020"/>
      <c r="B92" s="1261" t="s">
        <v>2930</v>
      </c>
      <c r="C92" s="1262" t="s">
        <v>5227</v>
      </c>
      <c r="D92" s="1154">
        <v>45942</v>
      </c>
      <c r="E92" s="1151">
        <f t="shared" si="87"/>
        <v>45948</v>
      </c>
      <c r="F92" s="1151">
        <f t="shared" si="88"/>
        <v>45953</v>
      </c>
      <c r="G92" s="1151">
        <f t="shared" si="89"/>
        <v>45960</v>
      </c>
      <c r="H92" s="1151">
        <f t="shared" si="84"/>
        <v>45961</v>
      </c>
      <c r="I92" s="1151">
        <f t="shared" si="85"/>
        <v>45963</v>
      </c>
      <c r="J92" s="1151">
        <f>I92+1</f>
        <v>45964</v>
      </c>
      <c r="K92" s="1174"/>
      <c r="L92" s="1151">
        <v>45938</v>
      </c>
    </row>
    <row r="93" spans="1:12" ht="20.100000000000001" hidden="1" customHeight="1">
      <c r="A93" s="1020"/>
      <c r="B93" s="1261" t="s">
        <v>5182</v>
      </c>
      <c r="C93" s="1262" t="s">
        <v>5228</v>
      </c>
      <c r="D93" s="1154">
        <v>45947</v>
      </c>
      <c r="E93" s="1151">
        <f t="shared" si="87"/>
        <v>45953</v>
      </c>
      <c r="F93" s="1151">
        <f t="shared" si="88"/>
        <v>45958</v>
      </c>
      <c r="G93" s="1151">
        <f t="shared" si="89"/>
        <v>45965</v>
      </c>
      <c r="H93" s="1151">
        <f t="shared" si="84"/>
        <v>45966</v>
      </c>
      <c r="I93" s="1151">
        <f t="shared" si="85"/>
        <v>45968</v>
      </c>
      <c r="J93" s="1151">
        <f t="shared" si="86"/>
        <v>45969</v>
      </c>
      <c r="K93" s="1174"/>
      <c r="L93" s="1151">
        <f>L92+7</f>
        <v>45945</v>
      </c>
    </row>
    <row r="94" spans="1:12" ht="20.100000000000001" hidden="1" customHeight="1">
      <c r="A94" s="1020"/>
      <c r="B94" s="1261" t="s">
        <v>728</v>
      </c>
      <c r="C94" s="1262" t="s">
        <v>5229</v>
      </c>
      <c r="D94" s="1154">
        <v>45958</v>
      </c>
      <c r="E94" s="1264" t="s">
        <v>286</v>
      </c>
      <c r="F94" s="1151">
        <v>45965</v>
      </c>
      <c r="G94" s="1151">
        <f>F94+7</f>
        <v>45972</v>
      </c>
      <c r="H94" s="1151">
        <f t="shared" ref="H94:H97" si="90">G94+1</f>
        <v>45973</v>
      </c>
      <c r="I94" s="1151">
        <f t="shared" ref="I94:I97" si="91">H94+2</f>
        <v>45975</v>
      </c>
      <c r="J94" s="1151">
        <f t="shared" ref="J94:J97" si="92">I94+1</f>
        <v>45976</v>
      </c>
      <c r="K94" s="1174"/>
      <c r="L94" s="1151">
        <f t="shared" si="51"/>
        <v>45952</v>
      </c>
    </row>
    <row r="95" spans="1:12" ht="20.100000000000001" hidden="1" customHeight="1">
      <c r="A95" s="1020"/>
      <c r="B95" s="1261" t="s">
        <v>2855</v>
      </c>
      <c r="C95" s="1262" t="s">
        <v>5230</v>
      </c>
      <c r="D95" s="1154">
        <v>45962</v>
      </c>
      <c r="E95" s="1151">
        <f t="shared" ref="E95:E97" si="93">D95+6</f>
        <v>45968</v>
      </c>
      <c r="F95" s="1151">
        <f t="shared" ref="F95:F97" si="94">E95+5</f>
        <v>45973</v>
      </c>
      <c r="G95" s="1151">
        <f t="shared" ref="G95:G97" si="95">F95+7</f>
        <v>45980</v>
      </c>
      <c r="H95" s="1151">
        <f t="shared" si="90"/>
        <v>45981</v>
      </c>
      <c r="I95" s="1151">
        <f t="shared" si="91"/>
        <v>45983</v>
      </c>
      <c r="J95" s="1151">
        <f t="shared" si="92"/>
        <v>45984</v>
      </c>
      <c r="K95" s="1174"/>
      <c r="L95" s="1151">
        <f t="shared" si="51"/>
        <v>45959</v>
      </c>
    </row>
    <row r="96" spans="1:12" ht="20.100000000000001" hidden="1" customHeight="1">
      <c r="A96" s="1020"/>
      <c r="B96" s="1261" t="s">
        <v>5134</v>
      </c>
      <c r="C96" s="1262" t="s">
        <v>5231</v>
      </c>
      <c r="D96" s="1154">
        <v>45966</v>
      </c>
      <c r="E96" s="1151">
        <f t="shared" si="93"/>
        <v>45972</v>
      </c>
      <c r="F96" s="1151">
        <f t="shared" si="94"/>
        <v>45977</v>
      </c>
      <c r="G96" s="1151">
        <f t="shared" si="95"/>
        <v>45984</v>
      </c>
      <c r="H96" s="1151">
        <f t="shared" si="90"/>
        <v>45985</v>
      </c>
      <c r="I96" s="1151">
        <f t="shared" si="91"/>
        <v>45987</v>
      </c>
      <c r="J96" s="1151">
        <f t="shared" si="92"/>
        <v>45988</v>
      </c>
      <c r="K96" s="1174"/>
      <c r="L96" s="1151">
        <f t="shared" si="51"/>
        <v>45966</v>
      </c>
    </row>
    <row r="97" spans="1:12" ht="20.100000000000001" hidden="1" customHeight="1">
      <c r="A97" s="1020"/>
      <c r="B97" s="1261" t="s">
        <v>2930</v>
      </c>
      <c r="C97" s="1262" t="s">
        <v>5232</v>
      </c>
      <c r="D97" s="1154">
        <v>45977</v>
      </c>
      <c r="E97" s="1151">
        <f t="shared" si="93"/>
        <v>45983</v>
      </c>
      <c r="F97" s="1151">
        <f t="shared" si="94"/>
        <v>45988</v>
      </c>
      <c r="G97" s="1151">
        <f t="shared" si="95"/>
        <v>45995</v>
      </c>
      <c r="H97" s="1151">
        <f t="shared" si="90"/>
        <v>45996</v>
      </c>
      <c r="I97" s="1151">
        <f t="shared" si="91"/>
        <v>45998</v>
      </c>
      <c r="J97" s="1151">
        <f t="shared" si="92"/>
        <v>45999</v>
      </c>
      <c r="K97" s="1174"/>
      <c r="L97" s="1151">
        <f t="shared" si="51"/>
        <v>45973</v>
      </c>
    </row>
    <row r="98" spans="1:12" ht="20.100000000000001" hidden="1" customHeight="1">
      <c r="A98" s="1020" t="s">
        <v>5233</v>
      </c>
      <c r="B98" s="1265" t="s">
        <v>3446</v>
      </c>
      <c r="C98" s="1262" t="s">
        <v>5234</v>
      </c>
      <c r="D98" s="1154">
        <v>45988</v>
      </c>
      <c r="E98" s="1264" t="s">
        <v>286</v>
      </c>
      <c r="F98" s="1151">
        <f>D98+11</f>
        <v>45999</v>
      </c>
      <c r="G98" s="1264" t="s">
        <v>286</v>
      </c>
      <c r="H98" s="1264" t="s">
        <v>286</v>
      </c>
      <c r="I98" s="1264" t="s">
        <v>286</v>
      </c>
      <c r="J98" s="1264" t="s">
        <v>286</v>
      </c>
      <c r="K98" s="1174"/>
      <c r="L98" s="1151">
        <f t="shared" ref="L98" si="96">L97+7</f>
        <v>45980</v>
      </c>
    </row>
    <row r="99" spans="1:12" ht="20.100000000000001" hidden="1" customHeight="1">
      <c r="A99" s="1020" t="s">
        <v>5235</v>
      </c>
      <c r="B99" s="1266" t="s">
        <v>310</v>
      </c>
      <c r="C99" s="1262" t="s">
        <v>5236</v>
      </c>
      <c r="D99" s="1160">
        <v>45999</v>
      </c>
      <c r="E99" s="1160">
        <f t="shared" ref="E99" si="97">D99+6</f>
        <v>46005</v>
      </c>
      <c r="F99" s="1160">
        <f t="shared" ref="F99" si="98">E99+5</f>
        <v>46010</v>
      </c>
      <c r="G99" s="1160">
        <f t="shared" ref="G99" si="99">F99+7</f>
        <v>46017</v>
      </c>
      <c r="H99" s="1160">
        <f t="shared" ref="H99" si="100">G99+1</f>
        <v>46018</v>
      </c>
      <c r="I99" s="1160">
        <f t="shared" ref="I99" si="101">H99+2</f>
        <v>46020</v>
      </c>
      <c r="J99" s="1160">
        <f t="shared" ref="J99" si="102">I99+1</f>
        <v>46021</v>
      </c>
      <c r="K99" s="1174"/>
      <c r="L99" s="1151">
        <v>46001</v>
      </c>
    </row>
    <row r="100" spans="1:12" ht="20.100000000000001" hidden="1" customHeight="1">
      <c r="A100" s="985" t="s">
        <v>5237</v>
      </c>
      <c r="B100" s="1266" t="s">
        <v>310</v>
      </c>
      <c r="C100" s="1262" t="s">
        <v>5238</v>
      </c>
      <c r="D100" s="1156">
        <v>45994</v>
      </c>
      <c r="E100" s="1156">
        <f t="shared" ref="E100" si="103">D100+6</f>
        <v>46000</v>
      </c>
      <c r="F100" s="1156">
        <f t="shared" ref="F100" si="104">E100+5</f>
        <v>46005</v>
      </c>
      <c r="G100" s="1156">
        <f t="shared" ref="G100" si="105">F100+7</f>
        <v>46012</v>
      </c>
      <c r="H100" s="1156">
        <f t="shared" ref="H100" si="106">G100+1</f>
        <v>46013</v>
      </c>
      <c r="I100" s="1156">
        <f t="shared" ref="I100" si="107">H100+2</f>
        <v>46015</v>
      </c>
      <c r="J100" s="1156">
        <f t="shared" ref="J100" si="108">I100+1</f>
        <v>46016</v>
      </c>
      <c r="K100" s="1174"/>
      <c r="L100" s="1151">
        <v>45994</v>
      </c>
    </row>
    <row r="101" spans="1:12" ht="20.100000000000001" hidden="1" customHeight="1">
      <c r="A101" s="1020" t="s">
        <v>5239</v>
      </c>
      <c r="B101" s="1267" t="s">
        <v>5240</v>
      </c>
      <c r="C101" s="1262" t="s">
        <v>5241</v>
      </c>
      <c r="D101" s="1154">
        <v>46008</v>
      </c>
      <c r="E101" s="1177" t="s">
        <v>286</v>
      </c>
      <c r="F101" s="1177" t="s">
        <v>286</v>
      </c>
      <c r="G101" s="1151">
        <f>D101+18</f>
        <v>46026</v>
      </c>
      <c r="H101" s="1151">
        <f t="shared" ref="H101:H103" si="109">G101+1</f>
        <v>46027</v>
      </c>
      <c r="I101" s="1151">
        <f t="shared" ref="I101:I103" si="110">H101+2</f>
        <v>46029</v>
      </c>
      <c r="J101" s="1151">
        <f t="shared" ref="J101:J102" si="111">I101+1</f>
        <v>46030</v>
      </c>
      <c r="K101" s="1174"/>
      <c r="L101" s="1151">
        <v>46007</v>
      </c>
    </row>
    <row r="102" spans="1:12" ht="20.100000000000001" hidden="1" customHeight="1">
      <c r="A102" s="1020" t="s">
        <v>5242</v>
      </c>
      <c r="B102" s="1266" t="s">
        <v>310</v>
      </c>
      <c r="C102" s="1262" t="s">
        <v>5243</v>
      </c>
      <c r="D102" s="1160">
        <v>46068</v>
      </c>
      <c r="E102" s="1160">
        <f t="shared" ref="E102:E103" si="112">D102+6</f>
        <v>46074</v>
      </c>
      <c r="F102" s="1160">
        <f t="shared" ref="F102:F103" si="113">E102+5</f>
        <v>46079</v>
      </c>
      <c r="G102" s="1160">
        <f t="shared" ref="G102:G103" si="114">F102+7</f>
        <v>46086</v>
      </c>
      <c r="H102" s="1160">
        <f t="shared" si="109"/>
        <v>46087</v>
      </c>
      <c r="I102" s="1160">
        <f t="shared" si="110"/>
        <v>46089</v>
      </c>
      <c r="J102" s="1160">
        <f t="shared" si="111"/>
        <v>46090</v>
      </c>
      <c r="K102" s="1174"/>
      <c r="L102" s="1151">
        <v>46029</v>
      </c>
    </row>
    <row r="103" spans="1:12" ht="20.100000000000001" hidden="1" customHeight="1">
      <c r="A103" s="1020" t="s">
        <v>5244</v>
      </c>
      <c r="B103" s="1265" t="s">
        <v>5245</v>
      </c>
      <c r="C103" s="1262" t="s">
        <v>5246</v>
      </c>
      <c r="D103" s="1154">
        <v>46047</v>
      </c>
      <c r="E103" s="1151">
        <f t="shared" si="112"/>
        <v>46053</v>
      </c>
      <c r="F103" s="1151">
        <f t="shared" si="113"/>
        <v>46058</v>
      </c>
      <c r="G103" s="1151">
        <f t="shared" si="114"/>
        <v>46065</v>
      </c>
      <c r="H103" s="1151">
        <f t="shared" si="109"/>
        <v>46066</v>
      </c>
      <c r="I103" s="1151">
        <f t="shared" si="110"/>
        <v>46068</v>
      </c>
      <c r="J103" s="1151">
        <f>D103+22</f>
        <v>46069</v>
      </c>
      <c r="K103" s="1174"/>
      <c r="L103" s="1151">
        <f t="shared" ref="L103:L116" si="115">L102+7</f>
        <v>46036</v>
      </c>
    </row>
    <row r="104" spans="1:12" ht="20.100000000000001" hidden="1" customHeight="1">
      <c r="A104" s="1020" t="s">
        <v>5247</v>
      </c>
      <c r="B104" s="1265" t="s">
        <v>5248</v>
      </c>
      <c r="C104" s="1262" t="s">
        <v>5249</v>
      </c>
      <c r="D104" s="1154">
        <v>46085</v>
      </c>
      <c r="E104" s="1178" t="s">
        <v>286</v>
      </c>
      <c r="F104" s="1178" t="s">
        <v>286</v>
      </c>
      <c r="G104" s="1178" t="s">
        <v>286</v>
      </c>
      <c r="H104" s="1178" t="s">
        <v>286</v>
      </c>
      <c r="I104" s="1178" t="s">
        <v>286</v>
      </c>
      <c r="J104" s="1178" t="s">
        <v>286</v>
      </c>
      <c r="K104" s="1174"/>
      <c r="L104" s="1151">
        <f>L103+7</f>
        <v>46043</v>
      </c>
    </row>
    <row r="105" spans="1:12" ht="20.100000000000001" hidden="1" customHeight="1">
      <c r="A105" s="1020" t="s">
        <v>5250</v>
      </c>
      <c r="B105" s="1265" t="s">
        <v>5251</v>
      </c>
      <c r="C105" s="1262" t="s">
        <v>5252</v>
      </c>
      <c r="D105" s="1154">
        <v>46059</v>
      </c>
      <c r="E105" s="1178" t="s">
        <v>286</v>
      </c>
      <c r="F105" s="1151">
        <f>D105+11</f>
        <v>46070</v>
      </c>
      <c r="G105" s="1151">
        <f>D105+18</f>
        <v>46077</v>
      </c>
      <c r="H105" s="1151">
        <f t="shared" ref="H105" si="116">G105+1</f>
        <v>46078</v>
      </c>
      <c r="I105" s="1151">
        <f t="shared" ref="I105" si="117">H105+2</f>
        <v>46080</v>
      </c>
      <c r="J105" s="1151">
        <f t="shared" ref="J105" si="118">I105+1</f>
        <v>46081</v>
      </c>
      <c r="K105" s="1174"/>
      <c r="L105" s="1151">
        <f t="shared" si="115"/>
        <v>46050</v>
      </c>
    </row>
    <row r="106" spans="1:12" ht="20.100000000000001" hidden="1" customHeight="1">
      <c r="A106" s="1020" t="s">
        <v>5253</v>
      </c>
      <c r="B106" s="1265" t="s">
        <v>5254</v>
      </c>
      <c r="C106" s="1262" t="s">
        <v>5255</v>
      </c>
      <c r="D106" s="1154">
        <v>46060</v>
      </c>
      <c r="E106" s="1151">
        <f t="shared" ref="E106" si="119">D106+6</f>
        <v>46066</v>
      </c>
      <c r="F106" s="1151">
        <f t="shared" ref="F106" si="120">E106+5</f>
        <v>46071</v>
      </c>
      <c r="G106" s="1151">
        <f t="shared" ref="G106:G107" si="121">F106+7</f>
        <v>46078</v>
      </c>
      <c r="H106" s="1151">
        <f t="shared" ref="H106:H107" si="122">G106+1</f>
        <v>46079</v>
      </c>
      <c r="I106" s="1151">
        <f t="shared" ref="I106:I107" si="123">H106+2</f>
        <v>46081</v>
      </c>
      <c r="J106" s="1151">
        <f t="shared" ref="J106:J107" si="124">I106+1</f>
        <v>46082</v>
      </c>
      <c r="K106" s="1174"/>
      <c r="L106" s="1151">
        <f t="shared" si="115"/>
        <v>46057</v>
      </c>
    </row>
    <row r="107" spans="1:12" ht="20.100000000000001" hidden="1" customHeight="1">
      <c r="A107" s="1020" t="s">
        <v>5256</v>
      </c>
      <c r="B107" s="1265" t="s">
        <v>2855</v>
      </c>
      <c r="C107" s="1262" t="s">
        <v>5257</v>
      </c>
      <c r="D107" s="1154">
        <v>46067</v>
      </c>
      <c r="E107" s="1178" t="s">
        <v>286</v>
      </c>
      <c r="F107" s="1151">
        <f>D107+11</f>
        <v>46078</v>
      </c>
      <c r="G107" s="1151">
        <f t="shared" si="121"/>
        <v>46085</v>
      </c>
      <c r="H107" s="1151">
        <f t="shared" si="122"/>
        <v>46086</v>
      </c>
      <c r="I107" s="1151">
        <f t="shared" si="123"/>
        <v>46088</v>
      </c>
      <c r="J107" s="1151">
        <f t="shared" si="124"/>
        <v>46089</v>
      </c>
      <c r="K107" s="1174"/>
      <c r="L107" s="1151">
        <f t="shared" si="115"/>
        <v>46064</v>
      </c>
    </row>
    <row r="108" spans="1:12" ht="20.100000000000001" hidden="1" customHeight="1">
      <c r="A108" s="1020" t="s">
        <v>5258</v>
      </c>
      <c r="B108" s="1266" t="s">
        <v>310</v>
      </c>
      <c r="C108" s="1262" t="s">
        <v>5259</v>
      </c>
      <c r="D108" s="1160">
        <v>46071</v>
      </c>
      <c r="E108" s="1160">
        <f t="shared" ref="E108" si="125">D108+6</f>
        <v>46077</v>
      </c>
      <c r="F108" s="1160">
        <f t="shared" ref="F108" si="126">E108+5</f>
        <v>46082</v>
      </c>
      <c r="G108" s="1160">
        <f t="shared" ref="G108:G110" si="127">F108+7</f>
        <v>46089</v>
      </c>
      <c r="H108" s="1160">
        <f t="shared" ref="H108:H110" si="128">G108+1</f>
        <v>46090</v>
      </c>
      <c r="I108" s="1160">
        <f t="shared" ref="I108:I110" si="129">H108+2</f>
        <v>46092</v>
      </c>
      <c r="J108" s="1160">
        <f t="shared" ref="J108:J110" si="130">I108+1</f>
        <v>46093</v>
      </c>
      <c r="K108" s="1174"/>
      <c r="L108" s="1151">
        <f t="shared" si="115"/>
        <v>46071</v>
      </c>
    </row>
    <row r="109" spans="1:12" ht="20.100000000000001" hidden="1" customHeight="1">
      <c r="A109" s="1020" t="s">
        <v>5260</v>
      </c>
      <c r="B109" s="1372" t="s">
        <v>462</v>
      </c>
      <c r="C109" s="1262" t="s">
        <v>5261</v>
      </c>
      <c r="D109" s="1154">
        <v>46090</v>
      </c>
      <c r="E109" s="1178" t="s">
        <v>286</v>
      </c>
      <c r="F109" s="1151">
        <f t="shared" ref="F109" si="131">D109+11</f>
        <v>46101</v>
      </c>
      <c r="G109" s="1151">
        <f t="shared" ref="G109" si="132">F109+7</f>
        <v>46108</v>
      </c>
      <c r="H109" s="1151">
        <f t="shared" ref="H109" si="133">G109+1</f>
        <v>46109</v>
      </c>
      <c r="I109" s="1151">
        <f t="shared" ref="I109" si="134">H109+2</f>
        <v>46111</v>
      </c>
      <c r="J109" s="1151">
        <f t="shared" ref="J109" si="135">I109+1</f>
        <v>46112</v>
      </c>
      <c r="K109" s="1174"/>
      <c r="L109" s="1151">
        <f t="shared" si="115"/>
        <v>46078</v>
      </c>
    </row>
    <row r="110" spans="1:12" ht="20.100000000000001" hidden="1" customHeight="1">
      <c r="A110" s="1020" t="s">
        <v>5262</v>
      </c>
      <c r="B110" s="1265" t="s">
        <v>2675</v>
      </c>
      <c r="C110" s="1262" t="s">
        <v>5263</v>
      </c>
      <c r="D110" s="1154">
        <v>46095</v>
      </c>
      <c r="E110" s="1178" t="s">
        <v>286</v>
      </c>
      <c r="F110" s="1151">
        <f t="shared" ref="F110" si="136">D110+11</f>
        <v>46106</v>
      </c>
      <c r="G110" s="1151">
        <f t="shared" si="127"/>
        <v>46113</v>
      </c>
      <c r="H110" s="1151">
        <f t="shared" si="128"/>
        <v>46114</v>
      </c>
      <c r="I110" s="1151">
        <f t="shared" si="129"/>
        <v>46116</v>
      </c>
      <c r="J110" s="1151">
        <f t="shared" si="130"/>
        <v>46117</v>
      </c>
      <c r="K110" s="1174"/>
      <c r="L110" s="1151">
        <f t="shared" si="115"/>
        <v>46085</v>
      </c>
    </row>
    <row r="111" spans="1:12" ht="20.100000000000001" hidden="1" customHeight="1">
      <c r="A111" s="1020" t="s">
        <v>5264</v>
      </c>
      <c r="B111" s="1265" t="s">
        <v>5265</v>
      </c>
      <c r="C111" s="1262" t="s">
        <v>5266</v>
      </c>
      <c r="D111" s="1154">
        <v>46092</v>
      </c>
      <c r="E111" s="1178" t="s">
        <v>286</v>
      </c>
      <c r="F111" s="1178" t="s">
        <v>286</v>
      </c>
      <c r="G111" s="1178" t="s">
        <v>286</v>
      </c>
      <c r="H111" s="1178" t="s">
        <v>286</v>
      </c>
      <c r="I111" s="1178" t="s">
        <v>286</v>
      </c>
      <c r="J111" s="1178" t="s">
        <v>286</v>
      </c>
      <c r="K111" s="1174"/>
      <c r="L111" s="1151">
        <f t="shared" si="115"/>
        <v>46092</v>
      </c>
    </row>
    <row r="112" spans="1:12" ht="20.100000000000001" hidden="1" customHeight="1">
      <c r="A112" s="1020" t="s">
        <v>5267</v>
      </c>
      <c r="B112" s="1265" t="s">
        <v>5268</v>
      </c>
      <c r="C112" s="1262" t="s">
        <v>5269</v>
      </c>
      <c r="D112" s="1154">
        <v>46120</v>
      </c>
      <c r="E112" s="1178" t="s">
        <v>286</v>
      </c>
      <c r="F112" s="1178" t="s">
        <v>286</v>
      </c>
      <c r="G112" s="1151">
        <f>D112+18</f>
        <v>46138</v>
      </c>
      <c r="H112" s="1151">
        <f t="shared" ref="H112:H113" si="137">G112+1</f>
        <v>46139</v>
      </c>
      <c r="I112" s="1178" t="s">
        <v>286</v>
      </c>
      <c r="J112" s="1151">
        <f>D112+22</f>
        <v>46142</v>
      </c>
      <c r="K112" s="1174"/>
      <c r="L112" s="1151">
        <f t="shared" si="115"/>
        <v>46099</v>
      </c>
    </row>
    <row r="113" spans="1:12" ht="20.100000000000001" hidden="1" customHeight="1">
      <c r="A113" s="1020" t="s">
        <v>5270</v>
      </c>
      <c r="B113" s="1265" t="s">
        <v>5271</v>
      </c>
      <c r="C113" s="1262" t="s">
        <v>5272</v>
      </c>
      <c r="D113" s="1154">
        <v>46121</v>
      </c>
      <c r="E113" s="1178" t="s">
        <v>286</v>
      </c>
      <c r="F113" s="1151">
        <f t="shared" ref="F113:F116" si="138">D113+11</f>
        <v>46132</v>
      </c>
      <c r="G113" s="1151">
        <f>F113+7</f>
        <v>46139</v>
      </c>
      <c r="H113" s="1151">
        <f t="shared" si="137"/>
        <v>46140</v>
      </c>
      <c r="I113" s="1151">
        <f t="shared" ref="I113" si="139">H113+2</f>
        <v>46142</v>
      </c>
      <c r="J113" s="1151">
        <f>I113+1</f>
        <v>46143</v>
      </c>
      <c r="K113" s="1174"/>
      <c r="L113" s="1151">
        <f t="shared" si="115"/>
        <v>46106</v>
      </c>
    </row>
    <row r="114" spans="1:12" ht="20.100000000000001" hidden="1" customHeight="1">
      <c r="A114" s="1020" t="s">
        <v>5273</v>
      </c>
      <c r="B114" s="1265" t="s">
        <v>5274</v>
      </c>
      <c r="C114" s="1262" t="s">
        <v>5275</v>
      </c>
      <c r="D114" s="1154">
        <v>46129</v>
      </c>
      <c r="E114" s="1178" t="s">
        <v>286</v>
      </c>
      <c r="F114" s="1151">
        <v>46128</v>
      </c>
      <c r="G114" s="1325">
        <f>F114+7</f>
        <v>46135</v>
      </c>
      <c r="H114" s="1325">
        <f t="shared" ref="H114:H116" si="140">G114+1</f>
        <v>46136</v>
      </c>
      <c r="I114" s="1325">
        <f>H114+2</f>
        <v>46138</v>
      </c>
      <c r="J114" s="1325">
        <f>I114+1</f>
        <v>46139</v>
      </c>
      <c r="K114" s="1174"/>
      <c r="L114" s="1151">
        <f t="shared" si="115"/>
        <v>46113</v>
      </c>
    </row>
    <row r="115" spans="1:12" ht="20.100000000000001" hidden="1" customHeight="1">
      <c r="A115" s="1020" t="s">
        <v>5276</v>
      </c>
      <c r="B115" s="1266" t="s">
        <v>462</v>
      </c>
      <c r="C115" s="1421" t="s">
        <v>5277</v>
      </c>
      <c r="D115" s="1374">
        <v>46139</v>
      </c>
      <c r="E115" s="1178" t="s">
        <v>286</v>
      </c>
      <c r="F115" s="1151">
        <f t="shared" si="138"/>
        <v>46150</v>
      </c>
      <c r="G115" s="1325">
        <f>F115+7</f>
        <v>46157</v>
      </c>
      <c r="H115" s="1325">
        <f t="shared" si="140"/>
        <v>46158</v>
      </c>
      <c r="I115" s="1325">
        <f>H115+2</f>
        <v>46160</v>
      </c>
      <c r="J115" s="1325">
        <f>I115+1</f>
        <v>46161</v>
      </c>
      <c r="K115" s="1174"/>
      <c r="L115" s="1325">
        <f t="shared" si="115"/>
        <v>46120</v>
      </c>
    </row>
    <row r="116" spans="1:12" ht="20.100000000000001" hidden="1" customHeight="1">
      <c r="A116" s="1020" t="s">
        <v>5278</v>
      </c>
      <c r="B116" s="1422" t="s">
        <v>5265</v>
      </c>
      <c r="C116" s="1423" t="s">
        <v>5279</v>
      </c>
      <c r="D116" s="1408">
        <v>46136</v>
      </c>
      <c r="E116" s="1178" t="s">
        <v>286</v>
      </c>
      <c r="F116" s="1151">
        <f t="shared" si="138"/>
        <v>46147</v>
      </c>
      <c r="G116" s="1332">
        <f t="shared" ref="G116" si="141">F116+7</f>
        <v>46154</v>
      </c>
      <c r="H116" s="1332">
        <f t="shared" si="140"/>
        <v>46155</v>
      </c>
      <c r="I116" s="1332">
        <f t="shared" ref="I116" si="142">H116+2</f>
        <v>46157</v>
      </c>
      <c r="J116" s="1334">
        <f>I116+1</f>
        <v>46158</v>
      </c>
      <c r="K116" s="1174"/>
      <c r="L116" s="1342">
        <f t="shared" si="115"/>
        <v>46127</v>
      </c>
    </row>
    <row r="117" spans="1:12" ht="20.100000000000001" customHeight="1">
      <c r="A117" s="1020"/>
      <c r="B117" s="1418"/>
      <c r="C117" s="1419"/>
      <c r="D117" s="1202"/>
      <c r="E117" s="1202"/>
      <c r="F117" s="1202"/>
      <c r="G117" s="1202"/>
      <c r="H117" s="1202"/>
      <c r="I117" s="1202"/>
      <c r="J117" s="1202"/>
      <c r="K117" s="1174"/>
      <c r="L117" s="1202"/>
    </row>
    <row r="118" spans="1:12" ht="42.75" customHeight="1">
      <c r="A118" s="1020"/>
      <c r="B118" s="1530" t="s">
        <v>5118</v>
      </c>
      <c r="C118" s="1559"/>
      <c r="D118" s="1626" t="s">
        <v>250</v>
      </c>
      <c r="E118" s="1416" t="s">
        <v>52</v>
      </c>
      <c r="F118" s="1409" t="s">
        <v>5122</v>
      </c>
      <c r="G118" s="1409" t="s">
        <v>5123</v>
      </c>
      <c r="H118" s="1409" t="s">
        <v>196</v>
      </c>
      <c r="I118" s="1410" t="s">
        <v>128</v>
      </c>
      <c r="K118" s="1174"/>
      <c r="L118" s="1202"/>
    </row>
    <row r="119" spans="1:12" ht="20.100000000000001" customHeight="1">
      <c r="A119" s="1020"/>
      <c r="B119" s="1148" t="s">
        <v>252</v>
      </c>
      <c r="C119" s="1259" t="s">
        <v>253</v>
      </c>
      <c r="D119" s="1627"/>
      <c r="E119" s="1426" t="s">
        <v>54</v>
      </c>
      <c r="F119" s="1424" t="s">
        <v>68</v>
      </c>
      <c r="G119" s="1424" t="s">
        <v>160</v>
      </c>
      <c r="H119" s="1424" t="s">
        <v>142</v>
      </c>
      <c r="I119" s="1425" t="s">
        <v>130</v>
      </c>
      <c r="K119" s="1174"/>
      <c r="L119" s="1427" t="s">
        <v>338</v>
      </c>
    </row>
    <row r="120" spans="1:12" ht="20.100000000000001" hidden="1" customHeight="1">
      <c r="A120" s="1020" t="s">
        <v>5280</v>
      </c>
      <c r="B120" s="1266" t="s">
        <v>462</v>
      </c>
      <c r="C120" s="1262" t="s">
        <v>5281</v>
      </c>
      <c r="D120" s="1377">
        <v>46139</v>
      </c>
      <c r="E120" s="1255">
        <f t="shared" ref="E120:E123" si="143">D120+11</f>
        <v>46150</v>
      </c>
      <c r="F120" s="1255">
        <f t="shared" ref="F120:F123" si="144">E120+7</f>
        <v>46157</v>
      </c>
      <c r="G120" s="1255">
        <f t="shared" ref="G120:G123" si="145">F120+1</f>
        <v>46158</v>
      </c>
      <c r="H120" s="1255">
        <f>G120+2</f>
        <v>46160</v>
      </c>
      <c r="I120" s="1255">
        <f>H120+1</f>
        <v>46161</v>
      </c>
      <c r="K120" s="1174"/>
      <c r="L120" s="1428">
        <v>17</v>
      </c>
    </row>
    <row r="121" spans="1:12" ht="20.100000000000001" hidden="1" customHeight="1">
      <c r="A121" s="1020" t="s">
        <v>5282</v>
      </c>
      <c r="B121" s="1265" t="s">
        <v>5283</v>
      </c>
      <c r="C121" s="1262" t="s">
        <v>5284</v>
      </c>
      <c r="D121" s="1154">
        <v>46146</v>
      </c>
      <c r="E121" s="1255">
        <f t="shared" si="143"/>
        <v>46157</v>
      </c>
      <c r="F121" s="1255">
        <f t="shared" si="144"/>
        <v>46164</v>
      </c>
      <c r="G121" s="1255">
        <f t="shared" si="145"/>
        <v>46165</v>
      </c>
      <c r="H121" s="1255">
        <f t="shared" ref="H121:H123" si="146">G121+2</f>
        <v>46167</v>
      </c>
      <c r="I121" s="1255">
        <f t="shared" ref="I121:I123" si="147">H121+1</f>
        <v>46168</v>
      </c>
      <c r="K121" s="1174"/>
      <c r="L121" s="1263">
        <v>18</v>
      </c>
    </row>
    <row r="122" spans="1:12" ht="20.100000000000001" hidden="1" customHeight="1">
      <c r="A122" s="1020" t="s">
        <v>5285</v>
      </c>
      <c r="B122" s="1265" t="s">
        <v>1938</v>
      </c>
      <c r="C122" s="1262" t="s">
        <v>5286</v>
      </c>
      <c r="D122" s="1154">
        <v>46152</v>
      </c>
      <c r="E122" s="1255">
        <f t="shared" si="143"/>
        <v>46163</v>
      </c>
      <c r="F122" s="1255">
        <f t="shared" si="144"/>
        <v>46170</v>
      </c>
      <c r="G122" s="1255">
        <f t="shared" si="145"/>
        <v>46171</v>
      </c>
      <c r="H122" s="1255">
        <f t="shared" si="146"/>
        <v>46173</v>
      </c>
      <c r="I122" s="1255">
        <f t="shared" si="147"/>
        <v>46174</v>
      </c>
      <c r="K122" s="1174"/>
      <c r="L122" s="1263">
        <v>19</v>
      </c>
    </row>
    <row r="123" spans="1:12" ht="20.100000000000001" hidden="1" customHeight="1">
      <c r="A123" s="1020" t="s">
        <v>5287</v>
      </c>
      <c r="B123" s="1265" t="s">
        <v>5245</v>
      </c>
      <c r="C123" s="1262" t="s">
        <v>5288</v>
      </c>
      <c r="D123" s="1154">
        <v>46163</v>
      </c>
      <c r="E123" s="1255">
        <f t="shared" si="143"/>
        <v>46174</v>
      </c>
      <c r="F123" s="1255">
        <f t="shared" si="144"/>
        <v>46181</v>
      </c>
      <c r="G123" s="1255">
        <f t="shared" si="145"/>
        <v>46182</v>
      </c>
      <c r="H123" s="1255">
        <f t="shared" si="146"/>
        <v>46184</v>
      </c>
      <c r="I123" s="1255">
        <f t="shared" si="147"/>
        <v>46185</v>
      </c>
      <c r="K123" s="1174"/>
      <c r="L123" s="1263">
        <v>20</v>
      </c>
    </row>
    <row r="124" spans="1:12" ht="20.100000000000001" hidden="1" customHeight="1">
      <c r="A124" s="1020" t="s">
        <v>5289</v>
      </c>
      <c r="B124" s="1265" t="s">
        <v>5290</v>
      </c>
      <c r="C124" s="1262" t="s">
        <v>5291</v>
      </c>
      <c r="D124" s="1154">
        <v>46172</v>
      </c>
      <c r="E124" s="1255">
        <f t="shared" ref="E124" si="148">D124+11</f>
        <v>46183</v>
      </c>
      <c r="F124" s="1255">
        <f t="shared" ref="F124" si="149">E124+7</f>
        <v>46190</v>
      </c>
      <c r="G124" s="1255">
        <f t="shared" ref="G124" si="150">F124+1</f>
        <v>46191</v>
      </c>
      <c r="H124" s="1255">
        <f t="shared" ref="H124" si="151">G124+2</f>
        <v>46193</v>
      </c>
      <c r="I124" s="1255">
        <f t="shared" ref="I124" si="152">H124+1</f>
        <v>46194</v>
      </c>
      <c r="K124" s="1174"/>
      <c r="L124" s="1263">
        <v>21</v>
      </c>
    </row>
    <row r="125" spans="1:12" ht="20.100000000000001" hidden="1" customHeight="1">
      <c r="A125" s="1020" t="s">
        <v>5292</v>
      </c>
      <c r="B125" s="1420" t="s">
        <v>5293</v>
      </c>
      <c r="C125" s="1421" t="s">
        <v>5294</v>
      </c>
      <c r="D125" s="1374">
        <v>46181</v>
      </c>
      <c r="E125" s="959" t="s">
        <v>286</v>
      </c>
      <c r="F125" s="959" t="s">
        <v>286</v>
      </c>
      <c r="G125" s="959" t="s">
        <v>286</v>
      </c>
      <c r="H125" s="959" t="s">
        <v>286</v>
      </c>
      <c r="I125" s="959" t="s">
        <v>286</v>
      </c>
      <c r="K125" s="1174"/>
      <c r="L125" s="1400">
        <v>22</v>
      </c>
    </row>
    <row r="126" spans="1:12" ht="20.100000000000001" customHeight="1">
      <c r="A126" s="1020" t="s">
        <v>5295</v>
      </c>
      <c r="B126" s="1471" t="s">
        <v>5296</v>
      </c>
      <c r="C126" s="1472" t="s">
        <v>5297</v>
      </c>
      <c r="D126" s="1234">
        <v>46180</v>
      </c>
      <c r="E126" s="959" t="s">
        <v>286</v>
      </c>
      <c r="F126" s="959" t="s">
        <v>286</v>
      </c>
      <c r="G126" s="959" t="s">
        <v>286</v>
      </c>
      <c r="H126" s="959" t="s">
        <v>286</v>
      </c>
      <c r="I126" s="959" t="s">
        <v>286</v>
      </c>
      <c r="K126" s="1174"/>
      <c r="L126" s="1475">
        <v>23</v>
      </c>
    </row>
    <row r="127" spans="1:12" ht="20.100000000000001" customHeight="1">
      <c r="A127" s="1020"/>
      <c r="B127" s="1418"/>
      <c r="C127" s="1419"/>
      <c r="D127" s="1202"/>
      <c r="E127" s="1202"/>
      <c r="F127" s="1202"/>
      <c r="G127" s="1202"/>
      <c r="H127" s="1202"/>
      <c r="I127" s="1202"/>
      <c r="K127" s="1174"/>
      <c r="L127" s="1399"/>
    </row>
    <row r="128" spans="1:12" ht="36" customHeight="1">
      <c r="A128" s="1020"/>
      <c r="B128" s="1530" t="s">
        <v>5118</v>
      </c>
      <c r="C128" s="1559"/>
      <c r="D128" s="1625" t="s">
        <v>250</v>
      </c>
      <c r="E128" s="1205" t="s">
        <v>5298</v>
      </c>
      <c r="F128" s="1205" t="s">
        <v>52</v>
      </c>
      <c r="G128" s="1205" t="s">
        <v>5122</v>
      </c>
      <c r="H128" s="1205" t="s">
        <v>5123</v>
      </c>
      <c r="I128" s="1205" t="s">
        <v>196</v>
      </c>
      <c r="J128" s="1205" t="s">
        <v>128</v>
      </c>
      <c r="K128" s="1174"/>
      <c r="L128" s="1399"/>
    </row>
    <row r="129" spans="1:12" ht="20.100000000000001" customHeight="1">
      <c r="A129" s="1020"/>
      <c r="B129" s="1148" t="s">
        <v>252</v>
      </c>
      <c r="C129" s="1259" t="s">
        <v>253</v>
      </c>
      <c r="D129" s="1625"/>
      <c r="E129" s="1474" t="s">
        <v>33</v>
      </c>
      <c r="F129" s="1474" t="s">
        <v>54</v>
      </c>
      <c r="G129" s="1474" t="s">
        <v>59</v>
      </c>
      <c r="H129" s="1474" t="s">
        <v>186</v>
      </c>
      <c r="I129" s="1474" t="s">
        <v>160</v>
      </c>
      <c r="J129" s="1474" t="s">
        <v>179</v>
      </c>
      <c r="K129" s="1174"/>
      <c r="L129" s="1427" t="s">
        <v>338</v>
      </c>
    </row>
    <row r="130" spans="1:12" ht="20.100000000000001" customHeight="1">
      <c r="A130" s="1020" t="s">
        <v>5299</v>
      </c>
      <c r="B130" s="1265" t="s">
        <v>5300</v>
      </c>
      <c r="C130" s="1262" t="s">
        <v>5301</v>
      </c>
      <c r="D130" s="959" t="s">
        <v>286</v>
      </c>
      <c r="E130" s="959" t="s">
        <v>286</v>
      </c>
      <c r="F130" s="1255">
        <v>46204</v>
      </c>
      <c r="G130" s="1255">
        <f>F130+5</f>
        <v>46209</v>
      </c>
      <c r="H130" s="1255">
        <f>G130+1</f>
        <v>46210</v>
      </c>
      <c r="I130" s="1255">
        <f>H130+2</f>
        <v>46212</v>
      </c>
      <c r="J130" s="1255">
        <f>I130+1</f>
        <v>46213</v>
      </c>
      <c r="K130" s="1174"/>
      <c r="L130" s="1428">
        <v>24</v>
      </c>
    </row>
    <row r="131" spans="1:12" ht="20.100000000000001" customHeight="1">
      <c r="A131" s="1020" t="s">
        <v>5274</v>
      </c>
      <c r="B131" s="1265" t="s">
        <v>5302</v>
      </c>
      <c r="C131" s="1262" t="s">
        <v>5303</v>
      </c>
      <c r="D131" s="1154">
        <v>46194</v>
      </c>
      <c r="E131" s="959" t="s">
        <v>286</v>
      </c>
      <c r="F131" s="1255">
        <v>46204</v>
      </c>
      <c r="G131" s="1255">
        <f>F131+5</f>
        <v>46209</v>
      </c>
      <c r="H131" s="1255">
        <f>G131+1</f>
        <v>46210</v>
      </c>
      <c r="I131" s="1255">
        <f>H131+2</f>
        <v>46212</v>
      </c>
      <c r="J131" s="1255">
        <f>I131+1</f>
        <v>46213</v>
      </c>
      <c r="K131" s="1174"/>
      <c r="L131" s="1263">
        <v>25</v>
      </c>
    </row>
    <row r="132" spans="1:12" ht="20.100000000000001" customHeight="1">
      <c r="A132" s="1020" t="s">
        <v>5304</v>
      </c>
      <c r="B132" s="1265" t="s">
        <v>5305</v>
      </c>
      <c r="C132" s="1262" t="s">
        <v>5306</v>
      </c>
      <c r="D132" s="1154">
        <v>46201</v>
      </c>
      <c r="E132" s="959" t="s">
        <v>286</v>
      </c>
      <c r="F132" s="1255">
        <f t="shared" ref="F131:F132" si="153">D132+11</f>
        <v>46212</v>
      </c>
      <c r="G132" s="1255">
        <f t="shared" ref="G131:G141" si="154">D132+16</f>
        <v>46217</v>
      </c>
      <c r="H132" s="1255">
        <f t="shared" ref="H131:H141" si="155">D132+17</f>
        <v>46218</v>
      </c>
      <c r="I132" s="1255">
        <f t="shared" ref="I131:I141" si="156">D132+19</f>
        <v>46220</v>
      </c>
      <c r="J132" s="1255">
        <f t="shared" ref="J131:J141" si="157">D132+20</f>
        <v>46221</v>
      </c>
      <c r="K132" s="1174"/>
      <c r="L132" s="1263">
        <v>26</v>
      </c>
    </row>
    <row r="133" spans="1:12" ht="20.100000000000001" customHeight="1">
      <c r="A133" s="1020" t="s">
        <v>5307</v>
      </c>
      <c r="B133" s="1265" t="s">
        <v>5265</v>
      </c>
      <c r="C133" s="1262" t="s">
        <v>5308</v>
      </c>
      <c r="D133" s="1154">
        <v>46214</v>
      </c>
      <c r="E133" s="1255">
        <f t="shared" ref="E133:E134" si="158">D133+5</f>
        <v>46219</v>
      </c>
      <c r="F133" s="1255">
        <f t="shared" ref="F133:F134" si="159">D133+11</f>
        <v>46225</v>
      </c>
      <c r="G133" s="1255">
        <f t="shared" si="154"/>
        <v>46230</v>
      </c>
      <c r="H133" s="1255">
        <f t="shared" si="155"/>
        <v>46231</v>
      </c>
      <c r="I133" s="1255">
        <f t="shared" si="156"/>
        <v>46233</v>
      </c>
      <c r="J133" s="1255">
        <f t="shared" si="157"/>
        <v>46234</v>
      </c>
      <c r="K133" s="1174"/>
      <c r="L133" s="1263">
        <v>27</v>
      </c>
    </row>
    <row r="134" spans="1:12" ht="20.100000000000001" customHeight="1">
      <c r="A134" s="1020" t="s">
        <v>5309</v>
      </c>
      <c r="B134" s="1265" t="s">
        <v>5283</v>
      </c>
      <c r="C134" s="1262" t="s">
        <v>5310</v>
      </c>
      <c r="D134" s="1154">
        <v>46213</v>
      </c>
      <c r="E134" s="959" t="s">
        <v>286</v>
      </c>
      <c r="F134" s="959" t="s">
        <v>286</v>
      </c>
      <c r="G134" s="959" t="s">
        <v>286</v>
      </c>
      <c r="H134" s="959" t="s">
        <v>286</v>
      </c>
      <c r="I134" s="959" t="s">
        <v>286</v>
      </c>
      <c r="J134" s="959" t="s">
        <v>286</v>
      </c>
      <c r="K134" s="1174"/>
      <c r="L134" s="1263">
        <v>28</v>
      </c>
    </row>
    <row r="135" spans="1:12" ht="20.100000000000001" customHeight="1">
      <c r="A135" s="1020"/>
      <c r="B135" s="1265" t="s">
        <v>5311</v>
      </c>
      <c r="C135" s="1262" t="s">
        <v>5312</v>
      </c>
      <c r="D135" s="1154">
        <v>46220</v>
      </c>
      <c r="E135" s="1255">
        <f t="shared" ref="E135:E137" si="160">D135+5</f>
        <v>46225</v>
      </c>
      <c r="F135" s="1255">
        <f t="shared" ref="F135:F137" si="161">D135+11</f>
        <v>46231</v>
      </c>
      <c r="G135" s="1255">
        <f t="shared" si="154"/>
        <v>46236</v>
      </c>
      <c r="H135" s="1255">
        <f t="shared" si="155"/>
        <v>46237</v>
      </c>
      <c r="I135" s="1255">
        <f t="shared" si="156"/>
        <v>46239</v>
      </c>
      <c r="J135" s="1255">
        <f t="shared" si="157"/>
        <v>46240</v>
      </c>
      <c r="K135" s="1174"/>
      <c r="L135" s="1263">
        <v>29</v>
      </c>
    </row>
    <row r="136" spans="1:12" ht="20.100000000000001" customHeight="1">
      <c r="A136" s="1020"/>
      <c r="B136" s="1265" t="s">
        <v>5313</v>
      </c>
      <c r="C136" s="1262" t="s">
        <v>5314</v>
      </c>
      <c r="D136" s="1154">
        <v>46227</v>
      </c>
      <c r="E136" s="1255">
        <f t="shared" si="160"/>
        <v>46232</v>
      </c>
      <c r="F136" s="1255">
        <f t="shared" si="161"/>
        <v>46238</v>
      </c>
      <c r="G136" s="1255">
        <f t="shared" si="154"/>
        <v>46243</v>
      </c>
      <c r="H136" s="1255">
        <f t="shared" si="155"/>
        <v>46244</v>
      </c>
      <c r="I136" s="1255">
        <f t="shared" si="156"/>
        <v>46246</v>
      </c>
      <c r="J136" s="1255">
        <f t="shared" si="157"/>
        <v>46247</v>
      </c>
      <c r="K136" s="1174"/>
      <c r="L136" s="1263">
        <v>30</v>
      </c>
    </row>
    <row r="137" spans="1:12" ht="20.100000000000001" customHeight="1">
      <c r="A137" s="1020" t="s">
        <v>5315</v>
      </c>
      <c r="B137" s="1265" t="s">
        <v>5316</v>
      </c>
      <c r="C137" s="1262" t="s">
        <v>5317</v>
      </c>
      <c r="D137" s="1154">
        <v>46234</v>
      </c>
      <c r="E137" s="1255">
        <f t="shared" si="160"/>
        <v>46239</v>
      </c>
      <c r="F137" s="1255">
        <f t="shared" si="161"/>
        <v>46245</v>
      </c>
      <c r="G137" s="1255">
        <f t="shared" si="154"/>
        <v>46250</v>
      </c>
      <c r="H137" s="1255">
        <f t="shared" si="155"/>
        <v>46251</v>
      </c>
      <c r="I137" s="1255">
        <f t="shared" si="156"/>
        <v>46253</v>
      </c>
      <c r="J137" s="1255">
        <f t="shared" si="157"/>
        <v>46254</v>
      </c>
      <c r="K137" s="1174"/>
      <c r="L137" s="1263">
        <v>31</v>
      </c>
    </row>
    <row r="138" spans="1:12" ht="20.100000000000001" customHeight="1">
      <c r="A138" s="1020" t="s">
        <v>5318</v>
      </c>
      <c r="B138" s="1265" t="s">
        <v>5315</v>
      </c>
      <c r="C138" s="1262" t="s">
        <v>5319</v>
      </c>
      <c r="D138" s="1154">
        <v>46241</v>
      </c>
      <c r="E138" s="1255">
        <f t="shared" ref="E138:E141" si="162">D138+5</f>
        <v>46246</v>
      </c>
      <c r="F138" s="1255">
        <f t="shared" ref="F138:F141" si="163">D138+11</f>
        <v>46252</v>
      </c>
      <c r="G138" s="1255">
        <f t="shared" si="154"/>
        <v>46257</v>
      </c>
      <c r="H138" s="1255">
        <f t="shared" si="155"/>
        <v>46258</v>
      </c>
      <c r="I138" s="1255">
        <f t="shared" si="156"/>
        <v>46260</v>
      </c>
      <c r="J138" s="1255">
        <f t="shared" si="157"/>
        <v>46261</v>
      </c>
      <c r="K138" s="1174"/>
      <c r="L138" s="1263">
        <v>32</v>
      </c>
    </row>
    <row r="139" spans="1:12" ht="20.100000000000001" customHeight="1">
      <c r="A139" s="1020" t="s">
        <v>5320</v>
      </c>
      <c r="B139" s="1265" t="s">
        <v>728</v>
      </c>
      <c r="C139" s="1262" t="s">
        <v>5321</v>
      </c>
      <c r="D139" s="1154">
        <v>46248</v>
      </c>
      <c r="E139" s="1255">
        <f t="shared" si="162"/>
        <v>46253</v>
      </c>
      <c r="F139" s="1255">
        <f t="shared" si="163"/>
        <v>46259</v>
      </c>
      <c r="G139" s="1255">
        <f t="shared" si="154"/>
        <v>46264</v>
      </c>
      <c r="H139" s="1255">
        <f t="shared" si="155"/>
        <v>46265</v>
      </c>
      <c r="I139" s="1255">
        <f t="shared" si="156"/>
        <v>46267</v>
      </c>
      <c r="J139" s="1255">
        <f t="shared" si="157"/>
        <v>46268</v>
      </c>
      <c r="K139" s="1174"/>
      <c r="L139" s="1263">
        <v>33</v>
      </c>
    </row>
    <row r="140" spans="1:12" ht="20.100000000000001" customHeight="1">
      <c r="A140" s="1020" t="s">
        <v>5322</v>
      </c>
      <c r="B140" s="1265" t="s">
        <v>5300</v>
      </c>
      <c r="C140" s="1262" t="s">
        <v>5323</v>
      </c>
      <c r="D140" s="1154">
        <v>46255</v>
      </c>
      <c r="E140" s="1255">
        <f t="shared" si="162"/>
        <v>46260</v>
      </c>
      <c r="F140" s="1255">
        <f t="shared" si="163"/>
        <v>46266</v>
      </c>
      <c r="G140" s="1255">
        <f t="shared" si="154"/>
        <v>46271</v>
      </c>
      <c r="H140" s="1255">
        <f t="shared" si="155"/>
        <v>46272</v>
      </c>
      <c r="I140" s="1255">
        <f t="shared" si="156"/>
        <v>46274</v>
      </c>
      <c r="J140" s="1255">
        <f t="shared" si="157"/>
        <v>46275</v>
      </c>
      <c r="K140" s="1174"/>
      <c r="L140" s="1263">
        <v>34</v>
      </c>
    </row>
    <row r="141" spans="1:12" ht="20.100000000000001" customHeight="1">
      <c r="A141" s="1020" t="s">
        <v>5324</v>
      </c>
      <c r="B141" s="1265" t="s">
        <v>5325</v>
      </c>
      <c r="C141" s="1262" t="s">
        <v>5326</v>
      </c>
      <c r="D141" s="1154">
        <v>46262</v>
      </c>
      <c r="E141" s="1255">
        <f t="shared" si="162"/>
        <v>46267</v>
      </c>
      <c r="F141" s="1255">
        <f t="shared" si="163"/>
        <v>46273</v>
      </c>
      <c r="G141" s="1255">
        <f t="shared" si="154"/>
        <v>46278</v>
      </c>
      <c r="H141" s="1255">
        <f t="shared" si="155"/>
        <v>46279</v>
      </c>
      <c r="I141" s="1255">
        <f t="shared" si="156"/>
        <v>46281</v>
      </c>
      <c r="J141" s="1255">
        <f t="shared" si="157"/>
        <v>46282</v>
      </c>
      <c r="K141" s="1174"/>
      <c r="L141" s="1263">
        <v>35</v>
      </c>
    </row>
    <row r="142" spans="1:12" ht="20.100000000000001" customHeight="1">
      <c r="A142" s="1020"/>
      <c r="B142" s="1265" t="s">
        <v>5327</v>
      </c>
      <c r="C142" s="1262" t="s">
        <v>5328</v>
      </c>
      <c r="D142" s="1154">
        <v>46269</v>
      </c>
      <c r="E142" s="1255">
        <f t="shared" ref="E142:E145" si="164">D142+5</f>
        <v>46274</v>
      </c>
      <c r="F142" s="1255">
        <f t="shared" ref="F142:F145" si="165">D142+11</f>
        <v>46280</v>
      </c>
      <c r="G142" s="1255">
        <f t="shared" ref="G142:G145" si="166">D142+16</f>
        <v>46285</v>
      </c>
      <c r="H142" s="1255">
        <f t="shared" ref="H142:H145" si="167">D142+17</f>
        <v>46286</v>
      </c>
      <c r="I142" s="1255">
        <f t="shared" ref="I142:I145" si="168">D142+19</f>
        <v>46288</v>
      </c>
      <c r="J142" s="1255">
        <f t="shared" ref="J142:J145" si="169">D142+20</f>
        <v>46289</v>
      </c>
      <c r="K142" s="1174"/>
      <c r="L142" s="1263">
        <v>36</v>
      </c>
    </row>
    <row r="143" spans="1:12" ht="20.100000000000001" customHeight="1">
      <c r="A143" s="1020" t="s">
        <v>5329</v>
      </c>
      <c r="B143" s="1265" t="s">
        <v>5330</v>
      </c>
      <c r="C143" s="1262" t="s">
        <v>5331</v>
      </c>
      <c r="D143" s="1154">
        <v>46276</v>
      </c>
      <c r="E143" s="1255">
        <f t="shared" si="164"/>
        <v>46281</v>
      </c>
      <c r="F143" s="1255">
        <f t="shared" si="165"/>
        <v>46287</v>
      </c>
      <c r="G143" s="1255">
        <f t="shared" si="166"/>
        <v>46292</v>
      </c>
      <c r="H143" s="1255">
        <f t="shared" si="167"/>
        <v>46293</v>
      </c>
      <c r="I143" s="1255">
        <f t="shared" si="168"/>
        <v>46295</v>
      </c>
      <c r="J143" s="1255">
        <f t="shared" si="169"/>
        <v>46296</v>
      </c>
      <c r="K143" s="1174"/>
      <c r="L143" s="1263">
        <v>37</v>
      </c>
    </row>
    <row r="144" spans="1:12" ht="20.100000000000001" customHeight="1">
      <c r="A144" s="1020" t="s">
        <v>5332</v>
      </c>
      <c r="B144" s="1265" t="s">
        <v>5265</v>
      </c>
      <c r="C144" s="1262" t="s">
        <v>5333</v>
      </c>
      <c r="D144" s="1154">
        <v>46283</v>
      </c>
      <c r="E144" s="1255">
        <f t="shared" si="164"/>
        <v>46288</v>
      </c>
      <c r="F144" s="1255">
        <f t="shared" si="165"/>
        <v>46294</v>
      </c>
      <c r="G144" s="1255">
        <f t="shared" si="166"/>
        <v>46299</v>
      </c>
      <c r="H144" s="1255">
        <f t="shared" si="167"/>
        <v>46300</v>
      </c>
      <c r="I144" s="1255">
        <f t="shared" si="168"/>
        <v>46302</v>
      </c>
      <c r="J144" s="1255">
        <f t="shared" si="169"/>
        <v>46303</v>
      </c>
      <c r="K144" s="1174"/>
      <c r="L144" s="1263">
        <v>38</v>
      </c>
    </row>
    <row r="145" spans="1:15" ht="20.100000000000001" customHeight="1">
      <c r="A145" s="1020"/>
      <c r="B145" s="1265" t="s">
        <v>5334</v>
      </c>
      <c r="C145" s="1262" t="s">
        <v>5335</v>
      </c>
      <c r="D145" s="1154">
        <v>46290</v>
      </c>
      <c r="E145" s="1255">
        <f t="shared" si="164"/>
        <v>46295</v>
      </c>
      <c r="F145" s="1255">
        <f t="shared" si="165"/>
        <v>46301</v>
      </c>
      <c r="G145" s="1255">
        <f t="shared" si="166"/>
        <v>46306</v>
      </c>
      <c r="H145" s="1255">
        <f t="shared" si="167"/>
        <v>46307</v>
      </c>
      <c r="I145" s="1255">
        <f t="shared" si="168"/>
        <v>46309</v>
      </c>
      <c r="J145" s="1255">
        <f t="shared" si="169"/>
        <v>46310</v>
      </c>
      <c r="K145" s="1174"/>
      <c r="L145" s="1263">
        <v>39</v>
      </c>
    </row>
    <row r="146" spans="1:15" ht="24.95" customHeight="1">
      <c r="A146" s="1020"/>
      <c r="B146" s="147" t="s">
        <v>467</v>
      </c>
      <c r="C146" s="749"/>
      <c r="D146" s="9"/>
      <c r="E146" s="9"/>
      <c r="F146" s="9"/>
      <c r="G146" s="9"/>
      <c r="H146" s="9"/>
      <c r="I146" s="9"/>
      <c r="J146" s="9"/>
      <c r="K146" s="9"/>
      <c r="L146" s="9"/>
      <c r="M146" s="599"/>
      <c r="N146" s="146"/>
      <c r="O146" s="146"/>
    </row>
    <row r="147" spans="1:15" s="159" customFormat="1" ht="17.25" customHeight="1">
      <c r="A147" s="1020"/>
      <c r="C147" s="145"/>
      <c r="D147" s="145"/>
      <c r="E147" s="145"/>
      <c r="F147" s="145"/>
      <c r="G147" s="145"/>
      <c r="H147" s="145"/>
      <c r="I147" s="145"/>
      <c r="M147" s="145"/>
    </row>
    <row r="148" spans="1:15" s="159" customFormat="1" ht="17.25" customHeight="1" thickBot="1">
      <c r="A148" s="1020"/>
      <c r="B148" s="422"/>
      <c r="C148" s="145"/>
      <c r="D148" s="145"/>
      <c r="E148" s="145"/>
      <c r="F148" s="145"/>
      <c r="G148" s="145"/>
      <c r="H148" s="145"/>
      <c r="I148" s="145"/>
      <c r="M148" s="145"/>
    </row>
    <row r="149" spans="1:15" s="147" customFormat="1" ht="18.75" customHeight="1">
      <c r="B149" s="887"/>
      <c r="C149" s="888"/>
      <c r="D149" s="889"/>
      <c r="E149" s="890"/>
      <c r="F149" s="891"/>
      <c r="G149" s="892"/>
      <c r="H149" s="893"/>
    </row>
    <row r="150" spans="1:15" s="147" customFormat="1" ht="18.75" customHeight="1">
      <c r="B150" s="777" t="s">
        <v>468</v>
      </c>
      <c r="C150" s="145"/>
      <c r="D150" s="147" t="s">
        <v>469</v>
      </c>
      <c r="G150" s="147" t="s">
        <v>470</v>
      </c>
      <c r="H150" s="778"/>
    </row>
    <row r="151" spans="1:15" s="147" customFormat="1" ht="18.75" customHeight="1">
      <c r="B151" s="779" t="s">
        <v>471</v>
      </c>
      <c r="C151" s="1080" t="s">
        <v>472</v>
      </c>
      <c r="D151" s="133" t="s">
        <v>473</v>
      </c>
      <c r="F151" s="1080" t="s">
        <v>474</v>
      </c>
      <c r="G151" s="145" t="s">
        <v>475</v>
      </c>
      <c r="H151" s="1081" t="s">
        <v>476</v>
      </c>
    </row>
    <row r="152" spans="1:15" s="147" customFormat="1" ht="18.75" customHeight="1">
      <c r="B152" s="779" t="s">
        <v>477</v>
      </c>
      <c r="C152" s="1080" t="s">
        <v>478</v>
      </c>
      <c r="D152" s="133" t="s">
        <v>479</v>
      </c>
      <c r="E152" s="148" t="s">
        <v>480</v>
      </c>
      <c r="F152" s="1082" t="s">
        <v>481</v>
      </c>
      <c r="G152" s="145" t="s">
        <v>482</v>
      </c>
      <c r="H152" s="1081" t="s">
        <v>483</v>
      </c>
    </row>
    <row r="153" spans="1:15" s="147" customFormat="1" ht="18" customHeight="1">
      <c r="B153" s="782" t="s">
        <v>484</v>
      </c>
      <c r="C153" s="1083" t="s">
        <v>485</v>
      </c>
      <c r="D153" s="133" t="s">
        <v>486</v>
      </c>
      <c r="E153" s="148" t="s">
        <v>487</v>
      </c>
      <c r="F153" s="1082" t="s">
        <v>488</v>
      </c>
      <c r="G153" s="587" t="s">
        <v>489</v>
      </c>
      <c r="H153" s="1084" t="s">
        <v>490</v>
      </c>
    </row>
    <row r="154" spans="1:15" s="147" customFormat="1" ht="18.75" customHeight="1">
      <c r="B154" s="782" t="s">
        <v>491</v>
      </c>
      <c r="C154" s="1083" t="s">
        <v>492</v>
      </c>
      <c r="D154" s="133" t="s">
        <v>493</v>
      </c>
      <c r="E154" s="148" t="s">
        <v>494</v>
      </c>
      <c r="F154" s="1082" t="s">
        <v>495</v>
      </c>
      <c r="G154" s="587" t="s">
        <v>496</v>
      </c>
      <c r="H154" s="1084" t="s">
        <v>497</v>
      </c>
      <c r="M154" s="149"/>
    </row>
    <row r="155" spans="1:15" s="147" customFormat="1" ht="18.75" customHeight="1">
      <c r="B155" s="782" t="s">
        <v>909</v>
      </c>
      <c r="C155" s="1083" t="s">
        <v>499</v>
      </c>
      <c r="D155" s="133" t="s">
        <v>500</v>
      </c>
      <c r="E155" s="148" t="s">
        <v>501</v>
      </c>
      <c r="F155" s="1082" t="s">
        <v>502</v>
      </c>
      <c r="G155" s="587" t="s">
        <v>503</v>
      </c>
      <c r="H155" s="1084" t="s">
        <v>504</v>
      </c>
      <c r="M155" s="149"/>
    </row>
    <row r="156" spans="1:15" s="147" customFormat="1" ht="18.75" customHeight="1">
      <c r="B156" s="782" t="s">
        <v>505</v>
      </c>
      <c r="C156" s="1083" t="s">
        <v>506</v>
      </c>
      <c r="D156" s="133" t="s">
        <v>507</v>
      </c>
      <c r="E156" s="148" t="s">
        <v>508</v>
      </c>
      <c r="F156" s="1082" t="s">
        <v>509</v>
      </c>
      <c r="G156" s="587" t="s">
        <v>510</v>
      </c>
      <c r="H156" s="1084" t="s">
        <v>511</v>
      </c>
      <c r="M156" s="149"/>
    </row>
    <row r="157" spans="1:15" s="147" customFormat="1" ht="18.75" customHeight="1">
      <c r="B157" s="782" t="s">
        <v>512</v>
      </c>
      <c r="C157" s="1083" t="s">
        <v>513</v>
      </c>
      <c r="D157" s="133" t="s">
        <v>514</v>
      </c>
      <c r="E157" s="148" t="s">
        <v>515</v>
      </c>
      <c r="F157" s="1080" t="s">
        <v>516</v>
      </c>
      <c r="G157" s="587" t="s">
        <v>517</v>
      </c>
      <c r="H157" s="786" t="s">
        <v>518</v>
      </c>
      <c r="M157" s="149"/>
    </row>
    <row r="158" spans="1:15" ht="18.75" customHeight="1">
      <c r="A158" s="1018"/>
      <c r="B158" s="782" t="s">
        <v>519</v>
      </c>
      <c r="C158" s="1083" t="s">
        <v>520</v>
      </c>
      <c r="D158" s="133" t="s">
        <v>521</v>
      </c>
      <c r="E158" s="148" t="s">
        <v>522</v>
      </c>
      <c r="F158" s="738" t="s">
        <v>523</v>
      </c>
      <c r="G158" s="147"/>
      <c r="H158" s="787"/>
      <c r="I158" s="145"/>
      <c r="J158" s="145"/>
      <c r="K158" s="145"/>
    </row>
    <row r="159" spans="1:15" ht="17.25" customHeight="1" thickBot="1">
      <c r="A159" s="1018"/>
      <c r="B159" s="1085"/>
      <c r="C159" s="790"/>
      <c r="D159" s="790"/>
      <c r="E159" s="790"/>
      <c r="F159" s="790"/>
      <c r="G159" s="790"/>
      <c r="H159" s="1086"/>
      <c r="I159" s="145"/>
      <c r="J159" s="145"/>
      <c r="K159" s="145"/>
    </row>
  </sheetData>
  <customSheetViews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</customSheetViews>
  <mergeCells count="12">
    <mergeCell ref="B128:C128"/>
    <mergeCell ref="D128:D129"/>
    <mergeCell ref="B2:F2"/>
    <mergeCell ref="B4:F4"/>
    <mergeCell ref="E9:G9"/>
    <mergeCell ref="D7:D8"/>
    <mergeCell ref="B7:C7"/>
    <mergeCell ref="B118:C118"/>
    <mergeCell ref="D118:D119"/>
    <mergeCell ref="B60:C60"/>
    <mergeCell ref="D60:D61"/>
    <mergeCell ref="E37:G37"/>
  </mergeCells>
  <hyperlinks>
    <hyperlink ref="H2" location="HOME!Print_Area" display="HOME" xr:uid="{68243489-7857-469A-81A1-7729ED3EA5A8}"/>
    <hyperlink ref="H151" r:id="rId10" xr:uid="{7EB8ACDC-127B-4623-BC63-962269ACDF7E}"/>
    <hyperlink ref="C151" r:id="rId11" xr:uid="{D0902594-8023-4CDF-A988-07AA592A8A42}"/>
    <hyperlink ref="H156" r:id="rId12" xr:uid="{BAF9C094-775F-4D5B-AB5F-020C18A1A332}"/>
    <hyperlink ref="H155" r:id="rId13" xr:uid="{F5B825EB-C0A3-49C0-A0C7-C5C7847D1C42}"/>
    <hyperlink ref="C154" r:id="rId14" xr:uid="{13959669-DF32-4057-9863-25DE0C5053D2}"/>
    <hyperlink ref="C152" r:id="rId15" xr:uid="{8989D5CA-737B-4ABF-BEA4-557F5B10E4CB}"/>
    <hyperlink ref="C158" r:id="rId16" xr:uid="{CA4B5B68-7F84-4CE7-B9C4-67ED9394DE33}"/>
    <hyperlink ref="H154" r:id="rId17" xr:uid="{C3A611E8-05C0-4318-8B8B-79B220D6A3FD}"/>
    <hyperlink ref="H157" r:id="rId18" xr:uid="{AF4EC95A-4D95-4BD2-9CF8-84059FCA2BFD}"/>
    <hyperlink ref="F151" r:id="rId19" xr:uid="{B7064F0F-55C9-4537-ADA1-2C0A3AE9611C}"/>
    <hyperlink ref="F156" r:id="rId20" xr:uid="{C700D005-22D0-493B-842D-23E3B7095D00}"/>
    <hyperlink ref="F152" r:id="rId21" xr:uid="{74359B29-54D6-4C8D-9246-85C3C79B30D5}"/>
    <hyperlink ref="F153" r:id="rId22" xr:uid="{8E7648A6-3F3D-48DB-B3F8-64432BE4BB38}"/>
    <hyperlink ref="F154" r:id="rId23" xr:uid="{53A69E84-3FF9-470E-AD11-2585A6736969}"/>
    <hyperlink ref="F155" r:id="rId24" xr:uid="{1D739F2F-A4A5-4545-82E5-3E7ACCF2C367}"/>
    <hyperlink ref="H152" r:id="rId25" xr:uid="{0C981046-321D-4DB4-8377-FD40823A20FC}"/>
    <hyperlink ref="H153" r:id="rId26" xr:uid="{A5475766-E3FD-40E3-857E-BD71D937D048}"/>
    <hyperlink ref="F157" r:id="rId27" xr:uid="{508805CB-5F01-4EA1-9B50-762FA46CA839}"/>
    <hyperlink ref="C153" r:id="rId28" xr:uid="{814751FF-3017-4AE3-823F-E71E7FE66130}"/>
    <hyperlink ref="C155" r:id="rId29" xr:uid="{C3212037-655C-40ED-B4FD-875C4C7AC192}"/>
    <hyperlink ref="C156" r:id="rId30" xr:uid="{FB9F1EA4-C417-4C7B-94B5-C43C0BC78318}"/>
    <hyperlink ref="C157" r:id="rId31" xr:uid="{247FFABE-37D4-475F-9C06-28383051506A}"/>
    <hyperlink ref="F158" r:id="rId32" xr:uid="{48671D81-FD6A-4D89-8A1E-B6A80DF7AF46}"/>
  </hyperlinks>
  <pageMargins left="0.7" right="0.7" top="0.75" bottom="0.75" header="0.3" footer="0.3"/>
  <pageSetup paperSize="9" scale="47" orientation="landscape" r:id="rId33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B428-1DFF-4856-B37A-CF34871786BD}">
  <sheetPr>
    <tabColor rgb="FFFFCCCC"/>
    <pageSetUpPr fitToPage="1"/>
  </sheetPr>
  <dimension ref="A2:O43"/>
  <sheetViews>
    <sheetView showGridLines="0" zoomScaleNormal="100" zoomScaleSheetLayoutView="75" workbookViewId="0">
      <selection activeCell="C20" sqref="C20"/>
    </sheetView>
  </sheetViews>
  <sheetFormatPr defaultColWidth="9.140625" defaultRowHeight="17.25" customHeight="1"/>
  <cols>
    <col min="1" max="1" width="15.7109375" style="873" customWidth="1"/>
    <col min="2" max="2" width="27.5703125" style="145" customWidth="1"/>
    <col min="3" max="3" width="25.28515625" style="145" customWidth="1"/>
    <col min="4" max="4" width="20.7109375" style="145" customWidth="1"/>
    <col min="5" max="5" width="34.85546875" style="145" bestFit="1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9" ht="20.100000000000001" customHeight="1">
      <c r="B2" s="1534" t="s">
        <v>0</v>
      </c>
      <c r="C2" s="1534"/>
      <c r="D2" s="1534"/>
      <c r="E2" s="1534"/>
      <c r="F2" s="1534"/>
      <c r="H2" s="943" t="s">
        <v>244</v>
      </c>
    </row>
    <row r="3" spans="1:9" ht="17.25" customHeight="1">
      <c r="B3" s="1534"/>
      <c r="C3" s="1534"/>
      <c r="D3" s="1534"/>
      <c r="E3" s="1534"/>
      <c r="F3" s="1534"/>
    </row>
    <row r="4" spans="1:9" s="146" customFormat="1" ht="30" customHeight="1">
      <c r="A4" s="1102"/>
      <c r="B4" s="1535" t="s">
        <v>18</v>
      </c>
      <c r="C4" s="1536"/>
      <c r="D4" s="1536"/>
      <c r="E4" s="1536"/>
      <c r="F4" s="1537"/>
      <c r="G4" s="313"/>
      <c r="H4" s="147"/>
    </row>
    <row r="5" spans="1:9" s="146" customFormat="1" ht="30" customHeight="1">
      <c r="A5" s="1102"/>
      <c r="B5" s="1040"/>
      <c r="C5" s="1040"/>
      <c r="D5" s="1040"/>
      <c r="E5" s="1040"/>
      <c r="F5" s="1040"/>
      <c r="G5" s="313"/>
      <c r="H5" s="147"/>
    </row>
    <row r="6" spans="1:9" s="196" customFormat="1" ht="38.450000000000003" customHeight="1">
      <c r="A6" s="1103"/>
      <c r="B6" s="1628" t="s">
        <v>18</v>
      </c>
      <c r="C6" s="1629"/>
      <c r="D6" s="1532" t="s">
        <v>250</v>
      </c>
      <c r="E6" s="1148" t="s">
        <v>233</v>
      </c>
      <c r="F6" s="1378"/>
      <c r="G6" s="1180"/>
      <c r="H6" s="1379"/>
      <c r="I6" s="1379"/>
    </row>
    <row r="7" spans="1:9" s="196" customFormat="1" ht="23.25" customHeight="1">
      <c r="A7" s="1103"/>
      <c r="B7" s="1148" t="s">
        <v>252</v>
      </c>
      <c r="C7" s="1148" t="s">
        <v>253</v>
      </c>
      <c r="D7" s="1533"/>
      <c r="E7" s="1149" t="s">
        <v>48</v>
      </c>
      <c r="F7" s="1380"/>
      <c r="G7" s="1148" t="s">
        <v>255</v>
      </c>
    </row>
    <row r="8" spans="1:9" s="196" customFormat="1" ht="20.100000000000001" hidden="1" customHeight="1">
      <c r="A8" s="1103"/>
      <c r="B8" s="1308" t="s">
        <v>5336</v>
      </c>
      <c r="C8" s="1154" t="s">
        <v>5337</v>
      </c>
      <c r="D8" s="1154">
        <v>46103</v>
      </c>
      <c r="E8" s="1151">
        <f>D8+4</f>
        <v>46107</v>
      </c>
      <c r="F8" s="1202"/>
      <c r="G8" s="1151">
        <v>13</v>
      </c>
    </row>
    <row r="9" spans="1:9" s="196" customFormat="1" ht="20.100000000000001" hidden="1" customHeight="1">
      <c r="A9" s="1103"/>
      <c r="B9" s="1308" t="s">
        <v>5338</v>
      </c>
      <c r="C9" s="1154" t="s">
        <v>5339</v>
      </c>
      <c r="D9" s="1154">
        <v>46113</v>
      </c>
      <c r="E9" s="1151">
        <f t="shared" ref="E9:E15" si="0">D9+4</f>
        <v>46117</v>
      </c>
      <c r="F9" s="1202"/>
      <c r="G9" s="1151">
        <v>14</v>
      </c>
    </row>
    <row r="10" spans="1:9" s="196" customFormat="1" ht="20.100000000000001" hidden="1" customHeight="1">
      <c r="A10" s="1103"/>
      <c r="B10" s="1308" t="s">
        <v>5340</v>
      </c>
      <c r="C10" s="1154" t="s">
        <v>5341</v>
      </c>
      <c r="D10" s="1154">
        <v>46117</v>
      </c>
      <c r="E10" s="1151">
        <f t="shared" si="0"/>
        <v>46121</v>
      </c>
      <c r="F10" s="1202"/>
      <c r="G10" s="1151">
        <v>15</v>
      </c>
    </row>
    <row r="11" spans="1:9" s="196" customFormat="1" ht="20.100000000000001" hidden="1" customHeight="1">
      <c r="A11" s="1103" t="s">
        <v>5342</v>
      </c>
      <c r="B11" s="1308" t="s">
        <v>5343</v>
      </c>
      <c r="C11" s="1154" t="s">
        <v>5344</v>
      </c>
      <c r="D11" s="1154">
        <v>46124</v>
      </c>
      <c r="E11" s="1151">
        <f t="shared" si="0"/>
        <v>46128</v>
      </c>
      <c r="F11" s="1202"/>
      <c r="G11" s="1151">
        <v>16</v>
      </c>
    </row>
    <row r="12" spans="1:9" s="196" customFormat="1" ht="20.100000000000001" hidden="1" customHeight="1">
      <c r="A12" s="1103" t="s">
        <v>5345</v>
      </c>
      <c r="B12" s="1384" t="s">
        <v>5346</v>
      </c>
      <c r="C12" s="1154" t="s">
        <v>5347</v>
      </c>
      <c r="D12" s="1154">
        <v>46132</v>
      </c>
      <c r="E12" s="1151">
        <f t="shared" si="0"/>
        <v>46136</v>
      </c>
      <c r="F12" s="1202"/>
      <c r="G12" s="1151">
        <v>17</v>
      </c>
    </row>
    <row r="13" spans="1:9" s="196" customFormat="1" ht="20.100000000000001" hidden="1" customHeight="1">
      <c r="A13" s="1103" t="s">
        <v>5348</v>
      </c>
      <c r="B13" s="1308" t="s">
        <v>5349</v>
      </c>
      <c r="C13" s="1154" t="s">
        <v>5350</v>
      </c>
      <c r="D13" s="1154">
        <v>46139</v>
      </c>
      <c r="E13" s="1151">
        <f t="shared" si="0"/>
        <v>46143</v>
      </c>
      <c r="F13" s="1202"/>
      <c r="G13" s="1151">
        <v>18</v>
      </c>
    </row>
    <row r="14" spans="1:9" s="196" customFormat="1" ht="20.100000000000001" hidden="1" customHeight="1">
      <c r="A14" s="1103"/>
      <c r="B14" s="1308" t="s">
        <v>5351</v>
      </c>
      <c r="C14" s="1154" t="s">
        <v>5352</v>
      </c>
      <c r="D14" s="1154">
        <v>46151</v>
      </c>
      <c r="E14" s="959" t="s">
        <v>286</v>
      </c>
      <c r="F14" s="1202"/>
      <c r="G14" s="1263">
        <v>19</v>
      </c>
    </row>
    <row r="15" spans="1:9" s="196" customFormat="1" ht="20.100000000000001" hidden="1" customHeight="1">
      <c r="A15" s="1103" t="s">
        <v>5353</v>
      </c>
      <c r="B15" s="1384" t="s">
        <v>5354</v>
      </c>
      <c r="C15" s="1154" t="s">
        <v>5355</v>
      </c>
      <c r="D15" s="1154">
        <v>46152</v>
      </c>
      <c r="E15" s="1151">
        <f t="shared" si="0"/>
        <v>46156</v>
      </c>
      <c r="F15" s="1202"/>
      <c r="G15" s="1263">
        <v>20</v>
      </c>
    </row>
    <row r="16" spans="1:9" s="196" customFormat="1" ht="20.100000000000001" hidden="1" customHeight="1">
      <c r="A16" s="1103"/>
      <c r="B16" s="1308" t="s">
        <v>5356</v>
      </c>
      <c r="C16" s="1154" t="s">
        <v>5357</v>
      </c>
      <c r="D16" s="1154">
        <v>46162</v>
      </c>
      <c r="E16" s="1151">
        <f t="shared" ref="E16" si="1">D16+4</f>
        <v>46166</v>
      </c>
      <c r="F16" s="1202"/>
      <c r="G16" s="1263">
        <v>21</v>
      </c>
    </row>
    <row r="17" spans="1:8" s="196" customFormat="1" ht="20.100000000000001" hidden="1" customHeight="1">
      <c r="A17" s="1103" t="s">
        <v>5358</v>
      </c>
      <c r="B17" s="1384" t="s">
        <v>5359</v>
      </c>
      <c r="C17" s="1154" t="s">
        <v>5360</v>
      </c>
      <c r="D17" s="1154">
        <v>46168</v>
      </c>
      <c r="E17" s="1151">
        <f t="shared" ref="E17" si="2">D17+4</f>
        <v>46172</v>
      </c>
      <c r="F17" s="1202"/>
      <c r="G17" s="1263">
        <v>22</v>
      </c>
    </row>
    <row r="18" spans="1:8" s="196" customFormat="1" ht="20.100000000000001" customHeight="1">
      <c r="A18" s="1103" t="s">
        <v>5336</v>
      </c>
      <c r="B18" s="1308" t="s">
        <v>5361</v>
      </c>
      <c r="C18" s="1154" t="s">
        <v>5362</v>
      </c>
      <c r="D18" s="1154">
        <v>46173</v>
      </c>
      <c r="E18" s="1151">
        <f t="shared" ref="E18:E19" si="3">D18+4</f>
        <v>46177</v>
      </c>
      <c r="F18" s="1202"/>
      <c r="G18" s="1263">
        <v>23</v>
      </c>
    </row>
    <row r="19" spans="1:8" s="196" customFormat="1" ht="20.100000000000001" customHeight="1">
      <c r="A19" s="1103"/>
      <c r="B19" s="1308" t="s">
        <v>5338</v>
      </c>
      <c r="C19" s="1154" t="s">
        <v>5363</v>
      </c>
      <c r="D19" s="1154">
        <v>46182</v>
      </c>
      <c r="E19" s="1151">
        <f t="shared" si="3"/>
        <v>46186</v>
      </c>
      <c r="F19" s="1202"/>
      <c r="G19" s="1263">
        <v>24</v>
      </c>
    </row>
    <row r="20" spans="1:8" s="196" customFormat="1" ht="20.100000000000001" customHeight="1">
      <c r="A20" s="1103"/>
      <c r="B20" s="1308" t="s">
        <v>5340</v>
      </c>
      <c r="C20" s="1154" t="s">
        <v>5364</v>
      </c>
      <c r="D20" s="1154">
        <v>46191</v>
      </c>
      <c r="E20" s="1151">
        <f t="shared" ref="E20:E22" si="4">D20+4</f>
        <v>46195</v>
      </c>
      <c r="F20" s="1202"/>
      <c r="G20" s="1263">
        <v>25</v>
      </c>
    </row>
    <row r="21" spans="1:8" s="196" customFormat="1" ht="20.100000000000001" customHeight="1">
      <c r="A21" s="1103"/>
      <c r="B21" s="1308" t="s">
        <v>5365</v>
      </c>
      <c r="C21" s="1154" t="s">
        <v>5366</v>
      </c>
      <c r="D21" s="1154">
        <v>46196</v>
      </c>
      <c r="E21" s="1151">
        <f t="shared" si="4"/>
        <v>46200</v>
      </c>
      <c r="F21" s="1202"/>
      <c r="G21" s="1263">
        <v>26</v>
      </c>
    </row>
    <row r="22" spans="1:8" s="196" customFormat="1" ht="20.100000000000001" customHeight="1">
      <c r="A22" s="1103" t="s">
        <v>5367</v>
      </c>
      <c r="B22" s="1167" t="s">
        <v>4852</v>
      </c>
      <c r="C22" s="1154" t="s">
        <v>5368</v>
      </c>
      <c r="D22" s="1154">
        <v>46201</v>
      </c>
      <c r="E22" s="1151">
        <f t="shared" si="4"/>
        <v>46205</v>
      </c>
      <c r="F22" s="1202"/>
      <c r="G22" s="1263">
        <v>27</v>
      </c>
    </row>
    <row r="23" spans="1:8" s="196" customFormat="1" ht="20.100000000000001" customHeight="1">
      <c r="A23" s="1103" t="s">
        <v>5369</v>
      </c>
      <c r="B23" s="1308" t="s">
        <v>5370</v>
      </c>
      <c r="C23" s="1154" t="s">
        <v>5371</v>
      </c>
      <c r="D23" s="1154">
        <v>46208</v>
      </c>
      <c r="E23" s="1151">
        <f t="shared" ref="E23" si="5">D23+4</f>
        <v>46212</v>
      </c>
      <c r="F23" s="1202"/>
      <c r="G23" s="1263">
        <v>28</v>
      </c>
    </row>
    <row r="24" spans="1:8" s="196" customFormat="1" ht="20.100000000000001" customHeight="1">
      <c r="A24" s="1103" t="s">
        <v>5351</v>
      </c>
      <c r="B24" s="1383" t="s">
        <v>462</v>
      </c>
      <c r="C24" s="1154" t="s">
        <v>5372</v>
      </c>
      <c r="D24" s="1154">
        <v>46215</v>
      </c>
      <c r="E24" s="1151">
        <f t="shared" ref="E24:E25" si="6">D24+4</f>
        <v>46219</v>
      </c>
      <c r="F24" s="1202"/>
      <c r="G24" s="1263">
        <v>29</v>
      </c>
    </row>
    <row r="25" spans="1:8" s="196" customFormat="1" ht="20.100000000000001" customHeight="1">
      <c r="A25" s="1103" t="s">
        <v>5373</v>
      </c>
      <c r="B25" s="1308" t="s">
        <v>5374</v>
      </c>
      <c r="C25" s="1154" t="s">
        <v>5375</v>
      </c>
      <c r="D25" s="1154">
        <v>46222</v>
      </c>
      <c r="E25" s="1151">
        <f t="shared" si="6"/>
        <v>46226</v>
      </c>
      <c r="F25" s="1202"/>
      <c r="G25" s="1263">
        <v>30</v>
      </c>
    </row>
    <row r="26" spans="1:8" s="196" customFormat="1" ht="20.100000000000001" customHeight="1">
      <c r="A26" s="1103"/>
      <c r="B26" s="1308" t="s">
        <v>5356</v>
      </c>
      <c r="C26" s="1154" t="s">
        <v>5376</v>
      </c>
      <c r="D26" s="1154">
        <v>46229</v>
      </c>
      <c r="E26" s="1151">
        <f t="shared" ref="E26:E28" si="7">D26+4</f>
        <v>46233</v>
      </c>
      <c r="F26" s="1202"/>
      <c r="G26" s="1263">
        <v>31</v>
      </c>
    </row>
    <row r="27" spans="1:8" s="196" customFormat="1" ht="20.100000000000001" customHeight="1">
      <c r="A27" s="1103" t="s">
        <v>5377</v>
      </c>
      <c r="B27" s="1383" t="s">
        <v>462</v>
      </c>
      <c r="C27" s="1154" t="s">
        <v>5378</v>
      </c>
      <c r="D27" s="1154">
        <v>46236</v>
      </c>
      <c r="E27" s="1151">
        <f t="shared" si="7"/>
        <v>46240</v>
      </c>
      <c r="F27" s="1202"/>
      <c r="G27" s="1263">
        <v>32</v>
      </c>
    </row>
    <row r="28" spans="1:8" s="196" customFormat="1" ht="20.100000000000001" customHeight="1">
      <c r="A28" s="1103"/>
      <c r="B28" s="1308" t="s">
        <v>5379</v>
      </c>
      <c r="C28" s="1154" t="s">
        <v>5380</v>
      </c>
      <c r="D28" s="1154">
        <v>46243</v>
      </c>
      <c r="E28" s="1151">
        <f t="shared" si="7"/>
        <v>46247</v>
      </c>
      <c r="F28" s="1202"/>
      <c r="G28" s="1263">
        <v>33</v>
      </c>
    </row>
    <row r="29" spans="1:8" s="159" customFormat="1" ht="17.25" customHeight="1">
      <c r="A29" s="1102"/>
      <c r="B29" s="1088" t="s">
        <v>467</v>
      </c>
      <c r="C29" s="677"/>
      <c r="D29" s="677"/>
      <c r="E29" s="677"/>
      <c r="F29" s="677"/>
      <c r="G29" s="1489"/>
      <c r="H29" s="145"/>
    </row>
    <row r="30" spans="1:8" s="159" customFormat="1" ht="17.25" customHeight="1">
      <c r="A30" s="839"/>
      <c r="B30" s="1099"/>
      <c r="C30" s="677"/>
      <c r="D30" s="677"/>
      <c r="E30" s="677"/>
      <c r="F30" s="676"/>
      <c r="G30" s="676"/>
      <c r="H30" s="195"/>
    </row>
    <row r="31" spans="1:8" s="159" customFormat="1" ht="17.25" customHeight="1">
      <c r="A31" s="839"/>
      <c r="B31" s="1099"/>
      <c r="C31" s="677"/>
      <c r="D31" s="677"/>
      <c r="E31" s="677"/>
      <c r="F31" s="676"/>
      <c r="G31" s="676"/>
      <c r="H31" s="195"/>
    </row>
    <row r="32" spans="1:8" s="159" customFormat="1" ht="17.25" customHeight="1">
      <c r="A32" s="839"/>
      <c r="B32" s="678"/>
      <c r="C32" s="676"/>
      <c r="D32" s="676"/>
      <c r="E32" s="676"/>
      <c r="F32" s="676"/>
      <c r="G32" s="676"/>
      <c r="H32" s="197"/>
    </row>
    <row r="33" spans="1:15" s="147" customFormat="1" ht="18.75" customHeight="1">
      <c r="A33" s="169"/>
      <c r="B33" s="887"/>
      <c r="C33" s="888"/>
      <c r="D33" s="889"/>
      <c r="E33" s="890"/>
      <c r="F33" s="891"/>
      <c r="G33" s="892"/>
      <c r="H33" s="893"/>
    </row>
    <row r="34" spans="1:15" s="147" customFormat="1" ht="18.75" customHeight="1">
      <c r="A34" s="169"/>
      <c r="B34" s="777" t="s">
        <v>468</v>
      </c>
      <c r="C34" s="145"/>
      <c r="D34" s="147" t="s">
        <v>469</v>
      </c>
      <c r="G34" s="147" t="s">
        <v>470</v>
      </c>
      <c r="H34" s="778"/>
    </row>
    <row r="35" spans="1:15" s="147" customFormat="1" ht="18.75" customHeight="1">
      <c r="A35" s="169"/>
      <c r="B35" s="779" t="s">
        <v>471</v>
      </c>
      <c r="C35" s="1080" t="s">
        <v>472</v>
      </c>
      <c r="D35" s="133" t="s">
        <v>473</v>
      </c>
      <c r="F35" s="1080" t="s">
        <v>474</v>
      </c>
      <c r="G35" s="145" t="s">
        <v>475</v>
      </c>
      <c r="H35" s="1081" t="s">
        <v>476</v>
      </c>
    </row>
    <row r="36" spans="1:15" s="147" customFormat="1" ht="18.75" customHeight="1">
      <c r="A36" s="169"/>
      <c r="B36" s="779" t="s">
        <v>477</v>
      </c>
      <c r="C36" s="1080" t="s">
        <v>478</v>
      </c>
      <c r="D36" s="133" t="s">
        <v>479</v>
      </c>
      <c r="E36" s="148" t="s">
        <v>480</v>
      </c>
      <c r="F36" s="1082" t="s">
        <v>481</v>
      </c>
      <c r="G36" s="145" t="s">
        <v>482</v>
      </c>
      <c r="H36" s="1081" t="s">
        <v>483</v>
      </c>
    </row>
    <row r="37" spans="1:15" s="147" customFormat="1" ht="18.75" customHeight="1">
      <c r="A37" s="169"/>
      <c r="B37" s="782" t="s">
        <v>484</v>
      </c>
      <c r="C37" s="1083" t="s">
        <v>485</v>
      </c>
      <c r="D37" s="133" t="s">
        <v>486</v>
      </c>
      <c r="E37" s="148" t="s">
        <v>487</v>
      </c>
      <c r="F37" s="1082" t="s">
        <v>488</v>
      </c>
      <c r="G37" s="587" t="s">
        <v>489</v>
      </c>
      <c r="H37" s="1084" t="s">
        <v>490</v>
      </c>
    </row>
    <row r="38" spans="1:15" s="147" customFormat="1" ht="18.75" customHeight="1">
      <c r="A38" s="169"/>
      <c r="B38" s="782" t="s">
        <v>491</v>
      </c>
      <c r="C38" s="1083" t="s">
        <v>492</v>
      </c>
      <c r="D38" s="133" t="s">
        <v>493</v>
      </c>
      <c r="E38" s="148" t="s">
        <v>494</v>
      </c>
      <c r="F38" s="1082" t="s">
        <v>495</v>
      </c>
      <c r="G38" s="587" t="s">
        <v>496</v>
      </c>
      <c r="H38" s="1084" t="s">
        <v>497</v>
      </c>
      <c r="N38" s="149"/>
      <c r="O38" s="149"/>
    </row>
    <row r="39" spans="1:15" s="147" customFormat="1" ht="18.75" customHeight="1">
      <c r="A39" s="169"/>
      <c r="B39" s="782" t="s">
        <v>909</v>
      </c>
      <c r="C39" s="1083" t="s">
        <v>499</v>
      </c>
      <c r="D39" s="133" t="s">
        <v>500</v>
      </c>
      <c r="E39" s="148" t="s">
        <v>501</v>
      </c>
      <c r="F39" s="1082" t="s">
        <v>502</v>
      </c>
      <c r="G39" s="587" t="s">
        <v>503</v>
      </c>
      <c r="H39" s="1084" t="s">
        <v>504</v>
      </c>
      <c r="N39" s="149"/>
      <c r="O39" s="149"/>
    </row>
    <row r="40" spans="1:15" s="147" customFormat="1" ht="18.75" customHeight="1">
      <c r="A40" s="169"/>
      <c r="B40" s="782" t="s">
        <v>505</v>
      </c>
      <c r="C40" s="1083" t="s">
        <v>506</v>
      </c>
      <c r="D40" s="133" t="s">
        <v>507</v>
      </c>
      <c r="E40" s="148" t="s">
        <v>508</v>
      </c>
      <c r="F40" s="1082" t="s">
        <v>509</v>
      </c>
      <c r="G40" s="587" t="s">
        <v>510</v>
      </c>
      <c r="H40" s="1084" t="s">
        <v>511</v>
      </c>
      <c r="N40" s="149"/>
      <c r="O40" s="149"/>
    </row>
    <row r="41" spans="1:15" s="147" customFormat="1" ht="18.75" customHeight="1">
      <c r="A41" s="169"/>
      <c r="B41" s="782" t="s">
        <v>512</v>
      </c>
      <c r="C41" s="1083" t="s">
        <v>513</v>
      </c>
      <c r="D41" s="133" t="s">
        <v>514</v>
      </c>
      <c r="E41" s="148" t="s">
        <v>515</v>
      </c>
      <c r="F41" s="1080" t="s">
        <v>516</v>
      </c>
      <c r="G41" s="587" t="s">
        <v>517</v>
      </c>
      <c r="H41" s="786" t="s">
        <v>518</v>
      </c>
      <c r="N41" s="149"/>
      <c r="O41" s="149"/>
    </row>
    <row r="42" spans="1:15" ht="18.75" customHeight="1">
      <c r="A42" s="1018"/>
      <c r="B42" s="782" t="s">
        <v>519</v>
      </c>
      <c r="C42" s="1083" t="s">
        <v>520</v>
      </c>
      <c r="D42" s="133" t="s">
        <v>521</v>
      </c>
      <c r="E42" s="148" t="s">
        <v>522</v>
      </c>
      <c r="F42" s="738" t="s">
        <v>523</v>
      </c>
      <c r="G42" s="147"/>
      <c r="H42" s="787"/>
      <c r="I42" s="145"/>
      <c r="J42" s="145"/>
      <c r="K42" s="145"/>
    </row>
    <row r="43" spans="1:15" ht="17.25" customHeight="1">
      <c r="A43" s="1018"/>
      <c r="B43" s="1085"/>
      <c r="C43" s="790"/>
      <c r="D43" s="790"/>
      <c r="E43" s="790"/>
      <c r="F43" s="790"/>
      <c r="G43" s="790"/>
      <c r="H43" s="1086"/>
      <c r="I43" s="145"/>
      <c r="J43" s="145"/>
      <c r="K43" s="145"/>
    </row>
  </sheetData>
  <mergeCells count="5">
    <mergeCell ref="B2:F2"/>
    <mergeCell ref="B3:F3"/>
    <mergeCell ref="B4:F4"/>
    <mergeCell ref="B6:C6"/>
    <mergeCell ref="D6:D7"/>
  </mergeCells>
  <hyperlinks>
    <hyperlink ref="H2" location="HOME!Print_Area" display="HOME" xr:uid="{82FE7D13-39A9-48B0-9C49-9409A8AE6CC6}"/>
    <hyperlink ref="H35" r:id="rId1" xr:uid="{9C274108-1827-43BF-8587-D10612B79D73}"/>
    <hyperlink ref="C35" r:id="rId2" xr:uid="{5878F571-D976-4E43-8F6D-B91BA707CF68}"/>
    <hyperlink ref="H40" r:id="rId3" xr:uid="{26E49921-53AE-4453-8938-8C72C2FD72DE}"/>
    <hyperlink ref="H39" r:id="rId4" xr:uid="{7221D486-628D-4B50-938B-216577F033BB}"/>
    <hyperlink ref="C38" r:id="rId5" xr:uid="{39B10EB0-FF1A-4B0F-9E01-3063BA16D75A}"/>
    <hyperlink ref="C36" r:id="rId6" xr:uid="{33ABF6A0-1A85-4C3B-BF02-505E0A2142A0}"/>
    <hyperlink ref="C42" r:id="rId7" xr:uid="{CE5B76AB-A2AC-46ED-B9FB-4DBF1B38D4F9}"/>
    <hyperlink ref="H38" r:id="rId8" xr:uid="{AF7717D5-47D2-44C8-A60A-E83854A23043}"/>
    <hyperlink ref="H41" r:id="rId9" xr:uid="{EE75EE75-5499-45F0-9959-41C15E2988C1}"/>
    <hyperlink ref="F35" r:id="rId10" xr:uid="{54D743FF-7887-48D9-A3E4-1F25283D03E1}"/>
    <hyperlink ref="F40" r:id="rId11" xr:uid="{69E8D4FF-88B9-461E-81D5-4963C5E8555E}"/>
    <hyperlink ref="F36" r:id="rId12" xr:uid="{65335E53-561F-4BE1-991F-2FF9086A0D6E}"/>
    <hyperlink ref="F37" r:id="rId13" xr:uid="{80F8E148-DA83-42C9-9961-3874D47E2B2D}"/>
    <hyperlink ref="F38" r:id="rId14" xr:uid="{7333138F-CE03-4752-94B8-CC4660ED8FB6}"/>
    <hyperlink ref="F39" r:id="rId15" xr:uid="{A02E115B-0F31-4548-908C-38283B64224A}"/>
    <hyperlink ref="H36" r:id="rId16" xr:uid="{A0A67224-7ECA-41B7-AA5F-B3D07A3A1E5D}"/>
    <hyperlink ref="H37" r:id="rId17" xr:uid="{BC63E48F-F57F-47D5-91FE-348F54D8F322}"/>
    <hyperlink ref="F41" r:id="rId18" xr:uid="{B4FCE811-BA1A-49DF-92FD-DEEBCA35CF82}"/>
    <hyperlink ref="C37" r:id="rId19" xr:uid="{5BD779C7-8250-4B4C-B285-8A7615CC486F}"/>
    <hyperlink ref="C39" r:id="rId20" xr:uid="{A989F5CA-8035-4C90-AC16-A7AA047ED482}"/>
    <hyperlink ref="C40" r:id="rId21" xr:uid="{39917807-8EFD-467E-A353-7BF089D0D7F6}"/>
    <hyperlink ref="C41" r:id="rId22" xr:uid="{1B50F058-F27C-4F64-A6D4-B0474F6F8CF1}"/>
    <hyperlink ref="F42" r:id="rId23" xr:uid="{8A7F279D-BA22-429B-9F71-42F67BFFA9BE}"/>
  </hyperlinks>
  <pageMargins left="0.7" right="0.7" top="0.75" bottom="0.75" header="0.3" footer="0.3"/>
  <pageSetup paperSize="9" scale="75" orientation="landscape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63"/>
  <sheetViews>
    <sheetView showGridLines="0" topLeftCell="A4" zoomScaleNormal="100" zoomScaleSheetLayoutView="75" workbookViewId="0">
      <selection activeCell="B237" sqref="B237"/>
    </sheetView>
  </sheetViews>
  <sheetFormatPr defaultColWidth="9.140625" defaultRowHeight="17.25" customHeight="1"/>
  <cols>
    <col min="1" max="1" width="15.7109375" style="873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534" t="s">
        <v>0</v>
      </c>
      <c r="C2" s="1534"/>
      <c r="D2" s="1534"/>
      <c r="E2" s="1534"/>
      <c r="F2" s="1534"/>
      <c r="H2" s="943" t="s">
        <v>244</v>
      </c>
    </row>
    <row r="3" spans="1:8" ht="17.25" customHeight="1" thickBot="1">
      <c r="B3" s="1534"/>
      <c r="C3" s="1534"/>
      <c r="D3" s="1534"/>
      <c r="E3" s="1534"/>
      <c r="F3" s="1534"/>
    </row>
    <row r="4" spans="1:8" s="146" customFormat="1" ht="30" customHeight="1" thickBot="1">
      <c r="A4" s="1102"/>
      <c r="B4" s="1535" t="s">
        <v>5381</v>
      </c>
      <c r="C4" s="1536"/>
      <c r="D4" s="1536"/>
      <c r="E4" s="1536"/>
      <c r="F4" s="1537"/>
      <c r="G4" s="313"/>
      <c r="H4" s="147"/>
    </row>
    <row r="5" spans="1:8" s="146" customFormat="1" ht="30" customHeight="1">
      <c r="A5" s="1102"/>
      <c r="B5" s="1040"/>
      <c r="C5" s="1040"/>
      <c r="D5" s="1040"/>
      <c r="E5" s="1040"/>
      <c r="F5" s="1040"/>
      <c r="G5" s="313"/>
      <c r="H5" s="147"/>
    </row>
    <row r="6" spans="1:8" s="146" customFormat="1" ht="17.25" customHeight="1">
      <c r="A6" s="1102"/>
      <c r="B6" s="753"/>
      <c r="C6" s="753"/>
      <c r="D6" s="753"/>
      <c r="E6" s="753"/>
      <c r="F6" s="754"/>
      <c r="G6" s="313"/>
      <c r="H6" s="147"/>
    </row>
    <row r="7" spans="1:8" s="196" customFormat="1" ht="38.450000000000003" hidden="1" customHeight="1">
      <c r="A7" s="1103"/>
      <c r="B7" s="1062" t="s">
        <v>5382</v>
      </c>
      <c r="C7" s="614"/>
      <c r="D7" s="1549" t="s">
        <v>250</v>
      </c>
      <c r="E7" s="931" t="s">
        <v>5383</v>
      </c>
      <c r="F7" s="931" t="s">
        <v>148</v>
      </c>
      <c r="G7" s="836"/>
      <c r="H7" s="872"/>
    </row>
    <row r="8" spans="1:8" s="196" customFormat="1" ht="17.25" hidden="1" customHeight="1">
      <c r="A8" s="1103"/>
      <c r="B8" s="931" t="s">
        <v>252</v>
      </c>
      <c r="C8" s="931" t="s">
        <v>253</v>
      </c>
      <c r="D8" s="1550"/>
      <c r="E8" s="927" t="s">
        <v>65</v>
      </c>
      <c r="F8" s="927" t="s">
        <v>54</v>
      </c>
      <c r="G8" s="614"/>
      <c r="H8" s="931" t="s">
        <v>254</v>
      </c>
    </row>
    <row r="9" spans="1:8" s="196" customFormat="1" ht="22.5" hidden="1" customHeight="1">
      <c r="A9" s="1103"/>
      <c r="B9" s="990" t="s">
        <v>5384</v>
      </c>
      <c r="C9" s="757" t="s">
        <v>5385</v>
      </c>
      <c r="D9" s="757">
        <v>45232</v>
      </c>
      <c r="E9" s="757">
        <f t="shared" ref="E9:E13" si="0">D9+7</f>
        <v>45239</v>
      </c>
      <c r="F9" s="757">
        <f t="shared" ref="F9:F13" si="1">D9+11</f>
        <v>45243</v>
      </c>
      <c r="G9" s="763"/>
      <c r="H9" s="875" t="e">
        <f>#REF!+2</f>
        <v>#REF!</v>
      </c>
    </row>
    <row r="10" spans="1:8" s="196" customFormat="1" ht="22.5" hidden="1" customHeight="1">
      <c r="A10" s="1103"/>
      <c r="B10" s="990" t="s">
        <v>4848</v>
      </c>
      <c r="C10" s="757" t="s">
        <v>5386</v>
      </c>
      <c r="D10" s="757">
        <f t="shared" ref="D10:D17" si="2">D9+7</f>
        <v>45239</v>
      </c>
      <c r="E10" s="757">
        <f t="shared" si="0"/>
        <v>45246</v>
      </c>
      <c r="F10" s="757">
        <f t="shared" si="1"/>
        <v>45250</v>
      </c>
      <c r="G10" s="763"/>
      <c r="H10" s="875" t="e">
        <f>#REF!+2</f>
        <v>#REF!</v>
      </c>
    </row>
    <row r="11" spans="1:8" s="196" customFormat="1" ht="22.5" hidden="1" customHeight="1">
      <c r="A11" s="1103"/>
      <c r="B11" s="990" t="s">
        <v>5387</v>
      </c>
      <c r="C11" s="757" t="s">
        <v>5388</v>
      </c>
      <c r="D11" s="757">
        <f t="shared" si="2"/>
        <v>45246</v>
      </c>
      <c r="E11" s="757">
        <f t="shared" si="0"/>
        <v>45253</v>
      </c>
      <c r="F11" s="757">
        <f t="shared" si="1"/>
        <v>45257</v>
      </c>
      <c r="G11" s="763"/>
      <c r="H11" s="875" t="e">
        <f>#REF!+2</f>
        <v>#REF!</v>
      </c>
    </row>
    <row r="12" spans="1:8" s="196" customFormat="1" ht="22.5" hidden="1" customHeight="1">
      <c r="A12" s="1103"/>
      <c r="B12" s="990" t="s">
        <v>5389</v>
      </c>
      <c r="C12" s="757" t="s">
        <v>5390</v>
      </c>
      <c r="D12" s="757">
        <f t="shared" si="2"/>
        <v>45253</v>
      </c>
      <c r="E12" s="757">
        <f t="shared" si="0"/>
        <v>45260</v>
      </c>
      <c r="F12" s="757">
        <f t="shared" si="1"/>
        <v>45264</v>
      </c>
      <c r="G12" s="763"/>
      <c r="H12" s="875" t="e">
        <f>#REF!+2</f>
        <v>#REF!</v>
      </c>
    </row>
    <row r="13" spans="1:8" s="196" customFormat="1" ht="22.5" hidden="1" customHeight="1">
      <c r="A13" s="1103"/>
      <c r="B13" s="990" t="s">
        <v>5391</v>
      </c>
      <c r="C13" s="757" t="s">
        <v>5392</v>
      </c>
      <c r="D13" s="757">
        <f t="shared" si="2"/>
        <v>45260</v>
      </c>
      <c r="E13" s="757">
        <f t="shared" si="0"/>
        <v>45267</v>
      </c>
      <c r="F13" s="757">
        <f t="shared" si="1"/>
        <v>45271</v>
      </c>
      <c r="G13" s="763"/>
      <c r="H13" s="875" t="e">
        <f>#REF!+2</f>
        <v>#REF!</v>
      </c>
    </row>
    <row r="14" spans="1:8" s="196" customFormat="1" ht="22.15" hidden="1" customHeight="1">
      <c r="A14" s="1103"/>
      <c r="B14" s="990" t="s">
        <v>5393</v>
      </c>
      <c r="C14" s="757" t="s">
        <v>5394</v>
      </c>
      <c r="D14" s="757">
        <f t="shared" si="2"/>
        <v>45267</v>
      </c>
      <c r="E14" s="757">
        <f t="shared" ref="E14:E17" si="3">D14+7</f>
        <v>45274</v>
      </c>
      <c r="F14" s="757">
        <f t="shared" ref="F14:F17" si="4">D14+11</f>
        <v>45278</v>
      </c>
      <c r="G14" s="763"/>
      <c r="H14" s="875" t="e">
        <f>#REF!+2</f>
        <v>#REF!</v>
      </c>
    </row>
    <row r="15" spans="1:8" s="196" customFormat="1" ht="22.5" hidden="1" customHeight="1">
      <c r="A15" s="1103"/>
      <c r="B15" s="990" t="s">
        <v>5395</v>
      </c>
      <c r="C15" s="757" t="s">
        <v>5396</v>
      </c>
      <c r="D15" s="757">
        <f t="shared" si="2"/>
        <v>45274</v>
      </c>
      <c r="E15" s="757">
        <f t="shared" si="3"/>
        <v>45281</v>
      </c>
      <c r="F15" s="757">
        <f t="shared" si="4"/>
        <v>45285</v>
      </c>
      <c r="G15" s="763"/>
      <c r="H15" s="875" t="e">
        <f>#REF!+2</f>
        <v>#REF!</v>
      </c>
    </row>
    <row r="16" spans="1:8" s="196" customFormat="1" ht="22.5" hidden="1" customHeight="1">
      <c r="A16" s="1103"/>
      <c r="B16" s="990" t="s">
        <v>5397</v>
      </c>
      <c r="C16" s="757" t="s">
        <v>5398</v>
      </c>
      <c r="D16" s="757">
        <f t="shared" si="2"/>
        <v>45281</v>
      </c>
      <c r="E16" s="757">
        <f t="shared" si="3"/>
        <v>45288</v>
      </c>
      <c r="F16" s="757">
        <f t="shared" si="4"/>
        <v>45292</v>
      </c>
      <c r="G16" s="763"/>
      <c r="H16" s="875" t="e">
        <f>#REF!+2</f>
        <v>#REF!</v>
      </c>
    </row>
    <row r="17" spans="1:8" s="196" customFormat="1" ht="22.5" hidden="1" customHeight="1">
      <c r="A17" s="1103"/>
      <c r="B17" s="990" t="s">
        <v>5399</v>
      </c>
      <c r="C17" s="757" t="s">
        <v>5400</v>
      </c>
      <c r="D17" s="757">
        <f t="shared" si="2"/>
        <v>45288</v>
      </c>
      <c r="E17" s="757">
        <f t="shared" si="3"/>
        <v>45295</v>
      </c>
      <c r="F17" s="757">
        <f t="shared" si="4"/>
        <v>45299</v>
      </c>
      <c r="G17" s="763"/>
      <c r="H17" s="875" t="e">
        <f>#REF!+2</f>
        <v>#REF!</v>
      </c>
    </row>
    <row r="18" spans="1:8" s="196" customFormat="1" ht="22.5" hidden="1" customHeight="1">
      <c r="A18" s="1103"/>
      <c r="B18" s="990" t="s">
        <v>5401</v>
      </c>
      <c r="C18" s="757" t="s">
        <v>5402</v>
      </c>
      <c r="D18" s="757">
        <v>45295</v>
      </c>
      <c r="E18" s="757">
        <f t="shared" ref="E18" si="5">D18+7</f>
        <v>45302</v>
      </c>
      <c r="F18" s="757">
        <f t="shared" ref="F18" si="6">D18+11</f>
        <v>45306</v>
      </c>
      <c r="G18" s="763"/>
      <c r="H18" s="875" t="e">
        <f>#REF!+2</f>
        <v>#REF!</v>
      </c>
    </row>
    <row r="19" spans="1:8" s="196" customFormat="1" ht="22.5" hidden="1" customHeight="1">
      <c r="A19" s="1103"/>
      <c r="B19" s="990" t="s">
        <v>5403</v>
      </c>
      <c r="C19" s="757" t="s">
        <v>5404</v>
      </c>
      <c r="D19" s="757">
        <v>45304</v>
      </c>
      <c r="E19" s="757">
        <f t="shared" ref="E19" si="7">D19+7</f>
        <v>45311</v>
      </c>
      <c r="F19" s="757">
        <f t="shared" ref="F19" si="8">D19+11</f>
        <v>45315</v>
      </c>
      <c r="G19" s="763"/>
      <c r="H19" s="875" t="e">
        <f>#REF!+2</f>
        <v>#REF!</v>
      </c>
    </row>
    <row r="20" spans="1:8" s="196" customFormat="1" ht="22.5" hidden="1" customHeight="1">
      <c r="A20" s="1103"/>
      <c r="B20" s="990" t="s">
        <v>4858</v>
      </c>
      <c r="C20" s="757" t="s">
        <v>5405</v>
      </c>
      <c r="D20" s="757">
        <v>45326</v>
      </c>
      <c r="E20" s="757">
        <f t="shared" ref="E20:E22" si="9">D20+7</f>
        <v>45333</v>
      </c>
      <c r="F20" s="757">
        <f t="shared" ref="F20:F22" si="10">D20+11</f>
        <v>45337</v>
      </c>
      <c r="G20" s="763"/>
      <c r="H20" s="875" t="e">
        <f>#REF!+2</f>
        <v>#REF!</v>
      </c>
    </row>
    <row r="21" spans="1:8" s="196" customFormat="1" ht="22.5" hidden="1" customHeight="1">
      <c r="A21" s="1103"/>
      <c r="B21" s="990" t="s">
        <v>5406</v>
      </c>
      <c r="C21" s="757" t="s">
        <v>5407</v>
      </c>
      <c r="D21" s="757">
        <v>45334</v>
      </c>
      <c r="E21" s="757">
        <f t="shared" si="9"/>
        <v>45341</v>
      </c>
      <c r="F21" s="757">
        <f t="shared" si="10"/>
        <v>45345</v>
      </c>
      <c r="G21" s="763"/>
      <c r="H21" s="875" t="e">
        <f>#REF!+2</f>
        <v>#REF!</v>
      </c>
    </row>
    <row r="22" spans="1:8" s="196" customFormat="1" ht="22.5" hidden="1" customHeight="1">
      <c r="A22" s="1103"/>
      <c r="B22" s="990" t="s">
        <v>4864</v>
      </c>
      <c r="C22" s="757" t="s">
        <v>5408</v>
      </c>
      <c r="D22" s="757">
        <v>45346</v>
      </c>
      <c r="E22" s="757">
        <f t="shared" si="9"/>
        <v>45353</v>
      </c>
      <c r="F22" s="757">
        <f t="shared" si="10"/>
        <v>45357</v>
      </c>
      <c r="G22" s="763"/>
      <c r="H22" s="875" t="e">
        <f>#REF!+2</f>
        <v>#REF!</v>
      </c>
    </row>
    <row r="23" spans="1:8" s="196" customFormat="1" ht="22.5" hidden="1" customHeight="1">
      <c r="A23" s="1103"/>
      <c r="B23" s="990" t="s">
        <v>5384</v>
      </c>
      <c r="C23" s="757" t="s">
        <v>5409</v>
      </c>
      <c r="D23" s="757">
        <v>45356</v>
      </c>
      <c r="E23" s="757">
        <f t="shared" ref="E23:E25" si="11">D23+7</f>
        <v>45363</v>
      </c>
      <c r="F23" s="757">
        <f t="shared" ref="F23:F25" si="12">D23+11</f>
        <v>45367</v>
      </c>
      <c r="G23" s="763"/>
      <c r="H23" s="875" t="e">
        <f>#REF!+2</f>
        <v>#REF!</v>
      </c>
    </row>
    <row r="24" spans="1:8" s="196" customFormat="1" ht="22.5" hidden="1" customHeight="1">
      <c r="A24" s="1103"/>
      <c r="B24" s="990" t="s">
        <v>4848</v>
      </c>
      <c r="C24" s="757" t="s">
        <v>5410</v>
      </c>
      <c r="D24" s="757">
        <v>45360</v>
      </c>
      <c r="E24" s="757">
        <f t="shared" si="11"/>
        <v>45367</v>
      </c>
      <c r="F24" s="757">
        <f t="shared" si="12"/>
        <v>45371</v>
      </c>
      <c r="G24" s="768"/>
      <c r="H24" s="875" t="e">
        <f>#REF!+2</f>
        <v>#REF!</v>
      </c>
    </row>
    <row r="25" spans="1:8" s="196" customFormat="1" ht="22.5" hidden="1" customHeight="1">
      <c r="A25" s="1103"/>
      <c r="B25" s="990" t="s">
        <v>5387</v>
      </c>
      <c r="C25" s="757" t="s">
        <v>5411</v>
      </c>
      <c r="D25" s="757">
        <v>45377</v>
      </c>
      <c r="E25" s="757">
        <f t="shared" si="11"/>
        <v>45384</v>
      </c>
      <c r="F25" s="757">
        <f t="shared" si="12"/>
        <v>45388</v>
      </c>
      <c r="G25" s="763"/>
      <c r="H25" s="875" t="e">
        <f>#REF!+2</f>
        <v>#REF!</v>
      </c>
    </row>
    <row r="26" spans="1:8" s="196" customFormat="1" ht="22.5" hidden="1" customHeight="1">
      <c r="A26" s="1103"/>
      <c r="B26" s="962" t="s">
        <v>5389</v>
      </c>
      <c r="C26" s="942" t="s">
        <v>5412</v>
      </c>
      <c r="D26" s="942">
        <v>45392</v>
      </c>
      <c r="E26" s="757">
        <f t="shared" ref="E26" si="13">D26+7</f>
        <v>45399</v>
      </c>
      <c r="F26" s="757">
        <f t="shared" ref="F26" si="14">D26+11</f>
        <v>45403</v>
      </c>
      <c r="G26" s="763"/>
      <c r="H26" s="757" t="e">
        <f>#REF!+2</f>
        <v>#REF!</v>
      </c>
    </row>
    <row r="27" spans="1:8" s="196" customFormat="1" ht="22.5" hidden="1" customHeight="1">
      <c r="A27" s="1103"/>
      <c r="B27" s="962" t="s">
        <v>5413</v>
      </c>
      <c r="C27" s="942" t="s">
        <v>5414</v>
      </c>
      <c r="D27" s="942">
        <v>45385</v>
      </c>
      <c r="E27" s="757">
        <f t="shared" ref="E27" si="15">D27+7</f>
        <v>45392</v>
      </c>
      <c r="F27" s="757">
        <f t="shared" ref="F27" si="16">D27+11</f>
        <v>45396</v>
      </c>
      <c r="G27" s="763"/>
      <c r="H27" s="757" t="e">
        <f>#REF!+2</f>
        <v>#REF!</v>
      </c>
    </row>
    <row r="28" spans="1:8" s="196" customFormat="1" ht="22.5" hidden="1" customHeight="1">
      <c r="A28" s="1103"/>
      <c r="B28" s="962" t="s">
        <v>5393</v>
      </c>
      <c r="C28" s="942" t="s">
        <v>5415</v>
      </c>
      <c r="D28" s="942">
        <v>45397</v>
      </c>
      <c r="E28" s="757">
        <f t="shared" ref="E28" si="17">D28+7</f>
        <v>45404</v>
      </c>
      <c r="F28" s="757">
        <f t="shared" ref="F28" si="18">D28+11</f>
        <v>45408</v>
      </c>
      <c r="G28" s="763"/>
      <c r="H28" s="757" t="e">
        <f>#REF!+2</f>
        <v>#REF!</v>
      </c>
    </row>
    <row r="29" spans="1:8" s="196" customFormat="1" ht="22.5" hidden="1" customHeight="1">
      <c r="A29" s="1103"/>
      <c r="B29" s="962" t="s">
        <v>5395</v>
      </c>
      <c r="C29" s="942" t="s">
        <v>5416</v>
      </c>
      <c r="D29" s="942">
        <v>45399</v>
      </c>
      <c r="E29" s="757">
        <f t="shared" ref="E29:E34" si="19">D29+7</f>
        <v>45406</v>
      </c>
      <c r="F29" s="757">
        <f t="shared" ref="F29:F34" si="20">D29+11</f>
        <v>45410</v>
      </c>
      <c r="G29" s="763"/>
      <c r="H29" s="757" t="e">
        <f>#REF!+2</f>
        <v>#REF!</v>
      </c>
    </row>
    <row r="30" spans="1:8" s="196" customFormat="1" ht="22.5" hidden="1" customHeight="1">
      <c r="A30" s="1103"/>
      <c r="B30" s="962" t="s">
        <v>5397</v>
      </c>
      <c r="C30" s="942" t="s">
        <v>5417</v>
      </c>
      <c r="D30" s="942">
        <v>45408</v>
      </c>
      <c r="E30" s="757">
        <f t="shared" si="19"/>
        <v>45415</v>
      </c>
      <c r="F30" s="757">
        <f t="shared" si="20"/>
        <v>45419</v>
      </c>
      <c r="G30" s="763"/>
      <c r="H30" s="757" t="e">
        <f>#REF!+2</f>
        <v>#REF!</v>
      </c>
    </row>
    <row r="31" spans="1:8" s="196" customFormat="1" ht="22.5" hidden="1" customHeight="1">
      <c r="A31" s="1103"/>
      <c r="B31" s="962" t="s">
        <v>5399</v>
      </c>
      <c r="C31" s="942" t="s">
        <v>5418</v>
      </c>
      <c r="D31" s="942">
        <v>45415</v>
      </c>
      <c r="E31" s="757">
        <f t="shared" si="19"/>
        <v>45422</v>
      </c>
      <c r="F31" s="757">
        <f t="shared" si="20"/>
        <v>45426</v>
      </c>
      <c r="G31" s="763"/>
      <c r="H31" s="757" t="e">
        <f>#REF!+2</f>
        <v>#REF!</v>
      </c>
    </row>
    <row r="32" spans="1:8" s="196" customFormat="1" ht="22.5" hidden="1" customHeight="1">
      <c r="A32" s="1103"/>
      <c r="B32" s="962" t="s">
        <v>5401</v>
      </c>
      <c r="C32" s="942" t="s">
        <v>5419</v>
      </c>
      <c r="D32" s="942">
        <v>45425</v>
      </c>
      <c r="E32" s="757">
        <f t="shared" si="19"/>
        <v>45432</v>
      </c>
      <c r="F32" s="757">
        <f t="shared" si="20"/>
        <v>45436</v>
      </c>
      <c r="G32" s="763"/>
      <c r="H32" s="757">
        <v>45395</v>
      </c>
    </row>
    <row r="33" spans="1:8" s="196" customFormat="1" ht="22.5" hidden="1" customHeight="1">
      <c r="A33" s="1103"/>
      <c r="B33" s="962" t="s">
        <v>5403</v>
      </c>
      <c r="C33" s="942" t="s">
        <v>5420</v>
      </c>
      <c r="D33" s="942">
        <v>45428</v>
      </c>
      <c r="E33" s="757">
        <f t="shared" si="19"/>
        <v>45435</v>
      </c>
      <c r="F33" s="757">
        <f t="shared" si="20"/>
        <v>45439</v>
      </c>
      <c r="G33" s="763"/>
      <c r="H33" s="757">
        <f>H32+7</f>
        <v>45402</v>
      </c>
    </row>
    <row r="34" spans="1:8" s="196" customFormat="1" ht="22.5" hidden="1" customHeight="1">
      <c r="A34" s="1103"/>
      <c r="B34" s="924" t="s">
        <v>310</v>
      </c>
      <c r="C34" s="942" t="s">
        <v>5421</v>
      </c>
      <c r="D34" s="799">
        <v>45407</v>
      </c>
      <c r="E34" s="799">
        <f t="shared" si="19"/>
        <v>45414</v>
      </c>
      <c r="F34" s="799">
        <f t="shared" si="20"/>
        <v>45418</v>
      </c>
      <c r="G34" s="763"/>
      <c r="H34" s="757">
        <f t="shared" ref="H34:H87" si="21">H33+7</f>
        <v>45409</v>
      </c>
    </row>
    <row r="35" spans="1:8" s="196" customFormat="1" ht="22.5" hidden="1" customHeight="1">
      <c r="A35" s="1103"/>
      <c r="B35" s="924" t="s">
        <v>310</v>
      </c>
      <c r="C35" s="942" t="s">
        <v>5422</v>
      </c>
      <c r="D35" s="799">
        <v>45407</v>
      </c>
      <c r="E35" s="799">
        <f t="shared" ref="E35:E39" si="22">D35+7</f>
        <v>45414</v>
      </c>
      <c r="F35" s="799">
        <f t="shared" ref="F35:F39" si="23">D35+11</f>
        <v>45418</v>
      </c>
      <c r="G35" s="763"/>
      <c r="H35" s="757">
        <f t="shared" si="21"/>
        <v>45416</v>
      </c>
    </row>
    <row r="36" spans="1:8" s="196" customFormat="1" ht="20.100000000000001" hidden="1" customHeight="1">
      <c r="A36" s="1103" t="s">
        <v>5423</v>
      </c>
      <c r="B36" s="962" t="s">
        <v>5006</v>
      </c>
      <c r="C36" s="942" t="s">
        <v>5424</v>
      </c>
      <c r="D36" s="942">
        <v>45431</v>
      </c>
      <c r="E36" s="757">
        <f t="shared" si="22"/>
        <v>45438</v>
      </c>
      <c r="F36" s="757">
        <f t="shared" si="23"/>
        <v>45442</v>
      </c>
      <c r="G36" s="763"/>
      <c r="H36" s="757">
        <f t="shared" si="21"/>
        <v>45423</v>
      </c>
    </row>
    <row r="37" spans="1:8" s="196" customFormat="1" ht="20.100000000000001" hidden="1" customHeight="1">
      <c r="A37" s="1103"/>
      <c r="B37" s="962" t="s">
        <v>4858</v>
      </c>
      <c r="C37" s="942" t="s">
        <v>5425</v>
      </c>
      <c r="D37" s="942">
        <v>45441</v>
      </c>
      <c r="E37" s="757">
        <f t="shared" si="22"/>
        <v>45448</v>
      </c>
      <c r="F37" s="757">
        <f t="shared" si="23"/>
        <v>45452</v>
      </c>
      <c r="G37" s="763"/>
      <c r="H37" s="757">
        <f t="shared" si="21"/>
        <v>45430</v>
      </c>
    </row>
    <row r="38" spans="1:8" s="196" customFormat="1" ht="20.100000000000001" hidden="1" customHeight="1">
      <c r="A38" s="1103"/>
      <c r="B38" s="962" t="s">
        <v>5406</v>
      </c>
      <c r="C38" s="942" t="s">
        <v>5426</v>
      </c>
      <c r="D38" s="942">
        <v>45441</v>
      </c>
      <c r="E38" s="757">
        <f t="shared" si="22"/>
        <v>45448</v>
      </c>
      <c r="F38" s="757">
        <f t="shared" si="23"/>
        <v>45452</v>
      </c>
      <c r="G38" s="763"/>
      <c r="H38" s="757">
        <f t="shared" si="21"/>
        <v>45437</v>
      </c>
    </row>
    <row r="39" spans="1:8" s="196" customFormat="1" ht="20.100000000000001" hidden="1" customHeight="1">
      <c r="A39" s="1103"/>
      <c r="B39" s="924" t="s">
        <v>286</v>
      </c>
      <c r="C39" s="942" t="s">
        <v>5427</v>
      </c>
      <c r="D39" s="799">
        <v>45451</v>
      </c>
      <c r="E39" s="799">
        <f t="shared" si="22"/>
        <v>45458</v>
      </c>
      <c r="F39" s="799">
        <f t="shared" si="23"/>
        <v>45462</v>
      </c>
      <c r="G39" s="763"/>
      <c r="H39" s="757">
        <f t="shared" si="21"/>
        <v>45444</v>
      </c>
    </row>
    <row r="40" spans="1:8" s="196" customFormat="1" ht="20.100000000000001" hidden="1" customHeight="1">
      <c r="A40" s="1103" t="s">
        <v>5423</v>
      </c>
      <c r="B40" s="962" t="s">
        <v>4864</v>
      </c>
      <c r="C40" s="942" t="s">
        <v>5428</v>
      </c>
      <c r="D40" s="942">
        <v>45462</v>
      </c>
      <c r="E40" s="757">
        <f t="shared" ref="E40:E43" si="24">D40+7</f>
        <v>45469</v>
      </c>
      <c r="F40" s="757">
        <f t="shared" ref="F40:F43" si="25">D40+11</f>
        <v>45473</v>
      </c>
      <c r="G40" s="763"/>
      <c r="H40" s="757">
        <f t="shared" si="21"/>
        <v>45451</v>
      </c>
    </row>
    <row r="41" spans="1:8" s="196" customFormat="1" ht="20.100000000000001" hidden="1" customHeight="1">
      <c r="A41" s="1103"/>
      <c r="B41" s="962" t="s">
        <v>4848</v>
      </c>
      <c r="C41" s="942" t="s">
        <v>5429</v>
      </c>
      <c r="D41" s="942">
        <v>45471</v>
      </c>
      <c r="E41" s="757">
        <f t="shared" si="24"/>
        <v>45478</v>
      </c>
      <c r="F41" s="757">
        <f t="shared" si="25"/>
        <v>45482</v>
      </c>
      <c r="G41" s="763"/>
      <c r="H41" s="757">
        <f t="shared" si="21"/>
        <v>45458</v>
      </c>
    </row>
    <row r="42" spans="1:8" s="196" customFormat="1" ht="20.100000000000001" hidden="1" customHeight="1">
      <c r="A42" s="1103"/>
      <c r="B42" s="962" t="s">
        <v>5013</v>
      </c>
      <c r="C42" s="942" t="s">
        <v>5430</v>
      </c>
      <c r="D42" s="942">
        <v>45478</v>
      </c>
      <c r="E42" s="757">
        <f t="shared" si="24"/>
        <v>45485</v>
      </c>
      <c r="F42" s="757">
        <f t="shared" si="25"/>
        <v>45489</v>
      </c>
      <c r="G42" s="763"/>
      <c r="H42" s="757">
        <f t="shared" si="21"/>
        <v>45465</v>
      </c>
    </row>
    <row r="43" spans="1:8" s="196" customFormat="1" ht="20.100000000000001" hidden="1" customHeight="1">
      <c r="A43" s="1103"/>
      <c r="B43" s="962" t="s">
        <v>5431</v>
      </c>
      <c r="C43" s="942" t="s">
        <v>5432</v>
      </c>
      <c r="D43" s="942">
        <v>45484</v>
      </c>
      <c r="E43" s="757">
        <f t="shared" si="24"/>
        <v>45491</v>
      </c>
      <c r="F43" s="757">
        <f t="shared" si="25"/>
        <v>45495</v>
      </c>
      <c r="G43" s="763"/>
      <c r="H43" s="757">
        <f t="shared" si="21"/>
        <v>45472</v>
      </c>
    </row>
    <row r="44" spans="1:8" s="196" customFormat="1" ht="20.100000000000001" hidden="1" customHeight="1">
      <c r="A44" s="1103"/>
      <c r="B44" s="962" t="s">
        <v>5016</v>
      </c>
      <c r="C44" s="942" t="s">
        <v>5433</v>
      </c>
      <c r="D44" s="942">
        <v>45500</v>
      </c>
      <c r="E44" s="757">
        <f t="shared" ref="E44:E46" si="26">D44+7</f>
        <v>45507</v>
      </c>
      <c r="F44" s="871" t="s">
        <v>286</v>
      </c>
      <c r="G44" s="763"/>
      <c r="H44" s="757">
        <f t="shared" si="21"/>
        <v>45479</v>
      </c>
    </row>
    <row r="45" spans="1:8" s="196" customFormat="1" ht="20.100000000000001" hidden="1" customHeight="1">
      <c r="A45" s="1103"/>
      <c r="B45" s="962" t="s">
        <v>5413</v>
      </c>
      <c r="C45" s="942" t="s">
        <v>5434</v>
      </c>
      <c r="D45" s="942">
        <v>45503</v>
      </c>
      <c r="E45" s="871" t="s">
        <v>286</v>
      </c>
      <c r="F45" s="757">
        <f t="shared" ref="F45:F46" si="27">D45+11</f>
        <v>45514</v>
      </c>
      <c r="G45" s="763"/>
      <c r="H45" s="757">
        <f t="shared" si="21"/>
        <v>45486</v>
      </c>
    </row>
    <row r="46" spans="1:8" s="196" customFormat="1" ht="20.100000000000001" hidden="1" customHeight="1">
      <c r="A46" s="1103"/>
      <c r="B46" s="962" t="s">
        <v>5389</v>
      </c>
      <c r="C46" s="942" t="s">
        <v>5435</v>
      </c>
      <c r="D46" s="942">
        <v>45512</v>
      </c>
      <c r="E46" s="757">
        <f t="shared" si="26"/>
        <v>45519</v>
      </c>
      <c r="F46" s="757">
        <f t="shared" si="27"/>
        <v>45523</v>
      </c>
      <c r="G46" s="763"/>
      <c r="H46" s="757">
        <f t="shared" si="21"/>
        <v>45493</v>
      </c>
    </row>
    <row r="47" spans="1:8" s="196" customFormat="1" ht="20.100000000000001" hidden="1" customHeight="1">
      <c r="A47" s="1103"/>
      <c r="B47" s="962" t="s">
        <v>5393</v>
      </c>
      <c r="C47" s="942" t="s">
        <v>5436</v>
      </c>
      <c r="D47" s="942">
        <v>45526</v>
      </c>
      <c r="E47" s="757">
        <f t="shared" ref="E47:E51" si="28">D47+7</f>
        <v>45533</v>
      </c>
      <c r="F47" s="871" t="s">
        <v>286</v>
      </c>
      <c r="G47" s="763"/>
      <c r="H47" s="757">
        <f t="shared" si="21"/>
        <v>45500</v>
      </c>
    </row>
    <row r="48" spans="1:8" s="196" customFormat="1" ht="20.100000000000001" hidden="1" customHeight="1">
      <c r="A48" s="1103"/>
      <c r="B48" s="962" t="s">
        <v>5395</v>
      </c>
      <c r="C48" s="942" t="s">
        <v>5437</v>
      </c>
      <c r="D48" s="871" t="s">
        <v>286</v>
      </c>
      <c r="E48" s="799" t="e">
        <f t="shared" si="28"/>
        <v>#VALUE!</v>
      </c>
      <c r="F48" s="799" t="e">
        <f t="shared" ref="F48:F51" si="29">D48+11</f>
        <v>#VALUE!</v>
      </c>
      <c r="G48" s="763"/>
      <c r="H48" s="757">
        <f t="shared" si="21"/>
        <v>45507</v>
      </c>
    </row>
    <row r="49" spans="1:8" s="196" customFormat="1" ht="20.100000000000001" hidden="1" customHeight="1">
      <c r="A49" s="1103"/>
      <c r="B49" s="962" t="s">
        <v>5397</v>
      </c>
      <c r="C49" s="942" t="s">
        <v>5438</v>
      </c>
      <c r="D49" s="942">
        <v>45532</v>
      </c>
      <c r="E49" s="757">
        <f t="shared" si="28"/>
        <v>45539</v>
      </c>
      <c r="F49" s="757">
        <f t="shared" si="29"/>
        <v>45543</v>
      </c>
      <c r="G49" s="763"/>
      <c r="H49" s="757">
        <f t="shared" si="21"/>
        <v>45514</v>
      </c>
    </row>
    <row r="50" spans="1:8" s="196" customFormat="1" ht="20.100000000000001" hidden="1" customHeight="1">
      <c r="A50" s="1103"/>
      <c r="B50" s="962" t="s">
        <v>5399</v>
      </c>
      <c r="C50" s="942" t="s">
        <v>5439</v>
      </c>
      <c r="D50" s="942">
        <v>45535</v>
      </c>
      <c r="E50" s="757">
        <f t="shared" si="28"/>
        <v>45542</v>
      </c>
      <c r="F50" s="757">
        <f t="shared" si="29"/>
        <v>45546</v>
      </c>
      <c r="G50" s="763"/>
      <c r="H50" s="757">
        <f t="shared" si="21"/>
        <v>45521</v>
      </c>
    </row>
    <row r="51" spans="1:8" s="196" customFormat="1" ht="20.100000000000001" hidden="1" customHeight="1">
      <c r="A51" s="1103"/>
      <c r="B51" s="962" t="s">
        <v>5006</v>
      </c>
      <c r="C51" s="942" t="s">
        <v>5440</v>
      </c>
      <c r="D51" s="942">
        <v>45542</v>
      </c>
      <c r="E51" s="757">
        <f t="shared" si="28"/>
        <v>45549</v>
      </c>
      <c r="F51" s="757">
        <f t="shared" si="29"/>
        <v>45553</v>
      </c>
      <c r="G51" s="763"/>
      <c r="H51" s="757">
        <f t="shared" si="21"/>
        <v>45528</v>
      </c>
    </row>
    <row r="52" spans="1:8" s="196" customFormat="1" ht="20.100000000000001" hidden="1" customHeight="1">
      <c r="A52" s="1103"/>
      <c r="B52" s="962" t="s">
        <v>5403</v>
      </c>
      <c r="C52" s="942" t="s">
        <v>5441</v>
      </c>
      <c r="D52" s="942">
        <v>45551</v>
      </c>
      <c r="E52" s="757">
        <f t="shared" ref="E52:E54" si="30">D52+7</f>
        <v>45558</v>
      </c>
      <c r="F52" s="757">
        <f t="shared" ref="F52:F54" si="31">D52+11</f>
        <v>45562</v>
      </c>
      <c r="G52" s="763"/>
      <c r="H52" s="757">
        <f t="shared" si="21"/>
        <v>45535</v>
      </c>
    </row>
    <row r="53" spans="1:8" s="196" customFormat="1" ht="20.100000000000001" hidden="1" customHeight="1">
      <c r="A53" s="1103"/>
      <c r="B53" s="962" t="s">
        <v>5406</v>
      </c>
      <c r="C53" s="942" t="s">
        <v>5442</v>
      </c>
      <c r="D53" s="942">
        <v>45557</v>
      </c>
      <c r="E53" s="757">
        <f t="shared" si="30"/>
        <v>45564</v>
      </c>
      <c r="F53" s="757">
        <f t="shared" si="31"/>
        <v>45568</v>
      </c>
      <c r="G53" s="763"/>
      <c r="H53" s="757">
        <f t="shared" si="21"/>
        <v>45542</v>
      </c>
    </row>
    <row r="54" spans="1:8" s="196" customFormat="1" ht="20.100000000000001" hidden="1" customHeight="1">
      <c r="A54" s="1103"/>
      <c r="B54" s="962" t="s">
        <v>5443</v>
      </c>
      <c r="C54" s="942" t="s">
        <v>5444</v>
      </c>
      <c r="D54" s="942">
        <v>45564</v>
      </c>
      <c r="E54" s="757">
        <f t="shared" si="30"/>
        <v>45571</v>
      </c>
      <c r="F54" s="757">
        <f t="shared" si="31"/>
        <v>45575</v>
      </c>
      <c r="G54" s="763"/>
      <c r="H54" s="757">
        <f t="shared" si="21"/>
        <v>45549</v>
      </c>
    </row>
    <row r="55" spans="1:8" s="196" customFormat="1" ht="20.100000000000001" hidden="1" customHeight="1">
      <c r="A55" s="1103"/>
      <c r="B55" s="1047" t="s">
        <v>310</v>
      </c>
      <c r="C55" s="942" t="s">
        <v>5445</v>
      </c>
      <c r="D55" s="799">
        <v>45562</v>
      </c>
      <c r="E55" s="799">
        <f t="shared" ref="E55:E59" si="32">D55+7</f>
        <v>45569</v>
      </c>
      <c r="F55" s="799">
        <f t="shared" ref="F55:F59" si="33">D55+11</f>
        <v>45573</v>
      </c>
      <c r="G55" s="763"/>
      <c r="H55" s="757">
        <f t="shared" si="21"/>
        <v>45556</v>
      </c>
    </row>
    <row r="56" spans="1:8" s="196" customFormat="1" ht="20.100000000000001" hidden="1" customHeight="1">
      <c r="A56" s="1103"/>
      <c r="B56" s="962" t="s">
        <v>4864</v>
      </c>
      <c r="C56" s="942" t="s">
        <v>5446</v>
      </c>
      <c r="D56" s="942">
        <v>45571</v>
      </c>
      <c r="E56" s="757">
        <f t="shared" si="32"/>
        <v>45578</v>
      </c>
      <c r="F56" s="757">
        <f t="shared" si="33"/>
        <v>45582</v>
      </c>
      <c r="G56" s="763"/>
      <c r="H56" s="757">
        <f t="shared" si="21"/>
        <v>45563</v>
      </c>
    </row>
    <row r="57" spans="1:8" s="196" customFormat="1" ht="20.100000000000001" hidden="1" customHeight="1">
      <c r="A57" s="1103"/>
      <c r="B57" s="962" t="s">
        <v>4848</v>
      </c>
      <c r="C57" s="942" t="s">
        <v>5447</v>
      </c>
      <c r="D57" s="942">
        <v>45580</v>
      </c>
      <c r="E57" s="757">
        <f t="shared" si="32"/>
        <v>45587</v>
      </c>
      <c r="F57" s="757">
        <f t="shared" si="33"/>
        <v>45591</v>
      </c>
      <c r="G57" s="763"/>
      <c r="H57" s="757">
        <f t="shared" si="21"/>
        <v>45570</v>
      </c>
    </row>
    <row r="58" spans="1:8" s="196" customFormat="1" ht="20.100000000000001" hidden="1" customHeight="1">
      <c r="A58" s="1103"/>
      <c r="B58" s="962" t="s">
        <v>5013</v>
      </c>
      <c r="C58" s="942" t="s">
        <v>5448</v>
      </c>
      <c r="D58" s="942">
        <v>45589</v>
      </c>
      <c r="E58" s="757">
        <f t="shared" si="32"/>
        <v>45596</v>
      </c>
      <c r="F58" s="757">
        <f t="shared" si="33"/>
        <v>45600</v>
      </c>
      <c r="G58" s="763"/>
      <c r="H58" s="757">
        <f t="shared" si="21"/>
        <v>45577</v>
      </c>
    </row>
    <row r="59" spans="1:8" s="196" customFormat="1" ht="20.100000000000001" hidden="1" customHeight="1">
      <c r="A59" s="1103"/>
      <c r="B59" s="962" t="s">
        <v>5431</v>
      </c>
      <c r="C59" s="942" t="s">
        <v>5449</v>
      </c>
      <c r="D59" s="942">
        <v>45595</v>
      </c>
      <c r="E59" s="757">
        <f t="shared" si="32"/>
        <v>45602</v>
      </c>
      <c r="F59" s="757">
        <f t="shared" si="33"/>
        <v>45606</v>
      </c>
      <c r="G59" s="763"/>
      <c r="H59" s="757">
        <f t="shared" si="21"/>
        <v>45584</v>
      </c>
    </row>
    <row r="60" spans="1:8" s="196" customFormat="1" ht="20.100000000000001" hidden="1" customHeight="1">
      <c r="A60" s="1103"/>
      <c r="B60" s="962" t="s">
        <v>5016</v>
      </c>
      <c r="C60" s="942" t="s">
        <v>5450</v>
      </c>
      <c r="D60" s="942">
        <v>45608</v>
      </c>
      <c r="E60" s="757">
        <f t="shared" ref="E60:E63" si="34">D60+7</f>
        <v>45615</v>
      </c>
      <c r="F60" s="871" t="s">
        <v>286</v>
      </c>
      <c r="G60" s="763"/>
      <c r="H60" s="757">
        <f t="shared" si="21"/>
        <v>45591</v>
      </c>
    </row>
    <row r="61" spans="1:8" s="196" customFormat="1" ht="20.100000000000001" hidden="1" customHeight="1">
      <c r="A61" s="1103"/>
      <c r="B61" s="962" t="s">
        <v>5413</v>
      </c>
      <c r="C61" s="942" t="s">
        <v>5451</v>
      </c>
      <c r="D61" s="942">
        <v>45612</v>
      </c>
      <c r="E61" s="757">
        <f t="shared" si="34"/>
        <v>45619</v>
      </c>
      <c r="F61" s="757">
        <f t="shared" ref="F61:F63" si="35">D61+11</f>
        <v>45623</v>
      </c>
      <c r="G61" s="763"/>
      <c r="H61" s="757">
        <f t="shared" si="21"/>
        <v>45598</v>
      </c>
    </row>
    <row r="62" spans="1:8" s="196" customFormat="1" ht="20.100000000000001" hidden="1" customHeight="1">
      <c r="A62" s="1103"/>
      <c r="B62" s="1047" t="s">
        <v>310</v>
      </c>
      <c r="C62" s="942" t="s">
        <v>5452</v>
      </c>
      <c r="D62" s="799">
        <v>45588</v>
      </c>
      <c r="E62" s="799">
        <f t="shared" si="34"/>
        <v>45595</v>
      </c>
      <c r="F62" s="799">
        <f t="shared" si="35"/>
        <v>45599</v>
      </c>
      <c r="G62" s="763"/>
      <c r="H62" s="757">
        <f t="shared" si="21"/>
        <v>45605</v>
      </c>
    </row>
    <row r="63" spans="1:8" s="196" customFormat="1" ht="20.100000000000001" hidden="1" customHeight="1">
      <c r="A63" s="1103"/>
      <c r="B63" s="962" t="s">
        <v>5389</v>
      </c>
      <c r="C63" s="942" t="s">
        <v>5453</v>
      </c>
      <c r="D63" s="942">
        <v>45626</v>
      </c>
      <c r="E63" s="757">
        <f t="shared" si="34"/>
        <v>45633</v>
      </c>
      <c r="F63" s="757">
        <f t="shared" si="35"/>
        <v>45637</v>
      </c>
      <c r="G63" s="763"/>
      <c r="H63" s="757">
        <f t="shared" si="21"/>
        <v>45612</v>
      </c>
    </row>
    <row r="64" spans="1:8" s="196" customFormat="1" ht="20.100000000000001" hidden="1" customHeight="1">
      <c r="A64" s="1103"/>
      <c r="B64" s="962" t="s">
        <v>5393</v>
      </c>
      <c r="C64" s="942" t="s">
        <v>5454</v>
      </c>
      <c r="D64" s="942">
        <v>45632</v>
      </c>
      <c r="E64" s="757">
        <f t="shared" ref="E64:E65" si="36">D64+7</f>
        <v>45639</v>
      </c>
      <c r="F64" s="757">
        <f t="shared" ref="F64:F65" si="37">D64+11</f>
        <v>45643</v>
      </c>
      <c r="G64" s="763"/>
      <c r="H64" s="757">
        <f t="shared" si="21"/>
        <v>45619</v>
      </c>
    </row>
    <row r="65" spans="1:8" s="196" customFormat="1" ht="20.100000000000001" hidden="1" customHeight="1">
      <c r="A65" s="1103"/>
      <c r="B65" s="962" t="s">
        <v>5399</v>
      </c>
      <c r="C65" s="942" t="s">
        <v>5455</v>
      </c>
      <c r="D65" s="942">
        <v>45648</v>
      </c>
      <c r="E65" s="757">
        <f t="shared" si="36"/>
        <v>45655</v>
      </c>
      <c r="F65" s="757">
        <f t="shared" si="37"/>
        <v>45659</v>
      </c>
      <c r="G65" s="763"/>
      <c r="H65" s="757">
        <f t="shared" si="21"/>
        <v>45626</v>
      </c>
    </row>
    <row r="66" spans="1:8" s="196" customFormat="1" ht="20.100000000000001" hidden="1" customHeight="1">
      <c r="A66" s="1103"/>
      <c r="B66" s="962" t="s">
        <v>5397</v>
      </c>
      <c r="C66" s="942" t="s">
        <v>5456</v>
      </c>
      <c r="D66" s="942">
        <v>45646</v>
      </c>
      <c r="E66" s="757">
        <f t="shared" ref="E66:E70" si="38">D66+7</f>
        <v>45653</v>
      </c>
      <c r="F66" s="757">
        <f t="shared" ref="F66:F70" si="39">D66+11</f>
        <v>45657</v>
      </c>
      <c r="G66" s="763"/>
      <c r="H66" s="757">
        <f t="shared" si="21"/>
        <v>45633</v>
      </c>
    </row>
    <row r="67" spans="1:8" s="196" customFormat="1" ht="20.100000000000001" hidden="1" customHeight="1">
      <c r="A67" s="1103"/>
      <c r="B67" s="1047" t="s">
        <v>310</v>
      </c>
      <c r="C67" s="942" t="s">
        <v>5457</v>
      </c>
      <c r="D67" s="799">
        <v>45588</v>
      </c>
      <c r="E67" s="799">
        <f t="shared" si="38"/>
        <v>45595</v>
      </c>
      <c r="F67" s="799">
        <f t="shared" si="39"/>
        <v>45599</v>
      </c>
      <c r="G67" s="763"/>
      <c r="H67" s="757">
        <f t="shared" si="21"/>
        <v>45640</v>
      </c>
    </row>
    <row r="68" spans="1:8" s="196" customFormat="1" ht="20.100000000000001" hidden="1" customHeight="1">
      <c r="A68" s="1103"/>
      <c r="B68" s="962" t="s">
        <v>5006</v>
      </c>
      <c r="C68" s="942" t="s">
        <v>5458</v>
      </c>
      <c r="D68" s="942">
        <v>45660</v>
      </c>
      <c r="E68" s="757">
        <f t="shared" si="38"/>
        <v>45667</v>
      </c>
      <c r="F68" s="757">
        <f t="shared" si="39"/>
        <v>45671</v>
      </c>
      <c r="G68" s="763"/>
      <c r="H68" s="757">
        <f t="shared" si="21"/>
        <v>45647</v>
      </c>
    </row>
    <row r="69" spans="1:8" s="196" customFormat="1" ht="20.100000000000001" hidden="1" customHeight="1">
      <c r="A69" s="1103"/>
      <c r="B69" s="1047" t="s">
        <v>310</v>
      </c>
      <c r="C69" s="942" t="s">
        <v>5459</v>
      </c>
      <c r="D69" s="799">
        <v>45588</v>
      </c>
      <c r="E69" s="799">
        <f t="shared" ref="E69" si="40">D69+7</f>
        <v>45595</v>
      </c>
      <c r="F69" s="799">
        <f t="shared" ref="F69" si="41">D69+11</f>
        <v>45599</v>
      </c>
      <c r="G69" s="763"/>
      <c r="H69" s="757">
        <f t="shared" si="21"/>
        <v>45654</v>
      </c>
    </row>
    <row r="70" spans="1:8" s="196" customFormat="1" ht="20.100000000000001" hidden="1" customHeight="1">
      <c r="A70" s="1103"/>
      <c r="B70" s="962" t="s">
        <v>5403</v>
      </c>
      <c r="C70" s="942" t="s">
        <v>5460</v>
      </c>
      <c r="D70" s="942">
        <v>45667</v>
      </c>
      <c r="E70" s="757">
        <f t="shared" si="38"/>
        <v>45674</v>
      </c>
      <c r="F70" s="757">
        <f t="shared" si="39"/>
        <v>45678</v>
      </c>
      <c r="G70" s="763"/>
      <c r="H70" s="757">
        <v>45668</v>
      </c>
    </row>
    <row r="71" spans="1:8" s="196" customFormat="1" ht="20.100000000000001" hidden="1" customHeight="1">
      <c r="A71" s="1103"/>
      <c r="B71" s="962" t="s">
        <v>5406</v>
      </c>
      <c r="C71" s="942" t="s">
        <v>5461</v>
      </c>
      <c r="D71" s="942">
        <v>45679</v>
      </c>
      <c r="E71" s="757">
        <f t="shared" ref="E71:E72" si="42">D71+7</f>
        <v>45686</v>
      </c>
      <c r="F71" s="757">
        <f t="shared" ref="F71:F72" si="43">D71+11</f>
        <v>45690</v>
      </c>
      <c r="G71" s="763"/>
      <c r="H71" s="757">
        <f t="shared" si="21"/>
        <v>45675</v>
      </c>
    </row>
    <row r="72" spans="1:8" s="196" customFormat="1" ht="20.100000000000001" hidden="1" customHeight="1">
      <c r="A72" s="1103"/>
      <c r="B72" s="962" t="s">
        <v>5443</v>
      </c>
      <c r="C72" s="942" t="s">
        <v>5462</v>
      </c>
      <c r="D72" s="942">
        <v>45688</v>
      </c>
      <c r="E72" s="757">
        <f t="shared" si="42"/>
        <v>45695</v>
      </c>
      <c r="F72" s="757">
        <f t="shared" si="43"/>
        <v>45699</v>
      </c>
      <c r="G72" s="763"/>
      <c r="H72" s="757">
        <f t="shared" si="21"/>
        <v>45682</v>
      </c>
    </row>
    <row r="73" spans="1:8" s="196" customFormat="1" ht="20.100000000000001" hidden="1" customHeight="1">
      <c r="A73" s="1103"/>
      <c r="B73" s="962" t="s">
        <v>4864</v>
      </c>
      <c r="C73" s="942" t="s">
        <v>5463</v>
      </c>
      <c r="D73" s="942">
        <v>45693</v>
      </c>
      <c r="E73" s="757">
        <f t="shared" ref="E73:E75" si="44">D73+7</f>
        <v>45700</v>
      </c>
      <c r="F73" s="757">
        <f t="shared" ref="F73:F76" si="45">D73+11</f>
        <v>45704</v>
      </c>
      <c r="G73" s="763"/>
      <c r="H73" s="757">
        <f t="shared" si="21"/>
        <v>45689</v>
      </c>
    </row>
    <row r="74" spans="1:8" s="196" customFormat="1" ht="20.100000000000001" hidden="1" customHeight="1">
      <c r="A74" s="1103"/>
      <c r="B74" s="962" t="s">
        <v>4848</v>
      </c>
      <c r="C74" s="942" t="s">
        <v>5464</v>
      </c>
      <c r="D74" s="942">
        <v>45701</v>
      </c>
      <c r="E74" s="757">
        <f t="shared" si="44"/>
        <v>45708</v>
      </c>
      <c r="F74" s="757">
        <f t="shared" si="45"/>
        <v>45712</v>
      </c>
      <c r="G74" s="763"/>
      <c r="H74" s="757">
        <f t="shared" si="21"/>
        <v>45696</v>
      </c>
    </row>
    <row r="75" spans="1:8" s="196" customFormat="1" ht="20.100000000000001" hidden="1" customHeight="1">
      <c r="A75" s="1103"/>
      <c r="B75" s="962" t="s">
        <v>5013</v>
      </c>
      <c r="C75" s="942" t="s">
        <v>5465</v>
      </c>
      <c r="D75" s="942">
        <v>45714</v>
      </c>
      <c r="E75" s="757">
        <f t="shared" si="44"/>
        <v>45721</v>
      </c>
      <c r="F75" s="757">
        <f t="shared" si="45"/>
        <v>45725</v>
      </c>
      <c r="G75" s="763"/>
      <c r="H75" s="757">
        <f t="shared" si="21"/>
        <v>45703</v>
      </c>
    </row>
    <row r="76" spans="1:8" s="196" customFormat="1" ht="20.100000000000001" hidden="1" customHeight="1">
      <c r="A76" s="1103"/>
      <c r="B76" s="962" t="s">
        <v>5431</v>
      </c>
      <c r="C76" s="942" t="s">
        <v>5466</v>
      </c>
      <c r="D76" s="942">
        <v>45715</v>
      </c>
      <c r="E76" s="871" t="s">
        <v>286</v>
      </c>
      <c r="F76" s="757">
        <f t="shared" si="45"/>
        <v>45726</v>
      </c>
      <c r="G76" s="763"/>
      <c r="H76" s="757">
        <f t="shared" si="21"/>
        <v>45710</v>
      </c>
    </row>
    <row r="77" spans="1:8" s="196" customFormat="1" ht="20.100000000000001" hidden="1" customHeight="1">
      <c r="A77" s="1103"/>
      <c r="B77" s="962" t="s">
        <v>5401</v>
      </c>
      <c r="C77" s="942" t="s">
        <v>5467</v>
      </c>
      <c r="D77" s="942">
        <v>45729</v>
      </c>
      <c r="E77" s="757">
        <f t="shared" ref="E77" si="46">D77+7</f>
        <v>45736</v>
      </c>
      <c r="F77" s="757">
        <f t="shared" ref="F77" si="47">D77+11</f>
        <v>45740</v>
      </c>
      <c r="G77" s="763"/>
      <c r="H77" s="757">
        <f t="shared" si="21"/>
        <v>45717</v>
      </c>
    </row>
    <row r="78" spans="1:8" s="196" customFormat="1" ht="20.100000000000001" hidden="1" customHeight="1">
      <c r="A78" s="1103"/>
      <c r="B78" s="962" t="s">
        <v>5413</v>
      </c>
      <c r="C78" s="942" t="s">
        <v>5468</v>
      </c>
      <c r="D78" s="942">
        <v>45726</v>
      </c>
      <c r="E78" s="757">
        <f t="shared" ref="E78:E79" si="48">D78+7</f>
        <v>45733</v>
      </c>
      <c r="F78" s="757">
        <f t="shared" ref="F78:F79" si="49">D78+11</f>
        <v>45737</v>
      </c>
      <c r="G78" s="763"/>
      <c r="H78" s="757">
        <f t="shared" si="21"/>
        <v>45724</v>
      </c>
    </row>
    <row r="79" spans="1:8" s="196" customFormat="1" ht="20.100000000000001" hidden="1" customHeight="1">
      <c r="A79" s="1103"/>
      <c r="B79" s="962" t="s">
        <v>5395</v>
      </c>
      <c r="C79" s="942" t="s">
        <v>5469</v>
      </c>
      <c r="D79" s="942">
        <v>45734</v>
      </c>
      <c r="E79" s="757">
        <f t="shared" si="48"/>
        <v>45741</v>
      </c>
      <c r="F79" s="757">
        <f t="shared" si="49"/>
        <v>45745</v>
      </c>
      <c r="G79" s="763"/>
      <c r="H79" s="757">
        <f t="shared" si="21"/>
        <v>45731</v>
      </c>
    </row>
    <row r="80" spans="1:8" s="196" customFormat="1" ht="20.100000000000001" hidden="1" customHeight="1">
      <c r="A80" s="1103"/>
      <c r="B80" s="962" t="s">
        <v>5389</v>
      </c>
      <c r="C80" s="942" t="s">
        <v>5470</v>
      </c>
      <c r="D80" s="942">
        <v>45750</v>
      </c>
      <c r="E80" s="871" t="s">
        <v>286</v>
      </c>
      <c r="F80" s="757">
        <v>45756</v>
      </c>
      <c r="G80" s="763"/>
      <c r="H80" s="757">
        <f t="shared" si="21"/>
        <v>45738</v>
      </c>
    </row>
    <row r="81" spans="1:10" s="196" customFormat="1" ht="20.100000000000001" hidden="1" customHeight="1">
      <c r="A81" s="1103"/>
      <c r="B81" s="962" t="s">
        <v>5393</v>
      </c>
      <c r="C81" s="942" t="s">
        <v>5471</v>
      </c>
      <c r="D81" s="942">
        <v>45756</v>
      </c>
      <c r="E81" s="757">
        <f t="shared" ref="E81:E84" si="50">D81+7</f>
        <v>45763</v>
      </c>
      <c r="F81" s="757">
        <f t="shared" ref="F81:F84" si="51">D81+11</f>
        <v>45767</v>
      </c>
      <c r="G81" s="763"/>
      <c r="H81" s="757">
        <f t="shared" si="21"/>
        <v>45745</v>
      </c>
    </row>
    <row r="82" spans="1:10" s="196" customFormat="1" ht="20.100000000000001" hidden="1" customHeight="1">
      <c r="A82" s="1103"/>
      <c r="B82" s="962" t="s">
        <v>5397</v>
      </c>
      <c r="C82" s="942" t="s">
        <v>5472</v>
      </c>
      <c r="D82" s="942">
        <v>45764</v>
      </c>
      <c r="E82" s="757">
        <f t="shared" si="50"/>
        <v>45771</v>
      </c>
      <c r="F82" s="757">
        <f t="shared" si="51"/>
        <v>45775</v>
      </c>
      <c r="G82" s="763"/>
      <c r="H82" s="757">
        <f t="shared" si="21"/>
        <v>45752</v>
      </c>
    </row>
    <row r="83" spans="1:10" s="196" customFormat="1" ht="20.100000000000001" hidden="1" customHeight="1">
      <c r="A83" s="1103"/>
      <c r="B83" s="962" t="s">
        <v>5399</v>
      </c>
      <c r="C83" s="942" t="s">
        <v>5473</v>
      </c>
      <c r="D83" s="942">
        <v>45772</v>
      </c>
      <c r="E83" s="871" t="s">
        <v>286</v>
      </c>
      <c r="F83" s="757">
        <f t="shared" si="51"/>
        <v>45783</v>
      </c>
      <c r="G83" s="763"/>
      <c r="H83" s="757">
        <f t="shared" si="21"/>
        <v>45759</v>
      </c>
    </row>
    <row r="84" spans="1:10" s="196" customFormat="1" ht="20.100000000000001" hidden="1" customHeight="1">
      <c r="A84" s="1103"/>
      <c r="B84" s="962" t="s">
        <v>5006</v>
      </c>
      <c r="C84" s="942" t="s">
        <v>5474</v>
      </c>
      <c r="D84" s="942">
        <v>45775</v>
      </c>
      <c r="E84" s="757">
        <f t="shared" si="50"/>
        <v>45782</v>
      </c>
      <c r="F84" s="757">
        <f t="shared" si="51"/>
        <v>45786</v>
      </c>
      <c r="G84" s="763"/>
      <c r="H84" s="757">
        <f t="shared" si="21"/>
        <v>45766</v>
      </c>
    </row>
    <row r="85" spans="1:10" s="196" customFormat="1" ht="20.100000000000001" hidden="1" customHeight="1">
      <c r="A85" s="1103"/>
      <c r="B85" s="1047" t="s">
        <v>310</v>
      </c>
      <c r="C85" s="942" t="s">
        <v>5475</v>
      </c>
      <c r="D85" s="799"/>
      <c r="E85" s="799"/>
      <c r="F85" s="799"/>
      <c r="G85" s="763"/>
      <c r="H85" s="757">
        <f t="shared" si="21"/>
        <v>45773</v>
      </c>
    </row>
    <row r="86" spans="1:10" s="196" customFormat="1" ht="20.100000000000001" hidden="1" customHeight="1">
      <c r="A86" s="1103"/>
      <c r="B86" s="962" t="s">
        <v>5403</v>
      </c>
      <c r="C86" s="942" t="s">
        <v>5476</v>
      </c>
      <c r="D86" s="942">
        <v>45788</v>
      </c>
      <c r="E86" s="757">
        <f t="shared" ref="E86" si="52">D86+7</f>
        <v>45795</v>
      </c>
      <c r="F86" s="757">
        <f t="shared" ref="F86" si="53">D86+11</f>
        <v>45799</v>
      </c>
      <c r="G86" s="763"/>
      <c r="H86" s="757">
        <f t="shared" si="21"/>
        <v>45780</v>
      </c>
    </row>
    <row r="87" spans="1:10" s="196" customFormat="1" ht="20.100000000000001" hidden="1" customHeight="1">
      <c r="A87" s="1103"/>
      <c r="B87" s="1047" t="s">
        <v>310</v>
      </c>
      <c r="C87" s="942" t="s">
        <v>5477</v>
      </c>
      <c r="D87" s="799"/>
      <c r="E87" s="799"/>
      <c r="F87" s="799"/>
      <c r="G87" s="763"/>
      <c r="H87" s="757">
        <f t="shared" si="21"/>
        <v>45787</v>
      </c>
    </row>
    <row r="88" spans="1:10" s="159" customFormat="1" ht="17.25" hidden="1" customHeight="1">
      <c r="A88" s="1102"/>
      <c r="B88" s="1088" t="s">
        <v>467</v>
      </c>
      <c r="C88" s="677"/>
      <c r="D88" s="677"/>
      <c r="E88" s="677"/>
      <c r="F88" s="677"/>
      <c r="G88" s="677"/>
      <c r="H88" s="145"/>
    </row>
    <row r="89" spans="1:10" s="159" customFormat="1" ht="17.25" hidden="1" customHeight="1">
      <c r="A89" s="1020"/>
      <c r="B89" s="676"/>
      <c r="C89" s="677"/>
      <c r="D89" s="677"/>
      <c r="E89" s="677"/>
      <c r="F89" s="677"/>
      <c r="G89" s="677"/>
      <c r="H89" s="145"/>
    </row>
    <row r="90" spans="1:10" s="196" customFormat="1" ht="38.450000000000003" hidden="1" customHeight="1">
      <c r="A90" s="1103"/>
      <c r="B90" s="1628" t="s">
        <v>5382</v>
      </c>
      <c r="C90" s="1629"/>
      <c r="D90" s="1532" t="s">
        <v>250</v>
      </c>
      <c r="E90" s="1148" t="s">
        <v>104</v>
      </c>
      <c r="F90" s="1148" t="s">
        <v>148</v>
      </c>
      <c r="G90" s="1378"/>
      <c r="H90" s="1180"/>
      <c r="I90" s="1379"/>
      <c r="J90" s="1379"/>
    </row>
    <row r="91" spans="1:10" s="196" customFormat="1" ht="17.25" hidden="1" customHeight="1">
      <c r="A91" s="1103"/>
      <c r="B91" s="1148" t="s">
        <v>252</v>
      </c>
      <c r="C91" s="1148" t="s">
        <v>253</v>
      </c>
      <c r="D91" s="1533"/>
      <c r="E91" s="1149" t="s">
        <v>99</v>
      </c>
      <c r="F91" s="1149" t="s">
        <v>54</v>
      </c>
      <c r="G91" s="1380"/>
      <c r="H91" s="1148" t="s">
        <v>255</v>
      </c>
    </row>
    <row r="92" spans="1:10" s="196" customFormat="1" ht="22.5" hidden="1" customHeight="1">
      <c r="A92" s="1103"/>
      <c r="B92" s="1263" t="s">
        <v>5384</v>
      </c>
      <c r="C92" s="1151" t="s">
        <v>5385</v>
      </c>
      <c r="D92" s="1151">
        <v>45232</v>
      </c>
      <c r="E92" s="1151">
        <f t="shared" ref="E92:E127" si="54">D92+7</f>
        <v>45239</v>
      </c>
      <c r="F92" s="1151">
        <f t="shared" ref="F92:F126" si="55">D92+11</f>
        <v>45243</v>
      </c>
      <c r="G92" s="1202"/>
      <c r="H92" s="1381"/>
    </row>
    <row r="93" spans="1:10" s="196" customFormat="1" ht="22.5" hidden="1" customHeight="1">
      <c r="A93" s="1103"/>
      <c r="B93" s="1263" t="s">
        <v>4848</v>
      </c>
      <c r="C93" s="1151" t="s">
        <v>5386</v>
      </c>
      <c r="D93" s="1151">
        <f t="shared" ref="D93:D100" si="56">D92+7</f>
        <v>45239</v>
      </c>
      <c r="E93" s="1151">
        <f t="shared" si="54"/>
        <v>45246</v>
      </c>
      <c r="F93" s="1151">
        <f t="shared" si="55"/>
        <v>45250</v>
      </c>
      <c r="G93" s="1202"/>
      <c r="H93" s="1381"/>
    </row>
    <row r="94" spans="1:10" s="196" customFormat="1" ht="22.5" hidden="1" customHeight="1">
      <c r="A94" s="1103"/>
      <c r="B94" s="1263" t="s">
        <v>5387</v>
      </c>
      <c r="C94" s="1151" t="s">
        <v>5388</v>
      </c>
      <c r="D94" s="1151">
        <f t="shared" si="56"/>
        <v>45246</v>
      </c>
      <c r="E94" s="1151">
        <f t="shared" si="54"/>
        <v>45253</v>
      </c>
      <c r="F94" s="1151">
        <f t="shared" si="55"/>
        <v>45257</v>
      </c>
      <c r="G94" s="1202"/>
      <c r="H94" s="1381"/>
    </row>
    <row r="95" spans="1:10" s="196" customFormat="1" ht="22.5" hidden="1" customHeight="1">
      <c r="A95" s="1103"/>
      <c r="B95" s="1263" t="s">
        <v>5389</v>
      </c>
      <c r="C95" s="1151" t="s">
        <v>5390</v>
      </c>
      <c r="D95" s="1151">
        <f t="shared" si="56"/>
        <v>45253</v>
      </c>
      <c r="E95" s="1151">
        <f t="shared" si="54"/>
        <v>45260</v>
      </c>
      <c r="F95" s="1151">
        <f t="shared" si="55"/>
        <v>45264</v>
      </c>
      <c r="G95" s="1202"/>
      <c r="H95" s="1381"/>
    </row>
    <row r="96" spans="1:10" s="196" customFormat="1" ht="22.5" hidden="1" customHeight="1">
      <c r="A96" s="1103"/>
      <c r="B96" s="1263" t="s">
        <v>5391</v>
      </c>
      <c r="C96" s="1151" t="s">
        <v>5392</v>
      </c>
      <c r="D96" s="1151">
        <f t="shared" si="56"/>
        <v>45260</v>
      </c>
      <c r="E96" s="1151">
        <f t="shared" si="54"/>
        <v>45267</v>
      </c>
      <c r="F96" s="1151">
        <f t="shared" si="55"/>
        <v>45271</v>
      </c>
      <c r="G96" s="1202"/>
      <c r="H96" s="1381"/>
    </row>
    <row r="97" spans="1:8" s="196" customFormat="1" ht="22.15" hidden="1" customHeight="1">
      <c r="A97" s="1103"/>
      <c r="B97" s="1263" t="s">
        <v>5393</v>
      </c>
      <c r="C97" s="1151" t="s">
        <v>5394</v>
      </c>
      <c r="D97" s="1151">
        <f t="shared" si="56"/>
        <v>45267</v>
      </c>
      <c r="E97" s="1151">
        <f t="shared" si="54"/>
        <v>45274</v>
      </c>
      <c r="F97" s="1151">
        <f t="shared" si="55"/>
        <v>45278</v>
      </c>
      <c r="G97" s="1202"/>
      <c r="H97" s="1381"/>
    </row>
    <row r="98" spans="1:8" s="196" customFormat="1" ht="22.5" hidden="1" customHeight="1">
      <c r="A98" s="1103"/>
      <c r="B98" s="1263" t="s">
        <v>5395</v>
      </c>
      <c r="C98" s="1151" t="s">
        <v>5396</v>
      </c>
      <c r="D98" s="1151">
        <f t="shared" si="56"/>
        <v>45274</v>
      </c>
      <c r="E98" s="1151">
        <f t="shared" si="54"/>
        <v>45281</v>
      </c>
      <c r="F98" s="1151">
        <f t="shared" si="55"/>
        <v>45285</v>
      </c>
      <c r="G98" s="1202"/>
      <c r="H98" s="1381"/>
    </row>
    <row r="99" spans="1:8" s="196" customFormat="1" ht="22.5" hidden="1" customHeight="1">
      <c r="A99" s="1103"/>
      <c r="B99" s="1263" t="s">
        <v>5397</v>
      </c>
      <c r="C99" s="1151" t="s">
        <v>5398</v>
      </c>
      <c r="D99" s="1151">
        <f t="shared" si="56"/>
        <v>45281</v>
      </c>
      <c r="E99" s="1151">
        <f t="shared" si="54"/>
        <v>45288</v>
      </c>
      <c r="F99" s="1151">
        <f t="shared" si="55"/>
        <v>45292</v>
      </c>
      <c r="G99" s="1202"/>
      <c r="H99" s="1381"/>
    </row>
    <row r="100" spans="1:8" s="196" customFormat="1" ht="22.5" hidden="1" customHeight="1">
      <c r="A100" s="1103"/>
      <c r="B100" s="1263" t="s">
        <v>5399</v>
      </c>
      <c r="C100" s="1151" t="s">
        <v>5400</v>
      </c>
      <c r="D100" s="1151">
        <f t="shared" si="56"/>
        <v>45288</v>
      </c>
      <c r="E100" s="1151">
        <f t="shared" si="54"/>
        <v>45295</v>
      </c>
      <c r="F100" s="1151">
        <f t="shared" si="55"/>
        <v>45299</v>
      </c>
      <c r="G100" s="1202"/>
      <c r="H100" s="1381"/>
    </row>
    <row r="101" spans="1:8" s="196" customFormat="1" ht="22.5" hidden="1" customHeight="1">
      <c r="A101" s="1103"/>
      <c r="B101" s="1263" t="s">
        <v>5401</v>
      </c>
      <c r="C101" s="1151" t="s">
        <v>5402</v>
      </c>
      <c r="D101" s="1151">
        <v>45295</v>
      </c>
      <c r="E101" s="1151">
        <f t="shared" si="54"/>
        <v>45302</v>
      </c>
      <c r="F101" s="1151">
        <f t="shared" si="55"/>
        <v>45306</v>
      </c>
      <c r="G101" s="1202"/>
      <c r="H101" s="1381"/>
    </row>
    <row r="102" spans="1:8" s="196" customFormat="1" ht="22.5" hidden="1" customHeight="1">
      <c r="A102" s="1103"/>
      <c r="B102" s="1263" t="s">
        <v>5403</v>
      </c>
      <c r="C102" s="1151" t="s">
        <v>5404</v>
      </c>
      <c r="D102" s="1151">
        <v>45304</v>
      </c>
      <c r="E102" s="1151">
        <f t="shared" si="54"/>
        <v>45311</v>
      </c>
      <c r="F102" s="1151">
        <f t="shared" si="55"/>
        <v>45315</v>
      </c>
      <c r="G102" s="1202"/>
      <c r="H102" s="1381"/>
    </row>
    <row r="103" spans="1:8" s="196" customFormat="1" ht="22.5" hidden="1" customHeight="1">
      <c r="A103" s="1103"/>
      <c r="B103" s="1263" t="s">
        <v>4858</v>
      </c>
      <c r="C103" s="1151" t="s">
        <v>5405</v>
      </c>
      <c r="D103" s="1151">
        <v>45326</v>
      </c>
      <c r="E103" s="1151">
        <f t="shared" si="54"/>
        <v>45333</v>
      </c>
      <c r="F103" s="1151">
        <f t="shared" si="55"/>
        <v>45337</v>
      </c>
      <c r="G103" s="1202"/>
      <c r="H103" s="1381"/>
    </row>
    <row r="104" spans="1:8" s="196" customFormat="1" ht="22.5" hidden="1" customHeight="1">
      <c r="A104" s="1103"/>
      <c r="B104" s="1263" t="s">
        <v>5406</v>
      </c>
      <c r="C104" s="1151" t="s">
        <v>5407</v>
      </c>
      <c r="D104" s="1151">
        <v>45334</v>
      </c>
      <c r="E104" s="1151">
        <f t="shared" si="54"/>
        <v>45341</v>
      </c>
      <c r="F104" s="1151">
        <f t="shared" si="55"/>
        <v>45345</v>
      </c>
      <c r="G104" s="1202"/>
      <c r="H104" s="1381"/>
    </row>
    <row r="105" spans="1:8" s="196" customFormat="1" ht="22.5" hidden="1" customHeight="1">
      <c r="A105" s="1103"/>
      <c r="B105" s="1263" t="s">
        <v>4864</v>
      </c>
      <c r="C105" s="1151" t="s">
        <v>5408</v>
      </c>
      <c r="D105" s="1151">
        <v>45346</v>
      </c>
      <c r="E105" s="1151">
        <f t="shared" si="54"/>
        <v>45353</v>
      </c>
      <c r="F105" s="1151">
        <f t="shared" si="55"/>
        <v>45357</v>
      </c>
      <c r="G105" s="1202"/>
      <c r="H105" s="1381"/>
    </row>
    <row r="106" spans="1:8" s="196" customFormat="1" ht="22.5" hidden="1" customHeight="1">
      <c r="A106" s="1103"/>
      <c r="B106" s="1263" t="s">
        <v>5384</v>
      </c>
      <c r="C106" s="1151" t="s">
        <v>5409</v>
      </c>
      <c r="D106" s="1151">
        <v>45356</v>
      </c>
      <c r="E106" s="1151">
        <f t="shared" si="54"/>
        <v>45363</v>
      </c>
      <c r="F106" s="1151">
        <f t="shared" si="55"/>
        <v>45367</v>
      </c>
      <c r="G106" s="1202"/>
      <c r="H106" s="1381"/>
    </row>
    <row r="107" spans="1:8" s="196" customFormat="1" ht="22.5" hidden="1" customHeight="1">
      <c r="A107" s="1103"/>
      <c r="B107" s="1263" t="s">
        <v>4848</v>
      </c>
      <c r="C107" s="1151" t="s">
        <v>5410</v>
      </c>
      <c r="D107" s="1151">
        <v>45360</v>
      </c>
      <c r="E107" s="1151">
        <f t="shared" si="54"/>
        <v>45367</v>
      </c>
      <c r="F107" s="1151">
        <f t="shared" si="55"/>
        <v>45371</v>
      </c>
      <c r="G107" s="1179"/>
      <c r="H107" s="1381"/>
    </row>
    <row r="108" spans="1:8" s="196" customFormat="1" ht="22.5" hidden="1" customHeight="1">
      <c r="A108" s="1103"/>
      <c r="B108" s="1263" t="s">
        <v>5387</v>
      </c>
      <c r="C108" s="1151" t="s">
        <v>5411</v>
      </c>
      <c r="D108" s="1151">
        <v>45377</v>
      </c>
      <c r="E108" s="1151">
        <f t="shared" si="54"/>
        <v>45384</v>
      </c>
      <c r="F108" s="1151">
        <f t="shared" si="55"/>
        <v>45388</v>
      </c>
      <c r="G108" s="1202"/>
      <c r="H108" s="1381"/>
    </row>
    <row r="109" spans="1:8" s="196" customFormat="1" ht="22.5" hidden="1" customHeight="1">
      <c r="A109" s="1103"/>
      <c r="B109" s="1308" t="s">
        <v>5389</v>
      </c>
      <c r="C109" s="1154" t="s">
        <v>5412</v>
      </c>
      <c r="D109" s="1154">
        <v>45392</v>
      </c>
      <c r="E109" s="1151">
        <f t="shared" si="54"/>
        <v>45399</v>
      </c>
      <c r="F109" s="1151">
        <f t="shared" si="55"/>
        <v>45403</v>
      </c>
      <c r="G109" s="1202"/>
      <c r="H109" s="1151"/>
    </row>
    <row r="110" spans="1:8" s="196" customFormat="1" ht="22.5" hidden="1" customHeight="1">
      <c r="A110" s="1103"/>
      <c r="B110" s="1308" t="s">
        <v>5413</v>
      </c>
      <c r="C110" s="1154" t="s">
        <v>5414</v>
      </c>
      <c r="D110" s="1154">
        <v>45385</v>
      </c>
      <c r="E110" s="1151">
        <f t="shared" si="54"/>
        <v>45392</v>
      </c>
      <c r="F110" s="1151">
        <f t="shared" si="55"/>
        <v>45396</v>
      </c>
      <c r="G110" s="1202"/>
      <c r="H110" s="1151"/>
    </row>
    <row r="111" spans="1:8" s="196" customFormat="1" ht="22.5" hidden="1" customHeight="1">
      <c r="A111" s="1103"/>
      <c r="B111" s="1308" t="s">
        <v>5393</v>
      </c>
      <c r="C111" s="1154" t="s">
        <v>5415</v>
      </c>
      <c r="D111" s="1154">
        <v>45397</v>
      </c>
      <c r="E111" s="1151">
        <f t="shared" si="54"/>
        <v>45404</v>
      </c>
      <c r="F111" s="1151">
        <f t="shared" si="55"/>
        <v>45408</v>
      </c>
      <c r="G111" s="1202"/>
      <c r="H111" s="1151"/>
    </row>
    <row r="112" spans="1:8" s="196" customFormat="1" ht="22.5" hidden="1" customHeight="1">
      <c r="A112" s="1103"/>
      <c r="B112" s="1308" t="s">
        <v>5395</v>
      </c>
      <c r="C112" s="1154" t="s">
        <v>5416</v>
      </c>
      <c r="D112" s="1154">
        <v>45399</v>
      </c>
      <c r="E112" s="1151">
        <f t="shared" si="54"/>
        <v>45406</v>
      </c>
      <c r="F112" s="1151">
        <f t="shared" si="55"/>
        <v>45410</v>
      </c>
      <c r="G112" s="1202"/>
      <c r="H112" s="1151"/>
    </row>
    <row r="113" spans="1:8" s="196" customFormat="1" ht="22.5" hidden="1" customHeight="1">
      <c r="A113" s="1103"/>
      <c r="B113" s="1308" t="s">
        <v>5397</v>
      </c>
      <c r="C113" s="1154" t="s">
        <v>5417</v>
      </c>
      <c r="D113" s="1154">
        <v>45408</v>
      </c>
      <c r="E113" s="1151">
        <f t="shared" si="54"/>
        <v>45415</v>
      </c>
      <c r="F113" s="1151">
        <f t="shared" si="55"/>
        <v>45419</v>
      </c>
      <c r="G113" s="1202"/>
      <c r="H113" s="1151"/>
    </row>
    <row r="114" spans="1:8" s="196" customFormat="1" ht="22.5" hidden="1" customHeight="1">
      <c r="A114" s="1103"/>
      <c r="B114" s="1308" t="s">
        <v>5399</v>
      </c>
      <c r="C114" s="1154" t="s">
        <v>5418</v>
      </c>
      <c r="D114" s="1154">
        <v>45415</v>
      </c>
      <c r="E114" s="1151">
        <f t="shared" si="54"/>
        <v>45422</v>
      </c>
      <c r="F114" s="1151">
        <f t="shared" si="55"/>
        <v>45426</v>
      </c>
      <c r="G114" s="1202"/>
      <c r="H114" s="1151"/>
    </row>
    <row r="115" spans="1:8" s="196" customFormat="1" ht="22.5" hidden="1" customHeight="1">
      <c r="A115" s="1103"/>
      <c r="B115" s="1308" t="s">
        <v>5401</v>
      </c>
      <c r="C115" s="1154" t="s">
        <v>5419</v>
      </c>
      <c r="D115" s="1154">
        <v>45425</v>
      </c>
      <c r="E115" s="1151">
        <f t="shared" si="54"/>
        <v>45432</v>
      </c>
      <c r="F115" s="1151">
        <f t="shared" si="55"/>
        <v>45436</v>
      </c>
      <c r="G115" s="1202"/>
      <c r="H115" s="1151"/>
    </row>
    <row r="116" spans="1:8" s="196" customFormat="1" ht="22.5" hidden="1" customHeight="1">
      <c r="A116" s="1103"/>
      <c r="B116" s="1308" t="s">
        <v>5403</v>
      </c>
      <c r="C116" s="1154" t="s">
        <v>5420</v>
      </c>
      <c r="D116" s="1154">
        <v>45428</v>
      </c>
      <c r="E116" s="1151">
        <f t="shared" si="54"/>
        <v>45435</v>
      </c>
      <c r="F116" s="1151">
        <f t="shared" si="55"/>
        <v>45439</v>
      </c>
      <c r="G116" s="1202"/>
      <c r="H116" s="1151"/>
    </row>
    <row r="117" spans="1:8" s="196" customFormat="1" ht="22.5" hidden="1" customHeight="1">
      <c r="A117" s="1103"/>
      <c r="B117" s="1309" t="s">
        <v>310</v>
      </c>
      <c r="C117" s="1154" t="s">
        <v>5421</v>
      </c>
      <c r="D117" s="1156">
        <v>45407</v>
      </c>
      <c r="E117" s="1156">
        <f t="shared" si="54"/>
        <v>45414</v>
      </c>
      <c r="F117" s="1156">
        <f t="shared" si="55"/>
        <v>45418</v>
      </c>
      <c r="G117" s="1202"/>
      <c r="H117" s="1151"/>
    </row>
    <row r="118" spans="1:8" s="196" customFormat="1" ht="22.5" hidden="1" customHeight="1">
      <c r="A118" s="1103"/>
      <c r="B118" s="1309" t="s">
        <v>310</v>
      </c>
      <c r="C118" s="1154" t="s">
        <v>5422</v>
      </c>
      <c r="D118" s="1156">
        <v>45407</v>
      </c>
      <c r="E118" s="1156">
        <f t="shared" si="54"/>
        <v>45414</v>
      </c>
      <c r="F118" s="1156">
        <f t="shared" si="55"/>
        <v>45418</v>
      </c>
      <c r="G118" s="1202"/>
      <c r="H118" s="1151"/>
    </row>
    <row r="119" spans="1:8" s="196" customFormat="1" ht="20.100000000000001" hidden="1" customHeight="1">
      <c r="A119" s="1103" t="s">
        <v>5423</v>
      </c>
      <c r="B119" s="1308" t="s">
        <v>5006</v>
      </c>
      <c r="C119" s="1154" t="s">
        <v>5424</v>
      </c>
      <c r="D119" s="1154">
        <v>45431</v>
      </c>
      <c r="E119" s="1151">
        <f t="shared" si="54"/>
        <v>45438</v>
      </c>
      <c r="F119" s="1151">
        <f t="shared" si="55"/>
        <v>45442</v>
      </c>
      <c r="G119" s="1202"/>
      <c r="H119" s="1151"/>
    </row>
    <row r="120" spans="1:8" s="196" customFormat="1" ht="20.100000000000001" hidden="1" customHeight="1">
      <c r="A120" s="1103"/>
      <c r="B120" s="1308" t="s">
        <v>4858</v>
      </c>
      <c r="C120" s="1154" t="s">
        <v>5425</v>
      </c>
      <c r="D120" s="1154">
        <v>45441</v>
      </c>
      <c r="E120" s="1151">
        <f t="shared" si="54"/>
        <v>45448</v>
      </c>
      <c r="F120" s="1151">
        <f t="shared" si="55"/>
        <v>45452</v>
      </c>
      <c r="G120" s="1202"/>
      <c r="H120" s="1151"/>
    </row>
    <row r="121" spans="1:8" s="196" customFormat="1" ht="20.100000000000001" hidden="1" customHeight="1">
      <c r="A121" s="1103"/>
      <c r="B121" s="1308" t="s">
        <v>5406</v>
      </c>
      <c r="C121" s="1154" t="s">
        <v>5426</v>
      </c>
      <c r="D121" s="1154">
        <v>45441</v>
      </c>
      <c r="E121" s="1151">
        <f t="shared" si="54"/>
        <v>45448</v>
      </c>
      <c r="F121" s="1151">
        <f t="shared" si="55"/>
        <v>45452</v>
      </c>
      <c r="G121" s="1202"/>
      <c r="H121" s="1151"/>
    </row>
    <row r="122" spans="1:8" s="196" customFormat="1" ht="20.100000000000001" hidden="1" customHeight="1">
      <c r="A122" s="1103"/>
      <c r="B122" s="1309" t="s">
        <v>286</v>
      </c>
      <c r="C122" s="1154" t="s">
        <v>5427</v>
      </c>
      <c r="D122" s="1156">
        <v>45451</v>
      </c>
      <c r="E122" s="1156">
        <f t="shared" si="54"/>
        <v>45458</v>
      </c>
      <c r="F122" s="1156">
        <f t="shared" si="55"/>
        <v>45462</v>
      </c>
      <c r="G122" s="1202"/>
      <c r="H122" s="1151"/>
    </row>
    <row r="123" spans="1:8" s="196" customFormat="1" ht="20.100000000000001" hidden="1" customHeight="1">
      <c r="A123" s="1103" t="s">
        <v>5423</v>
      </c>
      <c r="B123" s="1308" t="s">
        <v>4864</v>
      </c>
      <c r="C123" s="1154" t="s">
        <v>5428</v>
      </c>
      <c r="D123" s="1154">
        <v>45462</v>
      </c>
      <c r="E123" s="1151">
        <f t="shared" si="54"/>
        <v>45469</v>
      </c>
      <c r="F123" s="1151">
        <f t="shared" si="55"/>
        <v>45473</v>
      </c>
      <c r="G123" s="1202"/>
      <c r="H123" s="1151"/>
    </row>
    <row r="124" spans="1:8" s="196" customFormat="1" ht="20.100000000000001" hidden="1" customHeight="1">
      <c r="A124" s="1103"/>
      <c r="B124" s="1308" t="s">
        <v>4848</v>
      </c>
      <c r="C124" s="1154" t="s">
        <v>5429</v>
      </c>
      <c r="D124" s="1154">
        <v>45471</v>
      </c>
      <c r="E124" s="1151">
        <f t="shared" si="54"/>
        <v>45478</v>
      </c>
      <c r="F124" s="1151">
        <f t="shared" si="55"/>
        <v>45482</v>
      </c>
      <c r="G124" s="1202"/>
      <c r="H124" s="1151"/>
    </row>
    <row r="125" spans="1:8" s="196" customFormat="1" ht="20.100000000000001" hidden="1" customHeight="1">
      <c r="A125" s="1103"/>
      <c r="B125" s="1308" t="s">
        <v>5013</v>
      </c>
      <c r="C125" s="1154" t="s">
        <v>5430</v>
      </c>
      <c r="D125" s="1154">
        <v>45478</v>
      </c>
      <c r="E125" s="1151">
        <f t="shared" si="54"/>
        <v>45485</v>
      </c>
      <c r="F125" s="1151">
        <f t="shared" si="55"/>
        <v>45489</v>
      </c>
      <c r="G125" s="1202"/>
      <c r="H125" s="1151"/>
    </row>
    <row r="126" spans="1:8" s="196" customFormat="1" ht="20.100000000000001" hidden="1" customHeight="1">
      <c r="A126" s="1103"/>
      <c r="B126" s="1308" t="s">
        <v>5431</v>
      </c>
      <c r="C126" s="1154" t="s">
        <v>5432</v>
      </c>
      <c r="D126" s="1154">
        <v>45484</v>
      </c>
      <c r="E126" s="1151">
        <f t="shared" si="54"/>
        <v>45491</v>
      </c>
      <c r="F126" s="1151">
        <f t="shared" si="55"/>
        <v>45495</v>
      </c>
      <c r="G126" s="1202"/>
      <c r="H126" s="1151"/>
    </row>
    <row r="127" spans="1:8" s="196" customFormat="1" ht="20.100000000000001" hidden="1" customHeight="1">
      <c r="A127" s="1103"/>
      <c r="B127" s="1308" t="s">
        <v>5016</v>
      </c>
      <c r="C127" s="1154" t="s">
        <v>5433</v>
      </c>
      <c r="D127" s="1154">
        <v>45500</v>
      </c>
      <c r="E127" s="1151">
        <f t="shared" si="54"/>
        <v>45507</v>
      </c>
      <c r="F127" s="1155" t="s">
        <v>286</v>
      </c>
      <c r="G127" s="1202"/>
      <c r="H127" s="1151"/>
    </row>
    <row r="128" spans="1:8" s="196" customFormat="1" ht="20.100000000000001" hidden="1" customHeight="1">
      <c r="A128" s="1103"/>
      <c r="B128" s="1308" t="s">
        <v>5413</v>
      </c>
      <c r="C128" s="1154" t="s">
        <v>5434</v>
      </c>
      <c r="D128" s="1154">
        <v>45503</v>
      </c>
      <c r="E128" s="1155" t="s">
        <v>286</v>
      </c>
      <c r="F128" s="1151">
        <f t="shared" ref="F128:F129" si="57">D128+11</f>
        <v>45514</v>
      </c>
      <c r="G128" s="1202"/>
      <c r="H128" s="1151"/>
    </row>
    <row r="129" spans="1:8" s="196" customFormat="1" ht="20.100000000000001" hidden="1" customHeight="1">
      <c r="A129" s="1103"/>
      <c r="B129" s="1308" t="s">
        <v>5389</v>
      </c>
      <c r="C129" s="1154" t="s">
        <v>5435</v>
      </c>
      <c r="D129" s="1154">
        <v>45512</v>
      </c>
      <c r="E129" s="1151">
        <f t="shared" ref="E129:E158" si="58">D129+7</f>
        <v>45519</v>
      </c>
      <c r="F129" s="1151">
        <f t="shared" si="57"/>
        <v>45523</v>
      </c>
      <c r="G129" s="1202"/>
      <c r="H129" s="1151"/>
    </row>
    <row r="130" spans="1:8" s="196" customFormat="1" ht="20.100000000000001" hidden="1" customHeight="1">
      <c r="A130" s="1103"/>
      <c r="B130" s="1308" t="s">
        <v>5393</v>
      </c>
      <c r="C130" s="1154" t="s">
        <v>5436</v>
      </c>
      <c r="D130" s="1154">
        <v>45526</v>
      </c>
      <c r="E130" s="1151">
        <f t="shared" si="58"/>
        <v>45533</v>
      </c>
      <c r="F130" s="1155" t="s">
        <v>286</v>
      </c>
      <c r="G130" s="1202"/>
      <c r="H130" s="1151"/>
    </row>
    <row r="131" spans="1:8" s="196" customFormat="1" ht="20.100000000000001" hidden="1" customHeight="1">
      <c r="A131" s="1103"/>
      <c r="B131" s="1308" t="s">
        <v>5395</v>
      </c>
      <c r="C131" s="1154" t="s">
        <v>5437</v>
      </c>
      <c r="D131" s="1155" t="s">
        <v>286</v>
      </c>
      <c r="E131" s="1156" t="e">
        <f t="shared" si="58"/>
        <v>#VALUE!</v>
      </c>
      <c r="F131" s="1156" t="e">
        <f t="shared" ref="F131:F142" si="59">D131+11</f>
        <v>#VALUE!</v>
      </c>
      <c r="G131" s="1202"/>
      <c r="H131" s="1151"/>
    </row>
    <row r="132" spans="1:8" s="196" customFormat="1" ht="20.100000000000001" hidden="1" customHeight="1">
      <c r="A132" s="1103"/>
      <c r="B132" s="1308" t="s">
        <v>5397</v>
      </c>
      <c r="C132" s="1154" t="s">
        <v>5438</v>
      </c>
      <c r="D132" s="1154">
        <v>45532</v>
      </c>
      <c r="E132" s="1151">
        <f t="shared" si="58"/>
        <v>45539</v>
      </c>
      <c r="F132" s="1151">
        <f t="shared" si="59"/>
        <v>45543</v>
      </c>
      <c r="G132" s="1202"/>
      <c r="H132" s="1151"/>
    </row>
    <row r="133" spans="1:8" s="196" customFormat="1" ht="20.100000000000001" hidden="1" customHeight="1">
      <c r="A133" s="1103"/>
      <c r="B133" s="1308" t="s">
        <v>5399</v>
      </c>
      <c r="C133" s="1154" t="s">
        <v>5439</v>
      </c>
      <c r="D133" s="1154">
        <v>45535</v>
      </c>
      <c r="E133" s="1151">
        <f t="shared" si="58"/>
        <v>45542</v>
      </c>
      <c r="F133" s="1151">
        <f t="shared" si="59"/>
        <v>45546</v>
      </c>
      <c r="G133" s="1202"/>
      <c r="H133" s="1151"/>
    </row>
    <row r="134" spans="1:8" s="196" customFormat="1" ht="20.100000000000001" hidden="1" customHeight="1">
      <c r="A134" s="1103"/>
      <c r="B134" s="1308" t="s">
        <v>5006</v>
      </c>
      <c r="C134" s="1154" t="s">
        <v>5440</v>
      </c>
      <c r="D134" s="1154">
        <v>45542</v>
      </c>
      <c r="E134" s="1151">
        <f t="shared" si="58"/>
        <v>45549</v>
      </c>
      <c r="F134" s="1151">
        <f t="shared" si="59"/>
        <v>45553</v>
      </c>
      <c r="G134" s="1202"/>
      <c r="H134" s="1151"/>
    </row>
    <row r="135" spans="1:8" s="196" customFormat="1" ht="20.100000000000001" hidden="1" customHeight="1">
      <c r="A135" s="1103"/>
      <c r="B135" s="1308" t="s">
        <v>5403</v>
      </c>
      <c r="C135" s="1154" t="s">
        <v>5441</v>
      </c>
      <c r="D135" s="1154">
        <v>45551</v>
      </c>
      <c r="E135" s="1151">
        <f t="shared" si="58"/>
        <v>45558</v>
      </c>
      <c r="F135" s="1151">
        <f t="shared" si="59"/>
        <v>45562</v>
      </c>
      <c r="G135" s="1202"/>
      <c r="H135" s="1151"/>
    </row>
    <row r="136" spans="1:8" s="196" customFormat="1" ht="20.100000000000001" hidden="1" customHeight="1">
      <c r="A136" s="1103"/>
      <c r="B136" s="1308" t="s">
        <v>5406</v>
      </c>
      <c r="C136" s="1154" t="s">
        <v>5442</v>
      </c>
      <c r="D136" s="1154">
        <v>45557</v>
      </c>
      <c r="E136" s="1151">
        <f t="shared" si="58"/>
        <v>45564</v>
      </c>
      <c r="F136" s="1151">
        <f t="shared" si="59"/>
        <v>45568</v>
      </c>
      <c r="G136" s="1202"/>
      <c r="H136" s="1151"/>
    </row>
    <row r="137" spans="1:8" s="196" customFormat="1" ht="20.100000000000001" hidden="1" customHeight="1">
      <c r="A137" s="1103"/>
      <c r="B137" s="1308" t="s">
        <v>5443</v>
      </c>
      <c r="C137" s="1154" t="s">
        <v>5444</v>
      </c>
      <c r="D137" s="1154">
        <v>45564</v>
      </c>
      <c r="E137" s="1151">
        <f t="shared" si="58"/>
        <v>45571</v>
      </c>
      <c r="F137" s="1151">
        <f t="shared" si="59"/>
        <v>45575</v>
      </c>
      <c r="G137" s="1202"/>
      <c r="H137" s="1151"/>
    </row>
    <row r="138" spans="1:8" s="196" customFormat="1" ht="20.100000000000001" hidden="1" customHeight="1">
      <c r="A138" s="1103"/>
      <c r="B138" s="1382" t="s">
        <v>310</v>
      </c>
      <c r="C138" s="1154" t="s">
        <v>5445</v>
      </c>
      <c r="D138" s="1156">
        <v>45562</v>
      </c>
      <c r="E138" s="1156">
        <f t="shared" si="58"/>
        <v>45569</v>
      </c>
      <c r="F138" s="1156">
        <f t="shared" si="59"/>
        <v>45573</v>
      </c>
      <c r="G138" s="1202"/>
      <c r="H138" s="1151"/>
    </row>
    <row r="139" spans="1:8" s="196" customFormat="1" ht="20.100000000000001" hidden="1" customHeight="1">
      <c r="A139" s="1103"/>
      <c r="B139" s="1308" t="s">
        <v>4864</v>
      </c>
      <c r="C139" s="1154" t="s">
        <v>5446</v>
      </c>
      <c r="D139" s="1154">
        <v>45571</v>
      </c>
      <c r="E139" s="1151">
        <f t="shared" si="58"/>
        <v>45578</v>
      </c>
      <c r="F139" s="1151">
        <f t="shared" si="59"/>
        <v>45582</v>
      </c>
      <c r="G139" s="1202"/>
      <c r="H139" s="1151"/>
    </row>
    <row r="140" spans="1:8" s="196" customFormat="1" ht="20.100000000000001" hidden="1" customHeight="1">
      <c r="A140" s="1103"/>
      <c r="B140" s="1308" t="s">
        <v>4848</v>
      </c>
      <c r="C140" s="1154" t="s">
        <v>5447</v>
      </c>
      <c r="D140" s="1154">
        <v>45580</v>
      </c>
      <c r="E140" s="1151">
        <f t="shared" si="58"/>
        <v>45587</v>
      </c>
      <c r="F140" s="1151">
        <f t="shared" si="59"/>
        <v>45591</v>
      </c>
      <c r="G140" s="1202"/>
      <c r="H140" s="1151"/>
    </row>
    <row r="141" spans="1:8" s="196" customFormat="1" ht="20.100000000000001" hidden="1" customHeight="1">
      <c r="A141" s="1103"/>
      <c r="B141" s="1308" t="s">
        <v>5013</v>
      </c>
      <c r="C141" s="1154" t="s">
        <v>5448</v>
      </c>
      <c r="D141" s="1154">
        <v>45589</v>
      </c>
      <c r="E141" s="1151">
        <f t="shared" si="58"/>
        <v>45596</v>
      </c>
      <c r="F141" s="1151">
        <f t="shared" si="59"/>
        <v>45600</v>
      </c>
      <c r="G141" s="1202"/>
      <c r="H141" s="1151"/>
    </row>
    <row r="142" spans="1:8" s="196" customFormat="1" ht="20.100000000000001" hidden="1" customHeight="1">
      <c r="A142" s="1103"/>
      <c r="B142" s="1308" t="s">
        <v>5431</v>
      </c>
      <c r="C142" s="1154" t="s">
        <v>5449</v>
      </c>
      <c r="D142" s="1154">
        <v>45595</v>
      </c>
      <c r="E142" s="1151">
        <f t="shared" si="58"/>
        <v>45602</v>
      </c>
      <c r="F142" s="1151">
        <f t="shared" si="59"/>
        <v>45606</v>
      </c>
      <c r="G142" s="1202"/>
      <c r="H142" s="1151"/>
    </row>
    <row r="143" spans="1:8" s="196" customFormat="1" ht="20.100000000000001" hidden="1" customHeight="1">
      <c r="A143" s="1103"/>
      <c r="B143" s="1308" t="s">
        <v>5016</v>
      </c>
      <c r="C143" s="1154" t="s">
        <v>5450</v>
      </c>
      <c r="D143" s="1154">
        <v>45608</v>
      </c>
      <c r="E143" s="1151">
        <f t="shared" si="58"/>
        <v>45615</v>
      </c>
      <c r="F143" s="1155" t="s">
        <v>286</v>
      </c>
      <c r="G143" s="1202"/>
      <c r="H143" s="1151"/>
    </row>
    <row r="144" spans="1:8" s="196" customFormat="1" ht="20.100000000000001" hidden="1" customHeight="1">
      <c r="A144" s="1103"/>
      <c r="B144" s="1308" t="s">
        <v>5413</v>
      </c>
      <c r="C144" s="1154" t="s">
        <v>5451</v>
      </c>
      <c r="D144" s="1154">
        <v>45612</v>
      </c>
      <c r="E144" s="1151">
        <f t="shared" si="58"/>
        <v>45619</v>
      </c>
      <c r="F144" s="1151">
        <f t="shared" ref="F144:F162" si="60">D144+11</f>
        <v>45623</v>
      </c>
      <c r="G144" s="1202"/>
      <c r="H144" s="1151"/>
    </row>
    <row r="145" spans="1:8" s="196" customFormat="1" ht="20.100000000000001" hidden="1" customHeight="1">
      <c r="A145" s="1103"/>
      <c r="B145" s="1382" t="s">
        <v>310</v>
      </c>
      <c r="C145" s="1154" t="s">
        <v>5452</v>
      </c>
      <c r="D145" s="1156">
        <v>45588</v>
      </c>
      <c r="E145" s="1156">
        <f t="shared" si="58"/>
        <v>45595</v>
      </c>
      <c r="F145" s="1156">
        <f t="shared" si="60"/>
        <v>45599</v>
      </c>
      <c r="G145" s="1202"/>
      <c r="H145" s="1151"/>
    </row>
    <row r="146" spans="1:8" s="196" customFormat="1" ht="20.100000000000001" hidden="1" customHeight="1">
      <c r="A146" s="1103"/>
      <c r="B146" s="1308" t="s">
        <v>5389</v>
      </c>
      <c r="C146" s="1154" t="s">
        <v>5453</v>
      </c>
      <c r="D146" s="1154">
        <v>45626</v>
      </c>
      <c r="E146" s="1151">
        <f t="shared" si="58"/>
        <v>45633</v>
      </c>
      <c r="F146" s="1151">
        <f t="shared" si="60"/>
        <v>45637</v>
      </c>
      <c r="G146" s="1202"/>
      <c r="H146" s="1151"/>
    </row>
    <row r="147" spans="1:8" s="196" customFormat="1" ht="20.100000000000001" hidden="1" customHeight="1">
      <c r="A147" s="1103"/>
      <c r="B147" s="1308" t="s">
        <v>5393</v>
      </c>
      <c r="C147" s="1154" t="s">
        <v>5454</v>
      </c>
      <c r="D147" s="1154">
        <v>45632</v>
      </c>
      <c r="E147" s="1151">
        <f t="shared" si="58"/>
        <v>45639</v>
      </c>
      <c r="F147" s="1151">
        <f t="shared" si="60"/>
        <v>45643</v>
      </c>
      <c r="G147" s="1202"/>
      <c r="H147" s="1151"/>
    </row>
    <row r="148" spans="1:8" s="196" customFormat="1" ht="20.100000000000001" hidden="1" customHeight="1">
      <c r="A148" s="1103"/>
      <c r="B148" s="1308" t="s">
        <v>5399</v>
      </c>
      <c r="C148" s="1154" t="s">
        <v>5455</v>
      </c>
      <c r="D148" s="1154">
        <v>45648</v>
      </c>
      <c r="E148" s="1151">
        <f t="shared" si="58"/>
        <v>45655</v>
      </c>
      <c r="F148" s="1151">
        <f t="shared" si="60"/>
        <v>45659</v>
      </c>
      <c r="G148" s="1202"/>
      <c r="H148" s="1151"/>
    </row>
    <row r="149" spans="1:8" s="196" customFormat="1" ht="20.100000000000001" hidden="1" customHeight="1">
      <c r="A149" s="1103"/>
      <c r="B149" s="1308" t="s">
        <v>5397</v>
      </c>
      <c r="C149" s="1154" t="s">
        <v>5456</v>
      </c>
      <c r="D149" s="1154">
        <v>45646</v>
      </c>
      <c r="E149" s="1151">
        <f t="shared" si="58"/>
        <v>45653</v>
      </c>
      <c r="F149" s="1151">
        <f t="shared" si="60"/>
        <v>45657</v>
      </c>
      <c r="G149" s="1202"/>
      <c r="H149" s="1151"/>
    </row>
    <row r="150" spans="1:8" s="196" customFormat="1" ht="20.100000000000001" hidden="1" customHeight="1">
      <c r="A150" s="1103"/>
      <c r="B150" s="1382" t="s">
        <v>310</v>
      </c>
      <c r="C150" s="1154" t="s">
        <v>5457</v>
      </c>
      <c r="D150" s="1156">
        <v>45588</v>
      </c>
      <c r="E150" s="1156">
        <f t="shared" si="58"/>
        <v>45595</v>
      </c>
      <c r="F150" s="1156">
        <f t="shared" si="60"/>
        <v>45599</v>
      </c>
      <c r="G150" s="1202"/>
      <c r="H150" s="1151"/>
    </row>
    <row r="151" spans="1:8" s="196" customFormat="1" ht="20.100000000000001" hidden="1" customHeight="1">
      <c r="A151" s="1103"/>
      <c r="B151" s="1308" t="s">
        <v>5006</v>
      </c>
      <c r="C151" s="1154" t="s">
        <v>5458</v>
      </c>
      <c r="D151" s="1154">
        <v>45660</v>
      </c>
      <c r="E151" s="1151">
        <f t="shared" si="58"/>
        <v>45667</v>
      </c>
      <c r="F151" s="1151">
        <f t="shared" si="60"/>
        <v>45671</v>
      </c>
      <c r="G151" s="1202"/>
      <c r="H151" s="1151"/>
    </row>
    <row r="152" spans="1:8" s="196" customFormat="1" ht="20.100000000000001" hidden="1" customHeight="1">
      <c r="A152" s="1103"/>
      <c r="B152" s="1382" t="s">
        <v>310</v>
      </c>
      <c r="C152" s="1154" t="s">
        <v>5459</v>
      </c>
      <c r="D152" s="1156">
        <v>45588</v>
      </c>
      <c r="E152" s="1156">
        <f t="shared" si="58"/>
        <v>45595</v>
      </c>
      <c r="F152" s="1156">
        <f t="shared" si="60"/>
        <v>45599</v>
      </c>
      <c r="G152" s="1202"/>
      <c r="H152" s="1151"/>
    </row>
    <row r="153" spans="1:8" s="196" customFormat="1" ht="20.100000000000001" hidden="1" customHeight="1">
      <c r="A153" s="1103"/>
      <c r="B153" s="1308" t="s">
        <v>5403</v>
      </c>
      <c r="C153" s="1154" t="s">
        <v>5460</v>
      </c>
      <c r="D153" s="1154">
        <v>45667</v>
      </c>
      <c r="E153" s="1151">
        <f t="shared" si="58"/>
        <v>45674</v>
      </c>
      <c r="F153" s="1151">
        <f t="shared" si="60"/>
        <v>45678</v>
      </c>
      <c r="G153" s="1202"/>
      <c r="H153" s="1151"/>
    </row>
    <row r="154" spans="1:8" s="196" customFormat="1" ht="20.100000000000001" hidden="1" customHeight="1">
      <c r="A154" s="1103"/>
      <c r="B154" s="1308" t="s">
        <v>5406</v>
      </c>
      <c r="C154" s="1154" t="s">
        <v>5461</v>
      </c>
      <c r="D154" s="1154">
        <v>45679</v>
      </c>
      <c r="E154" s="1151">
        <f t="shared" si="58"/>
        <v>45686</v>
      </c>
      <c r="F154" s="1151">
        <f t="shared" si="60"/>
        <v>45690</v>
      </c>
      <c r="G154" s="1202"/>
      <c r="H154" s="1151"/>
    </row>
    <row r="155" spans="1:8" s="196" customFormat="1" ht="20.100000000000001" hidden="1" customHeight="1">
      <c r="A155" s="1103"/>
      <c r="B155" s="1308" t="s">
        <v>5443</v>
      </c>
      <c r="C155" s="1154" t="s">
        <v>5462</v>
      </c>
      <c r="D155" s="1154">
        <v>45688</v>
      </c>
      <c r="E155" s="1151">
        <f t="shared" si="58"/>
        <v>45695</v>
      </c>
      <c r="F155" s="1151">
        <f t="shared" si="60"/>
        <v>45699</v>
      </c>
      <c r="G155" s="1202"/>
      <c r="H155" s="1151"/>
    </row>
    <row r="156" spans="1:8" s="196" customFormat="1" ht="20.100000000000001" hidden="1" customHeight="1">
      <c r="A156" s="1103"/>
      <c r="B156" s="1308" t="s">
        <v>4864</v>
      </c>
      <c r="C156" s="1154" t="s">
        <v>5463</v>
      </c>
      <c r="D156" s="1154">
        <v>45693</v>
      </c>
      <c r="E156" s="1151">
        <f t="shared" si="58"/>
        <v>45700</v>
      </c>
      <c r="F156" s="1151">
        <f t="shared" si="60"/>
        <v>45704</v>
      </c>
      <c r="G156" s="1202"/>
      <c r="H156" s="1151"/>
    </row>
    <row r="157" spans="1:8" s="196" customFormat="1" ht="20.100000000000001" hidden="1" customHeight="1">
      <c r="A157" s="1103"/>
      <c r="B157" s="1308" t="s">
        <v>4848</v>
      </c>
      <c r="C157" s="1154" t="s">
        <v>5464</v>
      </c>
      <c r="D157" s="1154">
        <v>45701</v>
      </c>
      <c r="E157" s="1151">
        <f t="shared" si="58"/>
        <v>45708</v>
      </c>
      <c r="F157" s="1151">
        <f t="shared" si="60"/>
        <v>45712</v>
      </c>
      <c r="G157" s="1202"/>
      <c r="H157" s="1151"/>
    </row>
    <row r="158" spans="1:8" s="196" customFormat="1" ht="20.100000000000001" hidden="1" customHeight="1">
      <c r="A158" s="1103"/>
      <c r="B158" s="1308" t="s">
        <v>5013</v>
      </c>
      <c r="C158" s="1154" t="s">
        <v>5465</v>
      </c>
      <c r="D158" s="1154">
        <v>45714</v>
      </c>
      <c r="E158" s="1151">
        <f t="shared" si="58"/>
        <v>45721</v>
      </c>
      <c r="F158" s="1151">
        <f t="shared" si="60"/>
        <v>45725</v>
      </c>
      <c r="G158" s="1202"/>
      <c r="H158" s="1151"/>
    </row>
    <row r="159" spans="1:8" s="196" customFormat="1" ht="20.100000000000001" hidden="1" customHeight="1">
      <c r="A159" s="1103"/>
      <c r="B159" s="1308" t="s">
        <v>5431</v>
      </c>
      <c r="C159" s="1154" t="s">
        <v>5466</v>
      </c>
      <c r="D159" s="1154">
        <v>45715</v>
      </c>
      <c r="E159" s="1155" t="s">
        <v>286</v>
      </c>
      <c r="F159" s="1151">
        <f t="shared" si="60"/>
        <v>45726</v>
      </c>
      <c r="G159" s="1202"/>
      <c r="H159" s="1151"/>
    </row>
    <row r="160" spans="1:8" s="196" customFormat="1" ht="20.100000000000001" hidden="1" customHeight="1">
      <c r="A160" s="1103"/>
      <c r="B160" s="1308" t="s">
        <v>5401</v>
      </c>
      <c r="C160" s="1154" t="s">
        <v>5467</v>
      </c>
      <c r="D160" s="1154">
        <v>45729</v>
      </c>
      <c r="E160" s="1151">
        <f t="shared" ref="E160:E162" si="61">D160+7</f>
        <v>45736</v>
      </c>
      <c r="F160" s="1151">
        <f t="shared" si="60"/>
        <v>45740</v>
      </c>
      <c r="G160" s="1202"/>
      <c r="H160" s="1151"/>
    </row>
    <row r="161" spans="1:8" s="196" customFormat="1" ht="20.100000000000001" hidden="1" customHeight="1">
      <c r="A161" s="1103"/>
      <c r="B161" s="1308" t="s">
        <v>5413</v>
      </c>
      <c r="C161" s="1154" t="s">
        <v>5468</v>
      </c>
      <c r="D161" s="1154">
        <v>45726</v>
      </c>
      <c r="E161" s="1151">
        <f t="shared" si="61"/>
        <v>45733</v>
      </c>
      <c r="F161" s="1151">
        <f t="shared" si="60"/>
        <v>45737</v>
      </c>
      <c r="G161" s="1202"/>
      <c r="H161" s="1151"/>
    </row>
    <row r="162" spans="1:8" s="196" customFormat="1" ht="20.100000000000001" hidden="1" customHeight="1">
      <c r="A162" s="1103"/>
      <c r="B162" s="1308" t="s">
        <v>5395</v>
      </c>
      <c r="C162" s="1154" t="s">
        <v>5469</v>
      </c>
      <c r="D162" s="1154">
        <v>45734</v>
      </c>
      <c r="E162" s="1151">
        <f t="shared" si="61"/>
        <v>45741</v>
      </c>
      <c r="F162" s="1151">
        <f t="shared" si="60"/>
        <v>45745</v>
      </c>
      <c r="G162" s="1202"/>
      <c r="H162" s="1151"/>
    </row>
    <row r="163" spans="1:8" s="196" customFormat="1" ht="20.100000000000001" hidden="1" customHeight="1">
      <c r="A163" s="1103"/>
      <c r="B163" s="1308" t="s">
        <v>5389</v>
      </c>
      <c r="C163" s="1154" t="s">
        <v>5470</v>
      </c>
      <c r="D163" s="1154">
        <v>45750</v>
      </c>
      <c r="E163" s="1155" t="s">
        <v>286</v>
      </c>
      <c r="F163" s="1151">
        <v>45756</v>
      </c>
      <c r="G163" s="1202"/>
      <c r="H163" s="1151"/>
    </row>
    <row r="164" spans="1:8" s="196" customFormat="1" ht="20.100000000000001" hidden="1" customHeight="1">
      <c r="A164" s="1103"/>
      <c r="B164" s="1308" t="s">
        <v>5393</v>
      </c>
      <c r="C164" s="1154" t="s">
        <v>5471</v>
      </c>
      <c r="D164" s="1154">
        <v>45756</v>
      </c>
      <c r="E164" s="1151">
        <f t="shared" ref="E164:E165" si="62">D164+7</f>
        <v>45763</v>
      </c>
      <c r="F164" s="1151">
        <f t="shared" ref="F164:F166" si="63">D164+11</f>
        <v>45767</v>
      </c>
      <c r="G164" s="1202"/>
      <c r="H164" s="1151"/>
    </row>
    <row r="165" spans="1:8" s="196" customFormat="1" ht="20.100000000000001" hidden="1" customHeight="1">
      <c r="A165" s="1103"/>
      <c r="B165" s="1308" t="s">
        <v>5397</v>
      </c>
      <c r="C165" s="1154" t="s">
        <v>5472</v>
      </c>
      <c r="D165" s="1154">
        <v>45764</v>
      </c>
      <c r="E165" s="1151">
        <f t="shared" si="62"/>
        <v>45771</v>
      </c>
      <c r="F165" s="1151">
        <f t="shared" si="63"/>
        <v>45775</v>
      </c>
      <c r="G165" s="1202"/>
      <c r="H165" s="1151"/>
    </row>
    <row r="166" spans="1:8" s="196" customFormat="1" ht="20.100000000000001" hidden="1" customHeight="1">
      <c r="A166" s="1103"/>
      <c r="B166" s="1308" t="s">
        <v>5399</v>
      </c>
      <c r="C166" s="1154" t="s">
        <v>5473</v>
      </c>
      <c r="D166" s="1154">
        <v>45772</v>
      </c>
      <c r="E166" s="1155" t="s">
        <v>286</v>
      </c>
      <c r="F166" s="1151">
        <f t="shared" si="63"/>
        <v>45783</v>
      </c>
      <c r="G166" s="1202"/>
      <c r="H166" s="1151"/>
    </row>
    <row r="167" spans="1:8" s="196" customFormat="1" ht="20.100000000000001" hidden="1" customHeight="1">
      <c r="A167" s="1103"/>
      <c r="B167" s="1308" t="s">
        <v>5406</v>
      </c>
      <c r="C167" s="1154" t="s">
        <v>5478</v>
      </c>
      <c r="D167" s="1154">
        <v>45795</v>
      </c>
      <c r="E167" s="1177" t="s">
        <v>286</v>
      </c>
      <c r="F167" s="1151">
        <v>45802</v>
      </c>
      <c r="G167" s="1202"/>
      <c r="H167" s="1151"/>
    </row>
    <row r="168" spans="1:8" s="196" customFormat="1" ht="20.100000000000001" hidden="1" customHeight="1">
      <c r="A168" s="1103"/>
      <c r="B168" s="1308" t="s">
        <v>5479</v>
      </c>
      <c r="C168" s="1154" t="s">
        <v>5480</v>
      </c>
      <c r="D168" s="1154">
        <v>45798</v>
      </c>
      <c r="E168" s="1151">
        <f t="shared" ref="E168:E170" si="64">D168+8</f>
        <v>45806</v>
      </c>
      <c r="F168" s="1151">
        <f t="shared" ref="F168:F170" si="65">E168+3</f>
        <v>45809</v>
      </c>
      <c r="G168" s="1202"/>
      <c r="H168" s="1151"/>
    </row>
    <row r="169" spans="1:8" s="196" customFormat="1" ht="20.100000000000001" hidden="1" customHeight="1">
      <c r="A169" s="1103"/>
      <c r="B169" s="1308" t="s">
        <v>4864</v>
      </c>
      <c r="C169" s="1154" t="s">
        <v>5481</v>
      </c>
      <c r="D169" s="1154">
        <v>45807</v>
      </c>
      <c r="E169" s="1151">
        <f t="shared" si="64"/>
        <v>45815</v>
      </c>
      <c r="F169" s="1151">
        <f t="shared" si="65"/>
        <v>45818</v>
      </c>
      <c r="G169" s="1202"/>
      <c r="H169" s="1151"/>
    </row>
    <row r="170" spans="1:8" s="196" customFormat="1" ht="20.100000000000001" hidden="1" customHeight="1">
      <c r="A170" s="1103"/>
      <c r="B170" s="1308" t="s">
        <v>4858</v>
      </c>
      <c r="C170" s="1154" t="s">
        <v>5482</v>
      </c>
      <c r="D170" s="1154">
        <v>45815</v>
      </c>
      <c r="E170" s="1151">
        <f t="shared" si="64"/>
        <v>45823</v>
      </c>
      <c r="F170" s="1151">
        <f t="shared" si="65"/>
        <v>45826</v>
      </c>
      <c r="G170" s="1202"/>
      <c r="H170" s="1151"/>
    </row>
    <row r="171" spans="1:8" s="196" customFormat="1" ht="20.100000000000001" hidden="1" customHeight="1">
      <c r="A171" s="1103"/>
      <c r="B171" s="1308" t="s">
        <v>5013</v>
      </c>
      <c r="C171" s="1154" t="s">
        <v>5483</v>
      </c>
      <c r="D171" s="1154">
        <v>45828</v>
      </c>
      <c r="E171" s="1177" t="s">
        <v>286</v>
      </c>
      <c r="F171" s="1151">
        <v>45836</v>
      </c>
      <c r="G171" s="1202"/>
      <c r="H171" s="1151"/>
    </row>
    <row r="172" spans="1:8" s="196" customFormat="1" ht="20.100000000000001" hidden="1" customHeight="1">
      <c r="A172" s="1103"/>
      <c r="B172" s="1308" t="s">
        <v>5413</v>
      </c>
      <c r="C172" s="1154" t="s">
        <v>5484</v>
      </c>
      <c r="D172" s="1177" t="s">
        <v>286</v>
      </c>
      <c r="E172" s="1156"/>
      <c r="F172" s="1156"/>
      <c r="G172" s="1202"/>
      <c r="H172" s="1151"/>
    </row>
    <row r="173" spans="1:8" s="196" customFormat="1" ht="20.100000000000001" hidden="1" customHeight="1">
      <c r="A173" s="1103"/>
      <c r="B173" s="1382" t="s">
        <v>310</v>
      </c>
      <c r="C173" s="1154" t="s">
        <v>5485</v>
      </c>
      <c r="D173" s="1156"/>
      <c r="E173" s="1156"/>
      <c r="F173" s="1156"/>
      <c r="G173" s="1202"/>
      <c r="H173" s="1151"/>
    </row>
    <row r="174" spans="1:8" s="196" customFormat="1" ht="20.100000000000001" hidden="1" customHeight="1">
      <c r="A174" s="1103"/>
      <c r="B174" s="1308" t="s">
        <v>5395</v>
      </c>
      <c r="C174" s="1154" t="s">
        <v>5486</v>
      </c>
      <c r="D174" s="1154">
        <v>45851</v>
      </c>
      <c r="E174" s="1177" t="s">
        <v>286</v>
      </c>
      <c r="F174" s="1151">
        <v>45859</v>
      </c>
      <c r="G174" s="1202"/>
      <c r="H174" s="1151"/>
    </row>
    <row r="175" spans="1:8" s="196" customFormat="1" ht="20.100000000000001" hidden="1" customHeight="1">
      <c r="A175" s="1103"/>
      <c r="B175" s="1308" t="s">
        <v>5487</v>
      </c>
      <c r="C175" s="1154" t="s">
        <v>5488</v>
      </c>
      <c r="D175" s="1154">
        <v>45865</v>
      </c>
      <c r="E175" s="1177" t="s">
        <v>286</v>
      </c>
      <c r="F175" s="1151">
        <v>45876</v>
      </c>
      <c r="G175" s="1202"/>
      <c r="H175" s="1151"/>
    </row>
    <row r="176" spans="1:8" s="196" customFormat="1" ht="20.100000000000001" hidden="1" customHeight="1">
      <c r="A176" s="1103"/>
      <c r="B176" s="1308" t="s">
        <v>5389</v>
      </c>
      <c r="C176" s="1154" t="s">
        <v>5489</v>
      </c>
      <c r="D176" s="1154">
        <v>45863</v>
      </c>
      <c r="E176" s="1177" t="s">
        <v>286</v>
      </c>
      <c r="F176" s="1151">
        <v>45870</v>
      </c>
      <c r="G176" s="1202"/>
      <c r="H176" s="1151"/>
    </row>
    <row r="177" spans="1:8" s="196" customFormat="1" ht="20.100000000000001" hidden="1" customHeight="1">
      <c r="A177" s="1103"/>
      <c r="B177" s="1308" t="s">
        <v>5393</v>
      </c>
      <c r="C177" s="1154" t="s">
        <v>5490</v>
      </c>
      <c r="D177" s="1154">
        <v>45876</v>
      </c>
      <c r="E177" s="1151">
        <f t="shared" ref="E177" si="66">D177+8</f>
        <v>45884</v>
      </c>
      <c r="F177" s="1151">
        <f t="shared" ref="F177" si="67">E177+3</f>
        <v>45887</v>
      </c>
      <c r="G177" s="1202"/>
      <c r="H177" s="1151"/>
    </row>
    <row r="178" spans="1:8" s="196" customFormat="1" ht="20.100000000000001" hidden="1" customHeight="1">
      <c r="A178" s="1103" t="s">
        <v>5397</v>
      </c>
      <c r="B178" s="1382" t="s">
        <v>310</v>
      </c>
      <c r="C178" s="1154" t="s">
        <v>5491</v>
      </c>
      <c r="D178" s="1156"/>
      <c r="E178" s="1156"/>
      <c r="F178" s="1156"/>
      <c r="G178" s="1202"/>
      <c r="H178" s="1151"/>
    </row>
    <row r="179" spans="1:8" s="196" customFormat="1" ht="20.100000000000001" hidden="1" customHeight="1">
      <c r="A179" s="1103"/>
      <c r="B179" s="1308" t="s">
        <v>5399</v>
      </c>
      <c r="C179" s="1154" t="s">
        <v>5492</v>
      </c>
      <c r="D179" s="1154">
        <v>45885</v>
      </c>
      <c r="E179" s="1177" t="s">
        <v>286</v>
      </c>
      <c r="F179" s="1177" t="s">
        <v>286</v>
      </c>
      <c r="G179" s="1202"/>
      <c r="H179" s="1151"/>
    </row>
    <row r="180" spans="1:8" s="196" customFormat="1" ht="20.100000000000001" hidden="1" customHeight="1">
      <c r="A180" s="1103"/>
      <c r="B180" s="1308" t="s">
        <v>5006</v>
      </c>
      <c r="C180" s="1154" t="s">
        <v>5493</v>
      </c>
      <c r="D180" s="1154">
        <v>45907</v>
      </c>
      <c r="E180" s="1177" t="s">
        <v>286</v>
      </c>
      <c r="F180" s="1151">
        <v>45910</v>
      </c>
      <c r="G180" s="1202"/>
      <c r="H180" s="1151"/>
    </row>
    <row r="181" spans="1:8" s="196" customFormat="1" ht="20.100000000000001" hidden="1" customHeight="1">
      <c r="A181" s="1103"/>
      <c r="B181" s="1308" t="s">
        <v>5403</v>
      </c>
      <c r="C181" s="1154" t="s">
        <v>5494</v>
      </c>
      <c r="D181" s="1177" t="s">
        <v>286</v>
      </c>
      <c r="E181" s="1195"/>
      <c r="F181" s="1156"/>
      <c r="G181" s="1202"/>
      <c r="H181" s="1151"/>
    </row>
    <row r="182" spans="1:8" s="196" customFormat="1" ht="20.100000000000001" hidden="1" customHeight="1">
      <c r="A182" s="1103"/>
      <c r="B182" s="1308" t="s">
        <v>5406</v>
      </c>
      <c r="C182" s="1154" t="s">
        <v>5495</v>
      </c>
      <c r="D182" s="1154">
        <v>45912</v>
      </c>
      <c r="E182" s="1177" t="s">
        <v>286</v>
      </c>
      <c r="F182" s="1151">
        <v>45918</v>
      </c>
      <c r="G182" s="1202"/>
      <c r="H182" s="1151"/>
    </row>
    <row r="183" spans="1:8" s="196" customFormat="1" ht="20.100000000000001" hidden="1" customHeight="1">
      <c r="A183" s="1103"/>
      <c r="B183" s="1308" t="s">
        <v>5479</v>
      </c>
      <c r="C183" s="1154" t="s">
        <v>5496</v>
      </c>
      <c r="D183" s="1154">
        <v>45915</v>
      </c>
      <c r="E183" s="1177" t="s">
        <v>286</v>
      </c>
      <c r="F183" s="1151">
        <v>45923</v>
      </c>
      <c r="G183" s="1202"/>
      <c r="H183" s="1151"/>
    </row>
    <row r="184" spans="1:8" s="196" customFormat="1" ht="20.100000000000001" hidden="1" customHeight="1">
      <c r="A184" s="1103"/>
      <c r="B184" s="1308" t="s">
        <v>5497</v>
      </c>
      <c r="C184" s="1154" t="s">
        <v>5498</v>
      </c>
      <c r="D184" s="1154">
        <v>45915</v>
      </c>
      <c r="E184" s="1177" t="s">
        <v>286</v>
      </c>
      <c r="F184" s="1177" t="s">
        <v>286</v>
      </c>
      <c r="G184" s="1202"/>
      <c r="H184" s="1151"/>
    </row>
    <row r="185" spans="1:8" s="196" customFormat="1" ht="20.100000000000001" hidden="1" customHeight="1">
      <c r="A185" s="1103"/>
      <c r="B185" s="1308" t="s">
        <v>4864</v>
      </c>
      <c r="C185" s="1154" t="s">
        <v>5499</v>
      </c>
      <c r="D185" s="1154">
        <v>45926</v>
      </c>
      <c r="E185" s="1177" t="s">
        <v>286</v>
      </c>
      <c r="F185" s="1151">
        <v>45932</v>
      </c>
      <c r="G185" s="1202"/>
      <c r="H185" s="1151"/>
    </row>
    <row r="186" spans="1:8" s="196" customFormat="1" ht="20.100000000000001" hidden="1" customHeight="1">
      <c r="A186" s="1103"/>
      <c r="B186" s="1308" t="s">
        <v>4858</v>
      </c>
      <c r="C186" s="1154" t="s">
        <v>5500</v>
      </c>
      <c r="D186" s="1154">
        <v>45929</v>
      </c>
      <c r="E186" s="1177" t="s">
        <v>286</v>
      </c>
      <c r="F186" s="1151">
        <v>45937</v>
      </c>
      <c r="G186" s="1202"/>
      <c r="H186" s="1151"/>
    </row>
    <row r="187" spans="1:8" s="196" customFormat="1" ht="20.100000000000001" hidden="1" customHeight="1">
      <c r="A187" s="1103"/>
      <c r="B187" s="1308" t="s">
        <v>5013</v>
      </c>
      <c r="C187" s="1154" t="s">
        <v>5501</v>
      </c>
      <c r="D187" s="1154">
        <v>45932</v>
      </c>
      <c r="E187" s="1151">
        <f t="shared" ref="E187" si="68">D187+8</f>
        <v>45940</v>
      </c>
      <c r="F187" s="1151">
        <f t="shared" ref="F187" si="69">E187+3</f>
        <v>45943</v>
      </c>
      <c r="G187" s="1202"/>
      <c r="H187" s="1151"/>
    </row>
    <row r="188" spans="1:8" s="196" customFormat="1" ht="20.100000000000001" hidden="1" customHeight="1">
      <c r="A188" s="1103"/>
      <c r="B188" s="1383" t="s">
        <v>310</v>
      </c>
      <c r="C188" s="1154" t="s">
        <v>5502</v>
      </c>
      <c r="D188" s="1156"/>
      <c r="E188" s="1156"/>
      <c r="F188" s="1156"/>
      <c r="G188" s="1202"/>
      <c r="H188" s="1151">
        <v>41</v>
      </c>
    </row>
    <row r="189" spans="1:8" s="196" customFormat="1" ht="20.100000000000001" hidden="1" customHeight="1">
      <c r="A189" s="1103"/>
      <c r="B189" s="1308" t="s">
        <v>5431</v>
      </c>
      <c r="C189" s="1154" t="s">
        <v>5503</v>
      </c>
      <c r="D189" s="1177" t="s">
        <v>286</v>
      </c>
      <c r="E189" s="1177" t="s">
        <v>286</v>
      </c>
      <c r="F189" s="1177" t="s">
        <v>286</v>
      </c>
      <c r="G189" s="1202"/>
      <c r="H189" s="1151">
        <v>42</v>
      </c>
    </row>
    <row r="190" spans="1:8" s="196" customFormat="1" ht="20.100000000000001" hidden="1" customHeight="1">
      <c r="A190" s="1103"/>
      <c r="B190" s="1308" t="s">
        <v>5504</v>
      </c>
      <c r="C190" s="1154" t="s">
        <v>5505</v>
      </c>
      <c r="D190" s="1154">
        <v>45951</v>
      </c>
      <c r="E190" s="1177" t="s">
        <v>286</v>
      </c>
      <c r="F190" s="1151">
        <v>45961</v>
      </c>
      <c r="G190" s="1202"/>
      <c r="H190" s="1151">
        <v>43</v>
      </c>
    </row>
    <row r="191" spans="1:8" s="196" customFormat="1" ht="20.100000000000001" hidden="1" customHeight="1">
      <c r="A191" s="1103"/>
      <c r="B191" s="1308" t="s">
        <v>5395</v>
      </c>
      <c r="C191" s="1154" t="s">
        <v>5506</v>
      </c>
      <c r="D191" s="1154">
        <v>45952</v>
      </c>
      <c r="E191" s="1177" t="s">
        <v>286</v>
      </c>
      <c r="F191" s="1358">
        <v>45958</v>
      </c>
      <c r="G191" s="1202"/>
      <c r="H191" s="1151">
        <v>44</v>
      </c>
    </row>
    <row r="192" spans="1:8" s="196" customFormat="1" ht="20.100000000000001" hidden="1" customHeight="1">
      <c r="A192" s="1103"/>
      <c r="B192" s="1308" t="s">
        <v>5507</v>
      </c>
      <c r="C192" s="1154" t="s">
        <v>5508</v>
      </c>
      <c r="D192" s="1154">
        <v>45962</v>
      </c>
      <c r="E192" s="1151">
        <f t="shared" ref="E192" si="70">D192+8</f>
        <v>45970</v>
      </c>
      <c r="F192" s="1177" t="s">
        <v>286</v>
      </c>
      <c r="G192" s="1202"/>
      <c r="H192" s="1151">
        <v>45</v>
      </c>
    </row>
    <row r="193" spans="1:8" s="196" customFormat="1" ht="20.100000000000001" hidden="1" customHeight="1">
      <c r="A193" s="1103"/>
      <c r="B193" s="1308" t="s">
        <v>5389</v>
      </c>
      <c r="C193" s="1154" t="s">
        <v>5509</v>
      </c>
      <c r="D193" s="1154">
        <v>45972</v>
      </c>
      <c r="E193" s="1177" t="s">
        <v>286</v>
      </c>
      <c r="F193" s="1177" t="s">
        <v>286</v>
      </c>
      <c r="G193" s="1202"/>
      <c r="H193" s="1151">
        <v>46</v>
      </c>
    </row>
    <row r="194" spans="1:8" s="196" customFormat="1" ht="20.100000000000001" hidden="1" customHeight="1">
      <c r="A194" s="1103"/>
      <c r="B194" s="1308" t="s">
        <v>5487</v>
      </c>
      <c r="C194" s="1154" t="s">
        <v>5510</v>
      </c>
      <c r="D194" s="1154">
        <v>45975</v>
      </c>
      <c r="E194" s="1177" t="s">
        <v>286</v>
      </c>
      <c r="F194" s="1177" t="s">
        <v>286</v>
      </c>
      <c r="G194" s="1202"/>
      <c r="H194" s="1151">
        <v>47</v>
      </c>
    </row>
    <row r="195" spans="1:8" s="196" customFormat="1" ht="20.100000000000001" hidden="1" customHeight="1">
      <c r="A195" s="1103"/>
      <c r="B195" s="1308" t="s">
        <v>4984</v>
      </c>
      <c r="C195" s="1154" t="s">
        <v>5511</v>
      </c>
      <c r="D195" s="1177" t="s">
        <v>286</v>
      </c>
      <c r="E195" s="1177" t="s">
        <v>286</v>
      </c>
      <c r="F195" s="1151">
        <v>45994</v>
      </c>
      <c r="G195" s="1202"/>
      <c r="H195" s="1151">
        <v>48</v>
      </c>
    </row>
    <row r="196" spans="1:8" s="196" customFormat="1" ht="20.100000000000001" hidden="1" customHeight="1">
      <c r="A196" s="1103"/>
      <c r="B196" s="1308" t="s">
        <v>4997</v>
      </c>
      <c r="C196" s="1154" t="s">
        <v>5512</v>
      </c>
      <c r="D196" s="1154">
        <v>45988</v>
      </c>
      <c r="E196" s="1177" t="s">
        <v>286</v>
      </c>
      <c r="F196" s="1177" t="s">
        <v>286</v>
      </c>
      <c r="G196" s="1202"/>
      <c r="H196" s="1151">
        <v>49</v>
      </c>
    </row>
    <row r="197" spans="1:8" s="196" customFormat="1" ht="20.100000000000001" hidden="1" customHeight="1">
      <c r="A197" s="1103"/>
      <c r="B197" s="1383" t="s">
        <v>1311</v>
      </c>
      <c r="C197" s="1154" t="s">
        <v>5513</v>
      </c>
      <c r="D197" s="1160">
        <v>45996</v>
      </c>
      <c r="E197" s="1160">
        <f t="shared" ref="E197:E198" si="71">D197+8</f>
        <v>46004</v>
      </c>
      <c r="F197" s="1160">
        <f t="shared" ref="F197:F198" si="72">E197+3</f>
        <v>46007</v>
      </c>
      <c r="G197" s="1202"/>
      <c r="H197" s="1151">
        <v>50</v>
      </c>
    </row>
    <row r="198" spans="1:8" s="196" customFormat="1" ht="20.100000000000001" hidden="1" customHeight="1">
      <c r="A198" s="1103"/>
      <c r="B198" s="1383" t="s">
        <v>1311</v>
      </c>
      <c r="C198" s="1154" t="s">
        <v>5514</v>
      </c>
      <c r="D198" s="1156">
        <v>46003</v>
      </c>
      <c r="E198" s="1156">
        <f t="shared" si="71"/>
        <v>46011</v>
      </c>
      <c r="F198" s="1156">
        <f t="shared" si="72"/>
        <v>46014</v>
      </c>
      <c r="G198" s="1202"/>
      <c r="H198" s="1151">
        <v>51</v>
      </c>
    </row>
    <row r="199" spans="1:8" s="196" customFormat="1" ht="20.100000000000001" hidden="1" customHeight="1">
      <c r="A199" s="1103"/>
      <c r="B199" s="1308" t="s">
        <v>5403</v>
      </c>
      <c r="C199" s="1154" t="s">
        <v>5515</v>
      </c>
      <c r="D199" s="1154">
        <v>46009</v>
      </c>
      <c r="E199" s="1177" t="s">
        <v>286</v>
      </c>
      <c r="F199" s="1177" t="s">
        <v>286</v>
      </c>
      <c r="G199" s="1202"/>
      <c r="H199" s="1151">
        <v>52</v>
      </c>
    </row>
    <row r="200" spans="1:8" s="196" customFormat="1" ht="20.100000000000001" hidden="1" customHeight="1">
      <c r="A200" s="1103"/>
      <c r="B200" s="1308" t="s">
        <v>5516</v>
      </c>
      <c r="C200" s="1154" t="s">
        <v>5517</v>
      </c>
      <c r="D200" s="1154">
        <v>46022</v>
      </c>
      <c r="E200" s="1177" t="s">
        <v>286</v>
      </c>
      <c r="F200" s="1151">
        <f t="shared" ref="F200:F205" si="73">D200+11</f>
        <v>46033</v>
      </c>
      <c r="G200" s="1202"/>
      <c r="H200" s="1151">
        <v>1</v>
      </c>
    </row>
    <row r="201" spans="1:8" s="196" customFormat="1" ht="20.100000000000001" hidden="1" customHeight="1">
      <c r="A201" s="1103"/>
      <c r="B201" s="1308" t="s">
        <v>5406</v>
      </c>
      <c r="C201" s="1154" t="s">
        <v>5518</v>
      </c>
      <c r="D201" s="1154">
        <v>46027</v>
      </c>
      <c r="E201" s="1177" t="s">
        <v>286</v>
      </c>
      <c r="F201" s="1151">
        <f t="shared" si="73"/>
        <v>46038</v>
      </c>
      <c r="G201" s="1202"/>
      <c r="H201" s="1151">
        <v>2</v>
      </c>
    </row>
    <row r="202" spans="1:8" s="196" customFormat="1" ht="20.100000000000001" hidden="1" customHeight="1">
      <c r="A202" s="1103"/>
      <c r="B202" s="1308" t="s">
        <v>4864</v>
      </c>
      <c r="C202" s="1154" t="s">
        <v>5519</v>
      </c>
      <c r="D202" s="1154">
        <v>46039</v>
      </c>
      <c r="E202" s="1177" t="s">
        <v>286</v>
      </c>
      <c r="F202" s="1151">
        <f t="shared" si="73"/>
        <v>46050</v>
      </c>
      <c r="G202" s="1202"/>
      <c r="H202" s="1151">
        <v>3</v>
      </c>
    </row>
    <row r="203" spans="1:8" s="196" customFormat="1" ht="20.100000000000001" hidden="1" customHeight="1">
      <c r="A203" s="1103"/>
      <c r="B203" s="1308" t="s">
        <v>4895</v>
      </c>
      <c r="C203" s="1154" t="s">
        <v>5520</v>
      </c>
      <c r="D203" s="1154">
        <v>46040</v>
      </c>
      <c r="E203" s="1177" t="s">
        <v>286</v>
      </c>
      <c r="F203" s="1151">
        <f t="shared" si="73"/>
        <v>46051</v>
      </c>
      <c r="G203" s="1202"/>
      <c r="H203" s="1151">
        <v>4</v>
      </c>
    </row>
    <row r="204" spans="1:8" s="196" customFormat="1" ht="20.100000000000001" hidden="1" customHeight="1">
      <c r="A204" s="1103"/>
      <c r="B204" s="1308" t="s">
        <v>5013</v>
      </c>
      <c r="C204" s="1154" t="s">
        <v>5521</v>
      </c>
      <c r="D204" s="1154">
        <v>46045</v>
      </c>
      <c r="E204" s="1177" t="s">
        <v>286</v>
      </c>
      <c r="F204" s="1151">
        <f t="shared" si="73"/>
        <v>46056</v>
      </c>
      <c r="G204" s="1202"/>
      <c r="H204" s="1151">
        <v>5</v>
      </c>
    </row>
    <row r="205" spans="1:8" s="196" customFormat="1" ht="20.100000000000001" hidden="1" customHeight="1">
      <c r="A205" s="1103"/>
      <c r="B205" s="1308" t="s">
        <v>5431</v>
      </c>
      <c r="C205" s="1154" t="s">
        <v>5522</v>
      </c>
      <c r="D205" s="1154">
        <v>46058</v>
      </c>
      <c r="E205" s="1177" t="s">
        <v>286</v>
      </c>
      <c r="F205" s="1151">
        <f t="shared" si="73"/>
        <v>46069</v>
      </c>
      <c r="G205" s="1202"/>
      <c r="H205" s="1151">
        <v>6</v>
      </c>
    </row>
    <row r="206" spans="1:8" s="196" customFormat="1" ht="20.100000000000001" hidden="1" customHeight="1">
      <c r="A206" s="1103"/>
      <c r="B206" s="1308" t="s">
        <v>5395</v>
      </c>
      <c r="C206" s="1154" t="s">
        <v>5523</v>
      </c>
      <c r="D206" s="1154">
        <v>46072</v>
      </c>
      <c r="E206" s="1177" t="s">
        <v>286</v>
      </c>
      <c r="F206" s="1151">
        <f>D206+11</f>
        <v>46083</v>
      </c>
      <c r="G206" s="1202"/>
      <c r="H206" s="1151">
        <v>7</v>
      </c>
    </row>
    <row r="207" spans="1:8" s="196" customFormat="1" ht="20.100000000000001" hidden="1" customHeight="1">
      <c r="A207" s="1103"/>
      <c r="B207" s="1308" t="s">
        <v>5524</v>
      </c>
      <c r="C207" s="1154" t="s">
        <v>5525</v>
      </c>
      <c r="D207" s="1154">
        <v>46064</v>
      </c>
      <c r="E207" s="1177" t="s">
        <v>286</v>
      </c>
      <c r="F207" s="1151">
        <f>D207+11</f>
        <v>46075</v>
      </c>
      <c r="G207" s="1202"/>
      <c r="H207" s="1151">
        <v>8</v>
      </c>
    </row>
    <row r="208" spans="1:8" s="196" customFormat="1" ht="20.100000000000001" hidden="1" customHeight="1">
      <c r="A208" s="1103"/>
      <c r="B208" s="1385" t="s">
        <v>5526</v>
      </c>
      <c r="C208" s="1154" t="s">
        <v>5527</v>
      </c>
      <c r="D208" s="1154">
        <v>46078</v>
      </c>
      <c r="E208" s="1151">
        <f t="shared" ref="E208:E209" si="74">D208+8</f>
        <v>46086</v>
      </c>
      <c r="F208" s="1177" t="s">
        <v>286</v>
      </c>
      <c r="G208" s="1202"/>
      <c r="H208" s="1151">
        <v>9</v>
      </c>
    </row>
    <row r="209" spans="1:9" s="196" customFormat="1" ht="20.100000000000001" hidden="1" customHeight="1">
      <c r="A209" s="1103" t="s">
        <v>4860</v>
      </c>
      <c r="B209" s="1383" t="s">
        <v>462</v>
      </c>
      <c r="C209" s="1154" t="s">
        <v>5528</v>
      </c>
      <c r="D209" s="1154">
        <v>46080</v>
      </c>
      <c r="E209" s="1151">
        <f t="shared" si="74"/>
        <v>46088</v>
      </c>
      <c r="F209" s="1151">
        <f t="shared" ref="F209" si="75">E209+3</f>
        <v>46091</v>
      </c>
      <c r="G209" s="1202"/>
      <c r="H209" s="1151">
        <v>10</v>
      </c>
    </row>
    <row r="210" spans="1:9" s="196" customFormat="1" ht="20.100000000000001" hidden="1" customHeight="1">
      <c r="A210" s="1103"/>
      <c r="B210" s="1308" t="s">
        <v>4846</v>
      </c>
      <c r="C210" s="1154" t="s">
        <v>5529</v>
      </c>
      <c r="D210" s="1154">
        <v>46092</v>
      </c>
      <c r="E210" s="1177" t="s">
        <v>286</v>
      </c>
      <c r="F210" s="1151">
        <f>D210+11</f>
        <v>46103</v>
      </c>
      <c r="G210" s="1202"/>
      <c r="H210" s="1151">
        <v>11</v>
      </c>
    </row>
    <row r="211" spans="1:9" s="196" customFormat="1" ht="20.100000000000001" hidden="1" customHeight="1">
      <c r="A211" s="1103"/>
      <c r="B211" s="1308" t="s">
        <v>4997</v>
      </c>
      <c r="C211" s="1154" t="s">
        <v>5530</v>
      </c>
      <c r="D211" s="1154">
        <v>46096</v>
      </c>
      <c r="E211" s="1151">
        <f t="shared" ref="E211:E213" si="76">D211+8</f>
        <v>46104</v>
      </c>
      <c r="F211" s="1151">
        <f t="shared" ref="F211:F213" si="77">E211+3</f>
        <v>46107</v>
      </c>
      <c r="G211" s="1202"/>
      <c r="H211" s="1151">
        <v>12</v>
      </c>
    </row>
    <row r="212" spans="1:9" s="196" customFormat="1" ht="20.100000000000001" hidden="1" customHeight="1">
      <c r="A212" s="1103"/>
      <c r="B212" s="1384" t="s">
        <v>5018</v>
      </c>
      <c r="C212" s="1154" t="s">
        <v>5531</v>
      </c>
      <c r="D212" s="1154">
        <v>46113</v>
      </c>
      <c r="E212" s="1177" t="s">
        <v>286</v>
      </c>
      <c r="F212" s="1177" t="s">
        <v>286</v>
      </c>
      <c r="G212" s="1202"/>
      <c r="H212" s="1151">
        <v>13</v>
      </c>
    </row>
    <row r="213" spans="1:9" s="196" customFormat="1" ht="20.100000000000001" hidden="1" customHeight="1">
      <c r="A213" s="1103"/>
      <c r="B213" s="1308" t="s">
        <v>4967</v>
      </c>
      <c r="C213" s="1154" t="s">
        <v>5532</v>
      </c>
      <c r="D213" s="1154">
        <v>46116</v>
      </c>
      <c r="E213" s="1151">
        <f t="shared" si="76"/>
        <v>46124</v>
      </c>
      <c r="F213" s="1151">
        <f t="shared" si="77"/>
        <v>46127</v>
      </c>
      <c r="G213" s="1202"/>
      <c r="H213" s="1151">
        <v>14</v>
      </c>
    </row>
    <row r="214" spans="1:9" s="196" customFormat="1" ht="20.100000000000001" hidden="1" customHeight="1">
      <c r="A214" s="1103"/>
      <c r="B214" s="1308" t="s">
        <v>5401</v>
      </c>
      <c r="C214" s="1154" t="s">
        <v>5533</v>
      </c>
      <c r="D214" s="1154">
        <v>46127</v>
      </c>
      <c r="E214" s="1177" t="s">
        <v>286</v>
      </c>
      <c r="F214" s="1151">
        <f>D214+11</f>
        <v>46138</v>
      </c>
      <c r="G214" s="1202"/>
      <c r="H214" s="1151">
        <v>15</v>
      </c>
    </row>
    <row r="215" spans="1:9" s="196" customFormat="1" ht="20.100000000000001" hidden="1" customHeight="1">
      <c r="A215" s="1103" t="s">
        <v>5497</v>
      </c>
      <c r="B215" s="1383" t="s">
        <v>5534</v>
      </c>
      <c r="C215" s="1154" t="s">
        <v>5535</v>
      </c>
      <c r="D215" s="1160">
        <v>46125</v>
      </c>
      <c r="E215" s="1299" t="s">
        <v>286</v>
      </c>
      <c r="F215" s="1160">
        <f>D215+11</f>
        <v>46136</v>
      </c>
      <c r="G215" s="1202"/>
      <c r="H215" s="1151">
        <v>16</v>
      </c>
    </row>
    <row r="216" spans="1:9" s="196" customFormat="1" ht="20.100000000000001" hidden="1" customHeight="1">
      <c r="A216" s="1103" t="s">
        <v>5516</v>
      </c>
      <c r="B216" s="1308" t="s">
        <v>5497</v>
      </c>
      <c r="C216" s="1154" t="s">
        <v>5536</v>
      </c>
      <c r="D216" s="1154">
        <v>46147</v>
      </c>
      <c r="E216" s="1177" t="s">
        <v>286</v>
      </c>
      <c r="F216" s="1151">
        <f>D216+11</f>
        <v>46158</v>
      </c>
      <c r="G216" s="1202"/>
      <c r="H216" s="1151">
        <v>17</v>
      </c>
    </row>
    <row r="217" spans="1:9" s="196" customFormat="1" ht="20.100000000000001" hidden="1" customHeight="1">
      <c r="A217" s="1103" t="s">
        <v>5406</v>
      </c>
      <c r="B217" s="1308" t="s">
        <v>5516</v>
      </c>
      <c r="C217" s="1154" t="s">
        <v>5537</v>
      </c>
      <c r="D217" s="1154">
        <v>46149</v>
      </c>
      <c r="E217" s="1177" t="s">
        <v>286</v>
      </c>
      <c r="F217" s="1177" t="s">
        <v>286</v>
      </c>
      <c r="G217" s="1202"/>
      <c r="H217" s="1151">
        <v>18</v>
      </c>
    </row>
    <row r="218" spans="1:9" s="196" customFormat="1" ht="20.100000000000001" hidden="1" customHeight="1">
      <c r="A218" s="1103"/>
      <c r="B218" s="1308" t="s">
        <v>5406</v>
      </c>
      <c r="C218" s="1154" t="s">
        <v>5538</v>
      </c>
      <c r="D218" s="1154">
        <v>46158</v>
      </c>
      <c r="E218" s="1177" t="s">
        <v>286</v>
      </c>
      <c r="F218" s="1177" t="s">
        <v>286</v>
      </c>
      <c r="G218" s="1202"/>
      <c r="H218" s="1151">
        <v>19</v>
      </c>
    </row>
    <row r="219" spans="1:9" s="196" customFormat="1" ht="20.100000000000001" hidden="1" customHeight="1">
      <c r="A219" s="1103"/>
      <c r="B219" s="1308" t="s">
        <v>4864</v>
      </c>
      <c r="C219" s="1154" t="s">
        <v>5539</v>
      </c>
      <c r="D219" s="1154">
        <v>46150</v>
      </c>
      <c r="E219" s="1177" t="s">
        <v>286</v>
      </c>
      <c r="F219" s="1177" t="s">
        <v>286</v>
      </c>
      <c r="G219" s="1202"/>
      <c r="H219" s="1263">
        <v>20</v>
      </c>
    </row>
    <row r="220" spans="1:9" s="196" customFormat="1" ht="20.100000000000001" hidden="1" customHeight="1">
      <c r="A220" s="1103"/>
      <c r="B220" s="1308" t="s">
        <v>5013</v>
      </c>
      <c r="C220" s="1154" t="s">
        <v>5540</v>
      </c>
      <c r="D220" s="1154">
        <v>46160</v>
      </c>
      <c r="E220" s="1151">
        <f t="shared" ref="E220" si="78">D220+8</f>
        <v>46168</v>
      </c>
      <c r="F220" s="1151">
        <f t="shared" ref="F220" si="79">E220+3</f>
        <v>46171</v>
      </c>
      <c r="G220" s="1202"/>
      <c r="H220" s="1263">
        <v>21</v>
      </c>
    </row>
    <row r="221" spans="1:9" s="159" customFormat="1" ht="17.25" hidden="1" customHeight="1">
      <c r="A221" s="1102"/>
      <c r="B221" s="1088" t="s">
        <v>467</v>
      </c>
      <c r="C221" s="677"/>
      <c r="D221" s="677"/>
      <c r="E221" s="677"/>
      <c r="F221" s="677"/>
      <c r="G221" s="677"/>
      <c r="H221" s="145"/>
    </row>
    <row r="222" spans="1:9" s="159" customFormat="1" ht="17.25" hidden="1" customHeight="1">
      <c r="A222" s="839"/>
      <c r="B222" s="1099" t="s">
        <v>5541</v>
      </c>
      <c r="C222" s="677"/>
      <c r="D222" s="677"/>
      <c r="E222" s="677"/>
      <c r="F222" s="676"/>
      <c r="G222" s="676"/>
      <c r="H222" s="195"/>
    </row>
    <row r="223" spans="1:9" s="159" customFormat="1" ht="17.25" hidden="1" customHeight="1">
      <c r="A223" s="839"/>
      <c r="B223" s="1099"/>
      <c r="C223" s="677"/>
      <c r="D223" s="677"/>
      <c r="E223" s="677"/>
      <c r="F223" s="676"/>
      <c r="G223" s="676"/>
      <c r="H223" s="195"/>
    </row>
    <row r="224" spans="1:9" s="159" customFormat="1" ht="36" customHeight="1">
      <c r="A224" s="839"/>
      <c r="B224" s="1628" t="s">
        <v>5382</v>
      </c>
      <c r="C224" s="1629"/>
      <c r="D224" s="1532" t="s">
        <v>250</v>
      </c>
      <c r="E224" s="1148" t="s">
        <v>148</v>
      </c>
      <c r="F224" s="1378"/>
      <c r="G224" s="1180"/>
      <c r="H224" s="1379"/>
      <c r="I224" s="1379"/>
    </row>
    <row r="225" spans="1:9" s="159" customFormat="1" ht="21.75" customHeight="1">
      <c r="A225" s="839"/>
      <c r="B225" s="1148" t="s">
        <v>252</v>
      </c>
      <c r="C225" s="1148" t="s">
        <v>253</v>
      </c>
      <c r="D225" s="1533"/>
      <c r="E225" s="1149" t="s">
        <v>54</v>
      </c>
      <c r="F225" s="1380"/>
      <c r="G225" s="1148" t="s">
        <v>255</v>
      </c>
    </row>
    <row r="226" spans="1:9" s="159" customFormat="1" ht="21" hidden="1" customHeight="1">
      <c r="A226" s="839"/>
      <c r="B226" s="1308" t="s">
        <v>5542</v>
      </c>
      <c r="C226" s="1154" t="s">
        <v>5543</v>
      </c>
      <c r="D226" s="1154">
        <v>46171</v>
      </c>
      <c r="E226" s="1325">
        <f>D226+11</f>
        <v>46182</v>
      </c>
      <c r="F226" s="1202"/>
      <c r="G226" s="1263">
        <v>22</v>
      </c>
    </row>
    <row r="227" spans="1:9" s="159" customFormat="1" ht="19.5" customHeight="1">
      <c r="A227" s="839"/>
      <c r="B227" s="1308" t="s">
        <v>5544</v>
      </c>
      <c r="C227" s="1154" t="s">
        <v>5545</v>
      </c>
      <c r="D227" s="1154">
        <v>46176</v>
      </c>
      <c r="E227" s="1325">
        <f>D227+11</f>
        <v>46187</v>
      </c>
      <c r="F227" s="1202"/>
      <c r="G227" s="1263">
        <v>23</v>
      </c>
    </row>
    <row r="228" spans="1:9" s="159" customFormat="1" ht="19.5" customHeight="1">
      <c r="A228" s="839"/>
      <c r="B228" s="1476" t="s">
        <v>5546</v>
      </c>
      <c r="C228" s="1374" t="s">
        <v>5547</v>
      </c>
      <c r="D228" s="1374">
        <v>46185</v>
      </c>
      <c r="E228" s="1325">
        <f>D228+11</f>
        <v>46196</v>
      </c>
      <c r="F228" s="1202"/>
      <c r="G228" s="1400">
        <v>24</v>
      </c>
    </row>
    <row r="229" spans="1:9" s="159" customFormat="1" ht="19.5" customHeight="1">
      <c r="A229" s="839"/>
      <c r="B229" s="1460" t="s">
        <v>5024</v>
      </c>
      <c r="C229" s="1408" t="s">
        <v>5548</v>
      </c>
      <c r="D229" s="1494">
        <v>46189</v>
      </c>
      <c r="E229" s="1473">
        <f>D229+11</f>
        <v>46200</v>
      </c>
      <c r="F229" s="1202"/>
      <c r="G229" s="1490">
        <v>25</v>
      </c>
    </row>
    <row r="230" spans="1:9" s="159" customFormat="1" ht="19.5" customHeight="1">
      <c r="A230" s="839"/>
      <c r="B230" s="1088" t="s">
        <v>467</v>
      </c>
      <c r="C230" s="1202"/>
      <c r="D230" s="1202"/>
      <c r="E230" s="1202"/>
      <c r="F230" s="1202"/>
      <c r="G230" s="1202"/>
      <c r="H230" s="1202"/>
      <c r="I230" s="1413"/>
    </row>
    <row r="231" spans="1:9" s="159" customFormat="1" ht="19.5" customHeight="1">
      <c r="A231" s="839"/>
      <c r="B231" s="1399"/>
      <c r="C231" s="1202"/>
      <c r="D231" s="1202"/>
      <c r="E231" s="1202"/>
      <c r="F231" s="1202"/>
      <c r="G231" s="1202"/>
      <c r="H231" s="1202"/>
      <c r="I231" s="1413"/>
    </row>
    <row r="232" spans="1:9" s="159" customFormat="1" ht="19.5" customHeight="1">
      <c r="A232" s="839"/>
      <c r="B232" s="1628" t="s">
        <v>5382</v>
      </c>
      <c r="C232" s="1628"/>
      <c r="D232" s="1554" t="s">
        <v>250</v>
      </c>
      <c r="E232" s="1480" t="s">
        <v>104</v>
      </c>
      <c r="F232" s="1477" t="s">
        <v>148</v>
      </c>
      <c r="G232" s="1202"/>
    </row>
    <row r="233" spans="1:9" s="159" customFormat="1" ht="19.5" customHeight="1">
      <c r="A233" s="839"/>
      <c r="B233" s="1148" t="s">
        <v>252</v>
      </c>
      <c r="C233" s="1259" t="s">
        <v>253</v>
      </c>
      <c r="D233" s="1555"/>
      <c r="E233" s="1481" t="s">
        <v>65</v>
      </c>
      <c r="F233" s="1478" t="s">
        <v>54</v>
      </c>
      <c r="G233" s="1202"/>
      <c r="H233" s="1148" t="s">
        <v>255</v>
      </c>
    </row>
    <row r="234" spans="1:9" s="159" customFormat="1" ht="19.5" customHeight="1">
      <c r="A234" s="839"/>
      <c r="B234" s="1308" t="s">
        <v>5549</v>
      </c>
      <c r="C234" s="1154" t="s">
        <v>5550</v>
      </c>
      <c r="D234" s="1377">
        <v>46195</v>
      </c>
      <c r="E234" s="959" t="s">
        <v>286</v>
      </c>
      <c r="F234" s="959" t="s">
        <v>286</v>
      </c>
      <c r="H234" s="1428">
        <v>26</v>
      </c>
    </row>
    <row r="235" spans="1:9" s="159" customFormat="1" ht="19.5" customHeight="1">
      <c r="A235" s="839"/>
      <c r="B235" s="1308" t="s">
        <v>5551</v>
      </c>
      <c r="C235" s="1154" t="s">
        <v>5552</v>
      </c>
      <c r="D235" s="1154">
        <v>46201</v>
      </c>
      <c r="E235" s="959" t="s">
        <v>286</v>
      </c>
      <c r="F235" s="1479">
        <f>D235+11</f>
        <v>46212</v>
      </c>
      <c r="H235" s="1263">
        <v>27</v>
      </c>
    </row>
    <row r="236" spans="1:9" s="159" customFormat="1" ht="19.5" customHeight="1">
      <c r="A236" s="839"/>
      <c r="B236" s="1308" t="s">
        <v>5553</v>
      </c>
      <c r="C236" s="1154" t="s">
        <v>5554</v>
      </c>
      <c r="D236" s="1154">
        <v>46206</v>
      </c>
      <c r="E236" s="1482">
        <f t="shared" ref="E235:E244" si="80">D236+7</f>
        <v>46213</v>
      </c>
      <c r="F236" s="1479">
        <f t="shared" ref="F235:F244" si="81">E236+4</f>
        <v>46217</v>
      </c>
      <c r="H236" s="1263">
        <v>28</v>
      </c>
    </row>
    <row r="237" spans="1:9" s="159" customFormat="1" ht="19.5" customHeight="1">
      <c r="A237" s="839"/>
      <c r="B237" s="1308" t="s">
        <v>5555</v>
      </c>
      <c r="C237" s="1154" t="s">
        <v>5556</v>
      </c>
      <c r="D237" s="1154">
        <v>46213</v>
      </c>
      <c r="E237" s="1482">
        <f t="shared" si="80"/>
        <v>46220</v>
      </c>
      <c r="F237" s="1479">
        <f t="shared" si="81"/>
        <v>46224</v>
      </c>
      <c r="H237" s="1263">
        <v>29</v>
      </c>
    </row>
    <row r="238" spans="1:9" s="159" customFormat="1" ht="19.5" customHeight="1">
      <c r="A238" s="839"/>
      <c r="B238" s="1308" t="s">
        <v>5557</v>
      </c>
      <c r="C238" s="1154" t="s">
        <v>5558</v>
      </c>
      <c r="D238" s="1154">
        <v>46220</v>
      </c>
      <c r="E238" s="1482">
        <f t="shared" si="80"/>
        <v>46227</v>
      </c>
      <c r="F238" s="1479">
        <f t="shared" si="81"/>
        <v>46231</v>
      </c>
      <c r="H238" s="1263">
        <v>30</v>
      </c>
    </row>
    <row r="239" spans="1:9" s="159" customFormat="1" ht="19.5" customHeight="1">
      <c r="A239" s="839"/>
      <c r="B239" s="1308" t="s">
        <v>5559</v>
      </c>
      <c r="C239" s="1154" t="s">
        <v>5560</v>
      </c>
      <c r="D239" s="1154">
        <v>46227</v>
      </c>
      <c r="E239" s="1482">
        <f t="shared" si="80"/>
        <v>46234</v>
      </c>
      <c r="F239" s="1479">
        <f t="shared" si="81"/>
        <v>46238</v>
      </c>
      <c r="H239" s="1263">
        <v>31</v>
      </c>
    </row>
    <row r="240" spans="1:9" s="159" customFormat="1" ht="19.5" customHeight="1">
      <c r="A240" s="839"/>
      <c r="B240" s="1308" t="s">
        <v>5561</v>
      </c>
      <c r="C240" s="1154" t="s">
        <v>5562</v>
      </c>
      <c r="D240" s="1154">
        <v>46234</v>
      </c>
      <c r="E240" s="1482">
        <f t="shared" si="80"/>
        <v>46241</v>
      </c>
      <c r="F240" s="1479">
        <f t="shared" si="81"/>
        <v>46245</v>
      </c>
      <c r="H240" s="1263">
        <v>32</v>
      </c>
    </row>
    <row r="241" spans="1:8" s="159" customFormat="1" ht="19.5" customHeight="1">
      <c r="A241" s="839"/>
      <c r="B241" s="1308" t="s">
        <v>5563</v>
      </c>
      <c r="C241" s="1154" t="s">
        <v>5564</v>
      </c>
      <c r="D241" s="1154">
        <v>46241</v>
      </c>
      <c r="E241" s="1482">
        <f t="shared" si="80"/>
        <v>46248</v>
      </c>
      <c r="F241" s="1479">
        <f t="shared" si="81"/>
        <v>46252</v>
      </c>
      <c r="H241" s="1263">
        <v>33</v>
      </c>
    </row>
    <row r="242" spans="1:8" s="159" customFormat="1" ht="19.5" customHeight="1">
      <c r="A242" s="839"/>
      <c r="B242" s="1308" t="s">
        <v>5565</v>
      </c>
      <c r="C242" s="1154" t="s">
        <v>5566</v>
      </c>
      <c r="D242" s="1154">
        <v>46248</v>
      </c>
      <c r="E242" s="1482">
        <f t="shared" si="80"/>
        <v>46255</v>
      </c>
      <c r="F242" s="1479">
        <f t="shared" si="81"/>
        <v>46259</v>
      </c>
      <c r="H242" s="1263">
        <v>34</v>
      </c>
    </row>
    <row r="243" spans="1:8" s="159" customFormat="1" ht="19.5" customHeight="1">
      <c r="A243" s="839"/>
      <c r="B243" s="1308" t="s">
        <v>5567</v>
      </c>
      <c r="C243" s="1154" t="s">
        <v>5568</v>
      </c>
      <c r="D243" s="1154">
        <v>46255</v>
      </c>
      <c r="E243" s="1482">
        <f t="shared" si="80"/>
        <v>46262</v>
      </c>
      <c r="F243" s="1479">
        <f t="shared" si="81"/>
        <v>46266</v>
      </c>
      <c r="H243" s="1263">
        <v>35</v>
      </c>
    </row>
    <row r="244" spans="1:8" s="159" customFormat="1" ht="19.5" customHeight="1">
      <c r="A244" s="839" t="s">
        <v>5569</v>
      </c>
      <c r="B244" s="1308" t="s">
        <v>5570</v>
      </c>
      <c r="C244" s="1154" t="s">
        <v>5571</v>
      </c>
      <c r="D244" s="1154">
        <v>46262</v>
      </c>
      <c r="E244" s="1482">
        <f t="shared" si="80"/>
        <v>46269</v>
      </c>
      <c r="F244" s="1479">
        <f t="shared" si="81"/>
        <v>46273</v>
      </c>
      <c r="H244" s="1263">
        <v>36</v>
      </c>
    </row>
    <row r="245" spans="1:8" s="159" customFormat="1" ht="19.5" customHeight="1">
      <c r="A245" s="839"/>
      <c r="B245" s="1308" t="s">
        <v>5572</v>
      </c>
      <c r="C245" s="1154" t="s">
        <v>5573</v>
      </c>
      <c r="D245" s="1154">
        <v>46269</v>
      </c>
      <c r="E245" s="1482">
        <f t="shared" ref="E245:E248" si="82">D245+7</f>
        <v>46276</v>
      </c>
      <c r="F245" s="1479">
        <f t="shared" ref="F245:F248" si="83">E245+4</f>
        <v>46280</v>
      </c>
      <c r="H245" s="1263">
        <v>37</v>
      </c>
    </row>
    <row r="246" spans="1:8" s="159" customFormat="1" ht="19.5" customHeight="1">
      <c r="A246" s="839"/>
      <c r="B246" s="1308" t="s">
        <v>5542</v>
      </c>
      <c r="C246" s="1154" t="s">
        <v>5574</v>
      </c>
      <c r="D246" s="1154">
        <v>46276</v>
      </c>
      <c r="E246" s="1482">
        <f t="shared" si="82"/>
        <v>46283</v>
      </c>
      <c r="F246" s="1479">
        <f t="shared" si="83"/>
        <v>46287</v>
      </c>
      <c r="H246" s="1263">
        <v>38</v>
      </c>
    </row>
    <row r="247" spans="1:8" s="159" customFormat="1" ht="19.5" customHeight="1">
      <c r="A247" s="839"/>
      <c r="B247" s="1308" t="s">
        <v>5544</v>
      </c>
      <c r="C247" s="1154" t="s">
        <v>5575</v>
      </c>
      <c r="D247" s="1154">
        <v>46283</v>
      </c>
      <c r="E247" s="1482">
        <f t="shared" si="82"/>
        <v>46290</v>
      </c>
      <c r="F247" s="1479">
        <f t="shared" si="83"/>
        <v>46294</v>
      </c>
      <c r="H247" s="1263">
        <v>39</v>
      </c>
    </row>
    <row r="248" spans="1:8" s="159" customFormat="1" ht="19.5" customHeight="1">
      <c r="A248" s="839"/>
      <c r="B248" s="1308" t="s">
        <v>5546</v>
      </c>
      <c r="C248" s="1154" t="s">
        <v>5576</v>
      </c>
      <c r="D248" s="1154">
        <v>46290</v>
      </c>
      <c r="E248" s="1482">
        <f t="shared" si="82"/>
        <v>46297</v>
      </c>
      <c r="F248" s="1479">
        <f t="shared" si="83"/>
        <v>46301</v>
      </c>
      <c r="H248" s="1263">
        <v>40</v>
      </c>
    </row>
    <row r="249" spans="1:8" s="159" customFormat="1" ht="17.25" customHeight="1">
      <c r="A249" s="839"/>
      <c r="B249" s="1088" t="s">
        <v>467</v>
      </c>
      <c r="C249" s="677"/>
      <c r="D249" s="677"/>
      <c r="E249" s="677"/>
      <c r="F249" s="676"/>
      <c r="G249" s="676"/>
      <c r="H249" s="195"/>
    </row>
    <row r="250" spans="1:8" s="159" customFormat="1" ht="17.25" customHeight="1">
      <c r="A250" s="839"/>
      <c r="B250" s="1099"/>
      <c r="C250" s="677"/>
      <c r="D250" s="677"/>
      <c r="E250" s="677"/>
      <c r="F250" s="676"/>
      <c r="G250" s="676"/>
      <c r="H250" s="195"/>
    </row>
    <row r="251" spans="1:8" s="159" customFormat="1" ht="17.25" customHeight="1">
      <c r="A251" s="839"/>
      <c r="B251" s="1099"/>
      <c r="C251" s="677"/>
      <c r="D251" s="677"/>
      <c r="E251" s="677"/>
      <c r="F251" s="676"/>
      <c r="G251" s="676"/>
      <c r="H251" s="195"/>
    </row>
    <row r="252" spans="1:8" s="159" customFormat="1" ht="17.25" customHeight="1" thickBot="1">
      <c r="A252" s="839"/>
      <c r="B252" s="678"/>
      <c r="C252" s="676"/>
      <c r="D252" s="676"/>
      <c r="E252" s="676"/>
      <c r="F252" s="676"/>
      <c r="G252" s="676"/>
      <c r="H252" s="197"/>
    </row>
    <row r="253" spans="1:8" s="147" customFormat="1" ht="18.75" customHeight="1">
      <c r="A253" s="169"/>
      <c r="B253" s="887"/>
      <c r="C253" s="888"/>
      <c r="D253" s="889"/>
      <c r="E253" s="890"/>
      <c r="F253" s="891"/>
      <c r="G253" s="892"/>
      <c r="H253" s="893"/>
    </row>
    <row r="254" spans="1:8" s="147" customFormat="1" ht="18.75" customHeight="1">
      <c r="A254" s="169"/>
      <c r="B254" s="777" t="s">
        <v>468</v>
      </c>
      <c r="C254" s="145"/>
      <c r="D254" s="147" t="s">
        <v>469</v>
      </c>
      <c r="G254" s="147" t="s">
        <v>470</v>
      </c>
      <c r="H254" s="778"/>
    </row>
    <row r="255" spans="1:8" s="147" customFormat="1" ht="18.75" customHeight="1">
      <c r="A255" s="169"/>
      <c r="B255" s="779" t="s">
        <v>471</v>
      </c>
      <c r="C255" s="1080" t="s">
        <v>472</v>
      </c>
      <c r="D255" s="133" t="s">
        <v>473</v>
      </c>
      <c r="F255" s="1080" t="s">
        <v>474</v>
      </c>
      <c r="G255" s="145" t="s">
        <v>475</v>
      </c>
      <c r="H255" s="1081" t="s">
        <v>476</v>
      </c>
    </row>
    <row r="256" spans="1:8" s="147" customFormat="1" ht="18.75" customHeight="1">
      <c r="A256" s="169"/>
      <c r="B256" s="779" t="s">
        <v>477</v>
      </c>
      <c r="C256" s="1080" t="s">
        <v>478</v>
      </c>
      <c r="D256" s="133" t="s">
        <v>479</v>
      </c>
      <c r="E256" s="148" t="s">
        <v>480</v>
      </c>
      <c r="F256" s="1082" t="s">
        <v>481</v>
      </c>
      <c r="G256" s="145" t="s">
        <v>482</v>
      </c>
      <c r="H256" s="1081" t="s">
        <v>483</v>
      </c>
    </row>
    <row r="257" spans="1:15" s="147" customFormat="1" ht="18.75" customHeight="1">
      <c r="A257" s="169"/>
      <c r="B257" s="782" t="s">
        <v>484</v>
      </c>
      <c r="C257" s="1083" t="s">
        <v>485</v>
      </c>
      <c r="D257" s="133" t="s">
        <v>486</v>
      </c>
      <c r="E257" s="148" t="s">
        <v>487</v>
      </c>
      <c r="F257" s="1082" t="s">
        <v>488</v>
      </c>
      <c r="G257" s="587" t="s">
        <v>489</v>
      </c>
      <c r="H257" s="1084" t="s">
        <v>490</v>
      </c>
    </row>
    <row r="258" spans="1:15" s="147" customFormat="1" ht="18.75" customHeight="1">
      <c r="A258" s="169"/>
      <c r="B258" s="782" t="s">
        <v>491</v>
      </c>
      <c r="C258" s="1083" t="s">
        <v>492</v>
      </c>
      <c r="D258" s="133" t="s">
        <v>493</v>
      </c>
      <c r="E258" s="148" t="s">
        <v>494</v>
      </c>
      <c r="F258" s="1082" t="s">
        <v>495</v>
      </c>
      <c r="G258" s="587" t="s">
        <v>496</v>
      </c>
      <c r="H258" s="1084" t="s">
        <v>497</v>
      </c>
      <c r="N258" s="149"/>
      <c r="O258" s="149"/>
    </row>
    <row r="259" spans="1:15" s="147" customFormat="1" ht="18.75" customHeight="1">
      <c r="A259" s="169"/>
      <c r="B259" s="782" t="s">
        <v>909</v>
      </c>
      <c r="C259" s="1083" t="s">
        <v>499</v>
      </c>
      <c r="D259" s="133" t="s">
        <v>500</v>
      </c>
      <c r="E259" s="148" t="s">
        <v>501</v>
      </c>
      <c r="F259" s="1082" t="s">
        <v>502</v>
      </c>
      <c r="G259" s="587" t="s">
        <v>503</v>
      </c>
      <c r="H259" s="1084" t="s">
        <v>504</v>
      </c>
      <c r="N259" s="149"/>
      <c r="O259" s="149"/>
    </row>
    <row r="260" spans="1:15" s="147" customFormat="1" ht="18.75" customHeight="1">
      <c r="A260" s="169"/>
      <c r="B260" s="782" t="s">
        <v>505</v>
      </c>
      <c r="C260" s="1083" t="s">
        <v>506</v>
      </c>
      <c r="D260" s="133" t="s">
        <v>507</v>
      </c>
      <c r="E260" s="148" t="s">
        <v>508</v>
      </c>
      <c r="F260" s="1082" t="s">
        <v>509</v>
      </c>
      <c r="G260" s="587" t="s">
        <v>510</v>
      </c>
      <c r="H260" s="1084" t="s">
        <v>511</v>
      </c>
      <c r="N260" s="149"/>
      <c r="O260" s="149"/>
    </row>
    <row r="261" spans="1:15" s="147" customFormat="1" ht="18.75" customHeight="1">
      <c r="A261" s="169"/>
      <c r="B261" s="782" t="s">
        <v>512</v>
      </c>
      <c r="C261" s="1083" t="s">
        <v>513</v>
      </c>
      <c r="D261" s="133" t="s">
        <v>514</v>
      </c>
      <c r="E261" s="148" t="s">
        <v>515</v>
      </c>
      <c r="F261" s="1080" t="s">
        <v>516</v>
      </c>
      <c r="G261" s="587" t="s">
        <v>517</v>
      </c>
      <c r="H261" s="786" t="s">
        <v>518</v>
      </c>
      <c r="N261" s="149"/>
      <c r="O261" s="149"/>
    </row>
    <row r="262" spans="1:15" ht="18.75" customHeight="1">
      <c r="A262" s="1018"/>
      <c r="B262" s="782" t="s">
        <v>519</v>
      </c>
      <c r="C262" s="1083" t="s">
        <v>520</v>
      </c>
      <c r="D262" s="133" t="s">
        <v>521</v>
      </c>
      <c r="E262" s="148" t="s">
        <v>522</v>
      </c>
      <c r="F262" s="738" t="s">
        <v>523</v>
      </c>
      <c r="G262" s="147"/>
      <c r="H262" s="787"/>
      <c r="I262" s="145"/>
      <c r="J262" s="145"/>
      <c r="K262" s="145"/>
    </row>
    <row r="263" spans="1:15" ht="17.25" customHeight="1" thickBot="1">
      <c r="A263" s="1018"/>
      <c r="B263" s="1085"/>
      <c r="C263" s="790"/>
      <c r="D263" s="790"/>
      <c r="E263" s="790"/>
      <c r="F263" s="790"/>
      <c r="G263" s="790"/>
      <c r="H263" s="1086"/>
      <c r="I263" s="145"/>
      <c r="J263" s="145"/>
      <c r="K263" s="145"/>
    </row>
  </sheetData>
  <customSheetViews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6"/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9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10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11"/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12"/>
    </customSheetView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0">
    <mergeCell ref="B2:F2"/>
    <mergeCell ref="D7:D8"/>
    <mergeCell ref="D90:D91"/>
    <mergeCell ref="B90:C90"/>
    <mergeCell ref="B232:C232"/>
    <mergeCell ref="D232:D233"/>
    <mergeCell ref="B224:C224"/>
    <mergeCell ref="D224:D225"/>
    <mergeCell ref="B3:F3"/>
    <mergeCell ref="B4:F4"/>
  </mergeCells>
  <hyperlinks>
    <hyperlink ref="H2" location="HOME!Print_Area" display="HOME" xr:uid="{4642BEFB-130B-428D-9D94-D799BB491DE5}"/>
    <hyperlink ref="H255" r:id="rId14" xr:uid="{C74F2AC9-A2A0-48DC-BDF0-2B6C616ED201}"/>
    <hyperlink ref="C255" r:id="rId15" xr:uid="{F17CC651-DB94-4620-9DEC-7ADC1B2108BA}"/>
    <hyperlink ref="H260" r:id="rId16" xr:uid="{42178DFF-C055-4564-B7CF-FCB7377F3C9E}"/>
    <hyperlink ref="H259" r:id="rId17" xr:uid="{85CC220E-06EF-42BF-A73D-0B31F26E9551}"/>
    <hyperlink ref="C258" r:id="rId18" xr:uid="{58EEAC17-7CB2-4961-8D63-4E1C7D293061}"/>
    <hyperlink ref="C256" r:id="rId19" xr:uid="{DAE48A77-B341-457B-8731-D20ADE4D0329}"/>
    <hyperlink ref="C262" r:id="rId20" xr:uid="{B1295FB7-8793-40E4-BCDE-A800E29A212E}"/>
    <hyperlink ref="H258" r:id="rId21" xr:uid="{B38BC09C-6452-44F4-BA05-A8088C2F9DCF}"/>
    <hyperlink ref="H261" r:id="rId22" xr:uid="{AC59BA73-FB3F-4FDB-86EA-557F58273177}"/>
    <hyperlink ref="F255" r:id="rId23" xr:uid="{30C4526D-EA8A-4411-8ED0-A79865069111}"/>
    <hyperlink ref="F260" r:id="rId24" xr:uid="{CBA1ECD6-7DB3-4B02-9D0A-41DBE624ECA2}"/>
    <hyperlink ref="F256" r:id="rId25" xr:uid="{D229B871-248D-4512-9BC9-CA254D691C6F}"/>
    <hyperlink ref="F257" r:id="rId26" xr:uid="{DB2CC0D4-78D4-453C-BD28-85C029946CD9}"/>
    <hyperlink ref="F258" r:id="rId27" xr:uid="{4BE2C914-584B-4EE9-B03F-C90358B46F70}"/>
    <hyperlink ref="F259" r:id="rId28" xr:uid="{65B7BD99-CD6B-4674-831B-A9E105097E97}"/>
    <hyperlink ref="H256" r:id="rId29" xr:uid="{6EE39A70-F5A5-4D06-AD31-BE64DEC62A26}"/>
    <hyperlink ref="H257" r:id="rId30" xr:uid="{3B7C8B1B-478B-4E8E-BB4B-09E5D9A24636}"/>
    <hyperlink ref="F261" r:id="rId31" xr:uid="{8AB82DDE-090E-466C-9E50-EC10EB186655}"/>
    <hyperlink ref="C257" r:id="rId32" xr:uid="{96BEEDB9-84D3-4A01-A1EB-E1CB44472795}"/>
    <hyperlink ref="C259" r:id="rId33" xr:uid="{FE06AEE2-B2B8-44DE-81C6-98CACE486DDA}"/>
    <hyperlink ref="C260" r:id="rId34" xr:uid="{76F85658-0066-49E9-89BF-6A961B97715D}"/>
    <hyperlink ref="C261" r:id="rId35" xr:uid="{61BDEE87-E6F6-43D6-8A2A-BB68025A8BE4}"/>
    <hyperlink ref="F262" r:id="rId36" xr:uid="{64D59EFA-F349-4C9C-BE62-20637D05C267}"/>
  </hyperlinks>
  <pageMargins left="0.7" right="0.7" top="0.75" bottom="0.75" header="0.3" footer="0.3"/>
  <pageSetup paperSize="9" scale="75" orientation="landscape" r:id="rId37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5577</v>
      </c>
      <c r="H2" s="603" t="s">
        <v>244</v>
      </c>
    </row>
    <row r="3" spans="1:13" ht="51.75" customHeight="1">
      <c r="A3" s="255"/>
      <c r="B3" s="165"/>
      <c r="H3" s="146" t="s">
        <v>5578</v>
      </c>
      <c r="M3" s="473"/>
    </row>
    <row r="4" spans="1:13" ht="65.25" customHeight="1">
      <c r="A4" s="148"/>
      <c r="B4" s="148"/>
      <c r="C4" s="314" t="s">
        <v>5579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5.9">
      <c r="B5" s="339" t="s">
        <v>5580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5581</v>
      </c>
      <c r="C6" s="169" t="s">
        <v>5582</v>
      </c>
      <c r="D6" s="403" t="s">
        <v>1909</v>
      </c>
      <c r="E6" s="163" t="s">
        <v>5583</v>
      </c>
      <c r="F6" s="163" t="s">
        <v>66</v>
      </c>
      <c r="G6" s="163" t="s">
        <v>5584</v>
      </c>
      <c r="H6" s="332" t="s">
        <v>115</v>
      </c>
      <c r="I6" s="452"/>
      <c r="J6" s="478" t="s">
        <v>5585</v>
      </c>
      <c r="K6" s="478" t="s">
        <v>5586</v>
      </c>
      <c r="L6" s="452"/>
      <c r="M6" s="452"/>
    </row>
    <row r="7" spans="1:13" ht="16.149999999999999" customHeight="1">
      <c r="A7" s="257"/>
      <c r="B7" s="386"/>
      <c r="C7" s="169"/>
      <c r="D7" s="403" t="s">
        <v>1690</v>
      </c>
      <c r="E7" s="163" t="s">
        <v>99</v>
      </c>
      <c r="F7" s="163" t="s">
        <v>54</v>
      </c>
      <c r="G7" s="163"/>
      <c r="H7" s="332" t="s">
        <v>186</v>
      </c>
      <c r="I7" s="687"/>
      <c r="J7" s="431"/>
      <c r="K7" s="431"/>
      <c r="L7" s="687"/>
      <c r="M7" s="146"/>
    </row>
    <row r="8" spans="1:13" ht="17.25" hidden="1" customHeight="1">
      <c r="A8" s="257"/>
      <c r="B8" s="356" t="s">
        <v>5587</v>
      </c>
      <c r="C8" s="353" t="s">
        <v>5588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5589</v>
      </c>
      <c r="K8" s="396" t="s">
        <v>5589</v>
      </c>
      <c r="L8" s="399"/>
      <c r="M8" s="146"/>
    </row>
    <row r="9" spans="1:13" ht="17.25" hidden="1" customHeight="1">
      <c r="A9" s="257"/>
      <c r="B9" s="153" t="s">
        <v>5590</v>
      </c>
      <c r="C9" s="320" t="s">
        <v>5591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5592</v>
      </c>
      <c r="K9" s="396" t="s">
        <v>5592</v>
      </c>
      <c r="L9" s="399"/>
      <c r="M9" s="146"/>
    </row>
    <row r="10" spans="1:13" ht="17.25" hidden="1" customHeight="1">
      <c r="A10" s="257"/>
      <c r="B10" s="153" t="s">
        <v>4925</v>
      </c>
      <c r="C10" s="320" t="s">
        <v>5593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5594</v>
      </c>
      <c r="K10" s="396" t="s">
        <v>5594</v>
      </c>
      <c r="L10" s="399"/>
      <c r="M10" s="146"/>
    </row>
    <row r="11" spans="1:13" ht="17.25" hidden="1" customHeight="1">
      <c r="A11" s="257"/>
      <c r="B11" s="153" t="s">
        <v>5595</v>
      </c>
      <c r="C11" s="320" t="s">
        <v>5596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5597</v>
      </c>
      <c r="K11" s="396" t="s">
        <v>5597</v>
      </c>
      <c r="L11" s="399"/>
      <c r="M11" s="146"/>
    </row>
    <row r="12" spans="1:13" ht="17.25" hidden="1" customHeight="1">
      <c r="A12" s="257"/>
      <c r="B12" s="153" t="s">
        <v>5598</v>
      </c>
      <c r="C12" s="320" t="s">
        <v>5599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5600</v>
      </c>
      <c r="K12" s="396" t="s">
        <v>5600</v>
      </c>
      <c r="L12" s="399"/>
      <c r="M12" s="146"/>
    </row>
    <row r="13" spans="1:13" ht="17.25" hidden="1" customHeight="1">
      <c r="A13" s="257"/>
      <c r="B13" s="153" t="s">
        <v>5587</v>
      </c>
      <c r="C13" s="320" t="s">
        <v>4857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5590</v>
      </c>
      <c r="C14" s="320" t="s">
        <v>5601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4925</v>
      </c>
      <c r="C15" s="353" t="s">
        <v>5602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5595</v>
      </c>
      <c r="C16" s="353" t="s">
        <v>4863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5598</v>
      </c>
      <c r="C17" s="353" t="s">
        <v>5603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6"/>
      <c r="J17" s="430">
        <f t="shared" si="9"/>
        <v>44517</v>
      </c>
      <c r="K17" s="430">
        <f t="shared" si="9"/>
        <v>44517</v>
      </c>
      <c r="L17" s="686"/>
      <c r="M17" s="146"/>
    </row>
    <row r="18" spans="1:13" ht="17.25" hidden="1" customHeight="1">
      <c r="A18" s="257"/>
      <c r="B18" s="356" t="s">
        <v>5604</v>
      </c>
      <c r="C18" s="353" t="s">
        <v>5605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6"/>
      <c r="J18" s="430">
        <f t="shared" si="9"/>
        <v>44524</v>
      </c>
      <c r="K18" s="430">
        <f t="shared" si="9"/>
        <v>44524</v>
      </c>
      <c r="L18" s="686"/>
      <c r="M18" s="146"/>
    </row>
    <row r="19" spans="1:13" ht="17.25" hidden="1" customHeight="1">
      <c r="A19" s="257"/>
      <c r="B19" s="356" t="s">
        <v>5606</v>
      </c>
      <c r="C19" s="353" t="s">
        <v>5607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5608</v>
      </c>
      <c r="C20" s="353" t="s">
        <v>5609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5610</v>
      </c>
      <c r="C21" s="353" t="s">
        <v>5611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5612</v>
      </c>
      <c r="C22" s="353" t="s">
        <v>5613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5614</v>
      </c>
      <c r="C23" s="353" t="s">
        <v>4872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5587</v>
      </c>
      <c r="C24" s="353" t="s">
        <v>5615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5590</v>
      </c>
      <c r="C25" s="353" t="s">
        <v>4874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4925</v>
      </c>
      <c r="C26" s="353" t="s">
        <v>5616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5595</v>
      </c>
      <c r="C27" s="353" t="s">
        <v>5617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5598</v>
      </c>
      <c r="C28" s="353" t="s">
        <v>5618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5604</v>
      </c>
      <c r="C29" s="353" t="s">
        <v>5619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310</v>
      </c>
      <c r="C30" s="353" t="s">
        <v>5620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5606</v>
      </c>
      <c r="C31" s="353" t="s">
        <v>5621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5608</v>
      </c>
      <c r="C32" s="353" t="s">
        <v>5622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5612</v>
      </c>
      <c r="C33" s="353" t="s">
        <v>5623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5610</v>
      </c>
      <c r="C34" s="353" t="s">
        <v>5624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5614</v>
      </c>
      <c r="C35" s="353" t="s">
        <v>5625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5587</v>
      </c>
      <c r="C36" s="353" t="s">
        <v>5626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310</v>
      </c>
      <c r="C37" s="429" t="s">
        <v>5627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8"/>
      <c r="J37" s="557">
        <f t="shared" si="9"/>
        <v>44657</v>
      </c>
      <c r="K37" s="557">
        <f t="shared" si="9"/>
        <v>44657</v>
      </c>
      <c r="L37" s="688"/>
      <c r="M37" s="146"/>
    </row>
    <row r="38" spans="1:13" ht="17.25" hidden="1" customHeight="1">
      <c r="A38" s="257"/>
      <c r="B38" s="356" t="s">
        <v>5590</v>
      </c>
      <c r="C38" s="353" t="s">
        <v>5628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4925</v>
      </c>
      <c r="C39" s="353" t="s">
        <v>5629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5630</v>
      </c>
      <c r="C40" s="353" t="s">
        <v>5631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5598</v>
      </c>
      <c r="C41" s="353" t="s">
        <v>5632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5604</v>
      </c>
      <c r="C42" s="353" t="s">
        <v>5633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5606</v>
      </c>
      <c r="C43" s="353" t="s">
        <v>4885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5608</v>
      </c>
      <c r="C44" s="353" t="s">
        <v>5634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5612</v>
      </c>
      <c r="C45" s="353" t="s">
        <v>5635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5610</v>
      </c>
      <c r="C46" s="353" t="s">
        <v>5636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5614</v>
      </c>
      <c r="C47" s="320" t="s">
        <v>5637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310</v>
      </c>
      <c r="C48" s="320" t="s">
        <v>5638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5587</v>
      </c>
      <c r="C49" s="320" t="s">
        <v>5639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5590</v>
      </c>
      <c r="C50" s="320" t="s">
        <v>5640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4925</v>
      </c>
      <c r="C51" s="320" t="s">
        <v>5641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5630</v>
      </c>
      <c r="C52" s="320" t="s">
        <v>5642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310</v>
      </c>
      <c r="C53" s="320" t="s">
        <v>5643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5598</v>
      </c>
      <c r="C54" s="320" t="s">
        <v>5644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4871</v>
      </c>
      <c r="C55" s="320" t="s">
        <v>5645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5606</v>
      </c>
      <c r="C56" s="320" t="s">
        <v>4891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5608</v>
      </c>
      <c r="C57" s="320" t="s">
        <v>5646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2" t="s">
        <v>5647</v>
      </c>
      <c r="C58" s="589" t="s">
        <v>5648</v>
      </c>
      <c r="D58" s="589">
        <v>44814</v>
      </c>
      <c r="E58" s="522">
        <f t="shared" ref="E58:E59" si="94">D58+8</f>
        <v>44822</v>
      </c>
      <c r="F58" s="589">
        <f t="shared" ref="F58:F59" si="95">D58+11</f>
        <v>44825</v>
      </c>
      <c r="G58" s="522"/>
      <c r="H58" s="589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3" t="s">
        <v>5610</v>
      </c>
      <c r="C59" s="590" t="s">
        <v>5649</v>
      </c>
      <c r="D59" s="590">
        <v>44823</v>
      </c>
      <c r="E59" s="590">
        <f t="shared" si="94"/>
        <v>44831</v>
      </c>
      <c r="F59" s="590">
        <f t="shared" si="95"/>
        <v>44834</v>
      </c>
      <c r="G59" s="591"/>
      <c r="H59" s="590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3" t="s">
        <v>5614</v>
      </c>
      <c r="C60" s="590" t="s">
        <v>5650</v>
      </c>
      <c r="D60" s="590">
        <v>44831</v>
      </c>
      <c r="E60" s="590">
        <f t="shared" ref="E60" si="97">D60+8</f>
        <v>44839</v>
      </c>
      <c r="F60" s="590">
        <f t="shared" ref="F60" si="98">D60+11</f>
        <v>44842</v>
      </c>
      <c r="G60" s="591"/>
      <c r="H60" s="590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5587</v>
      </c>
      <c r="C61" s="590" t="s">
        <v>4900</v>
      </c>
      <c r="D61" s="590">
        <v>44838</v>
      </c>
      <c r="E61" s="590">
        <f t="shared" ref="E61" si="100">D61+8</f>
        <v>44846</v>
      </c>
      <c r="F61" s="590">
        <f t="shared" ref="F61" si="101">D61+11</f>
        <v>44849</v>
      </c>
      <c r="G61" s="591"/>
      <c r="H61" s="590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5590</v>
      </c>
      <c r="C62" s="590" t="s">
        <v>5651</v>
      </c>
      <c r="D62" s="590">
        <v>44845</v>
      </c>
      <c r="E62" s="590">
        <f t="shared" ref="E62" si="103">D62+8</f>
        <v>44853</v>
      </c>
      <c r="F62" s="590">
        <f t="shared" ref="F62" si="104">D62+11</f>
        <v>44856</v>
      </c>
      <c r="G62" s="591"/>
      <c r="H62" s="590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310</v>
      </c>
      <c r="C63" s="590" t="s">
        <v>5652</v>
      </c>
      <c r="D63" s="591">
        <v>44838</v>
      </c>
      <c r="E63" s="591">
        <f t="shared" ref="E63" si="106">D63+8</f>
        <v>44846</v>
      </c>
      <c r="F63" s="591">
        <f t="shared" ref="F63" si="107">D63+11</f>
        <v>44849</v>
      </c>
      <c r="G63" s="591"/>
      <c r="H63" s="591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1095</v>
      </c>
    </row>
    <row r="64" spans="1:13" ht="17.25" hidden="1" customHeight="1">
      <c r="A64" s="257"/>
      <c r="B64" s="153" t="s">
        <v>4925</v>
      </c>
      <c r="C64" s="590" t="s">
        <v>5653</v>
      </c>
      <c r="D64" s="590">
        <v>44857</v>
      </c>
      <c r="E64" s="590">
        <f t="shared" ref="E64" si="109">D64+8</f>
        <v>44865</v>
      </c>
      <c r="F64" s="590">
        <f t="shared" ref="F64" si="110">D64+11</f>
        <v>44868</v>
      </c>
      <c r="G64" s="591"/>
      <c r="H64" s="590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5630</v>
      </c>
      <c r="C65" s="590" t="s">
        <v>5654</v>
      </c>
      <c r="D65" s="590">
        <v>44861</v>
      </c>
      <c r="E65" s="590">
        <f t="shared" ref="E65" si="112">D65+8</f>
        <v>44869</v>
      </c>
      <c r="F65" s="590">
        <f t="shared" ref="F65" si="113">D65+11</f>
        <v>44872</v>
      </c>
      <c r="G65" s="591"/>
      <c r="H65" s="590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5604</v>
      </c>
      <c r="C66" s="590" t="s">
        <v>5655</v>
      </c>
      <c r="D66" s="590">
        <v>44865</v>
      </c>
      <c r="E66" s="590">
        <f t="shared" ref="E66" si="115">D66+8</f>
        <v>44873</v>
      </c>
      <c r="F66" s="590">
        <f t="shared" ref="F66" si="116">D66+11</f>
        <v>44876</v>
      </c>
      <c r="G66" s="591"/>
      <c r="H66" s="590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4871</v>
      </c>
      <c r="C67" s="590" t="s">
        <v>5656</v>
      </c>
      <c r="D67" s="590">
        <v>44878</v>
      </c>
      <c r="E67" s="590">
        <f>D67+8</f>
        <v>44886</v>
      </c>
      <c r="F67" s="590">
        <f t="shared" ref="F67" si="118">D67+11</f>
        <v>44889</v>
      </c>
      <c r="G67" s="591"/>
      <c r="H67" s="590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310</v>
      </c>
      <c r="C68" s="590" t="s">
        <v>4910</v>
      </c>
      <c r="D68" s="591">
        <f t="shared" ref="D68:D74" si="120">D67+7</f>
        <v>44885</v>
      </c>
      <c r="E68" s="591"/>
      <c r="F68" s="591"/>
      <c r="G68" s="591"/>
      <c r="H68" s="591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5657</v>
      </c>
      <c r="C69" s="590" t="s">
        <v>5658</v>
      </c>
      <c r="D69" s="590">
        <v>44886</v>
      </c>
      <c r="E69" s="590">
        <f t="shared" ref="E69" si="121">D69+8</f>
        <v>44894</v>
      </c>
      <c r="F69" s="591">
        <f t="shared" ref="F69" si="122">D69+11</f>
        <v>44897</v>
      </c>
      <c r="G69" s="591"/>
      <c r="H69" s="590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310</v>
      </c>
      <c r="C70" s="590" t="s">
        <v>5659</v>
      </c>
      <c r="D70" s="591">
        <f t="shared" si="120"/>
        <v>44893</v>
      </c>
      <c r="E70" s="591"/>
      <c r="F70" s="591"/>
      <c r="G70" s="591"/>
      <c r="H70" s="591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5608</v>
      </c>
      <c r="C71" s="590" t="s">
        <v>4915</v>
      </c>
      <c r="D71" s="590">
        <v>44901</v>
      </c>
      <c r="E71" s="590">
        <f t="shared" ref="E71" si="124">D71+8</f>
        <v>44909</v>
      </c>
      <c r="F71" s="590">
        <f t="shared" ref="F71" si="125">D71+11</f>
        <v>44912</v>
      </c>
      <c r="G71" s="591"/>
      <c r="H71" s="590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5610</v>
      </c>
      <c r="C72" s="590" t="s">
        <v>5660</v>
      </c>
      <c r="D72" s="590">
        <v>44911</v>
      </c>
      <c r="E72" s="590">
        <f t="shared" ref="E72" si="127">D72+8</f>
        <v>44919</v>
      </c>
      <c r="F72" s="671">
        <f t="shared" ref="F72" si="128">D72+11</f>
        <v>44922</v>
      </c>
      <c r="G72" s="591"/>
      <c r="H72" s="590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3" t="s">
        <v>5614</v>
      </c>
      <c r="C73" s="590" t="s">
        <v>5661</v>
      </c>
      <c r="D73" s="590">
        <v>44915</v>
      </c>
      <c r="E73" s="590">
        <f t="shared" ref="E73" si="130">D73+8</f>
        <v>44923</v>
      </c>
      <c r="F73" s="590">
        <f t="shared" ref="F73" si="131">D73+11</f>
        <v>44926</v>
      </c>
      <c r="G73" s="591"/>
      <c r="H73" s="590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310</v>
      </c>
      <c r="C74" s="590" t="s">
        <v>5662</v>
      </c>
      <c r="D74" s="591">
        <f t="shared" si="120"/>
        <v>44922</v>
      </c>
      <c r="E74" s="591"/>
      <c r="F74" s="591"/>
      <c r="G74" s="591"/>
      <c r="H74" s="591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5590</v>
      </c>
      <c r="C75" s="590" t="s">
        <v>5663</v>
      </c>
      <c r="D75" s="590">
        <v>44930</v>
      </c>
      <c r="E75" s="590">
        <f t="shared" ref="E75" si="133">D75+8</f>
        <v>44938</v>
      </c>
      <c r="F75" s="590">
        <f t="shared" ref="F75" si="134">D75+11</f>
        <v>44941</v>
      </c>
      <c r="G75" s="591"/>
      <c r="H75" s="590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5664</v>
      </c>
      <c r="C76" s="590" t="s">
        <v>5665</v>
      </c>
      <c r="D76" s="590">
        <v>44936</v>
      </c>
      <c r="E76" s="590">
        <f t="shared" ref="E76" si="136">D76+8</f>
        <v>44944</v>
      </c>
      <c r="F76" s="590">
        <f t="shared" ref="F76" si="137">D76+11</f>
        <v>44947</v>
      </c>
      <c r="G76" s="591"/>
      <c r="H76" s="590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5630</v>
      </c>
      <c r="C77" s="590" t="s">
        <v>5666</v>
      </c>
      <c r="D77" s="590">
        <v>44941</v>
      </c>
      <c r="E77" s="590">
        <f t="shared" ref="E77" si="139">D77+8</f>
        <v>44949</v>
      </c>
      <c r="F77" s="590">
        <f t="shared" ref="F77" si="140">D77+11</f>
        <v>44952</v>
      </c>
      <c r="G77" s="591"/>
      <c r="H77" s="590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5604</v>
      </c>
      <c r="C78" s="590" t="s">
        <v>5667</v>
      </c>
      <c r="D78" s="590">
        <v>44950</v>
      </c>
      <c r="E78" s="590">
        <f t="shared" ref="E78" si="142">D78+8</f>
        <v>44958</v>
      </c>
      <c r="F78" s="590">
        <f t="shared" ref="F78" si="143">D78+11</f>
        <v>44961</v>
      </c>
      <c r="G78" s="591"/>
      <c r="H78" s="590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5598</v>
      </c>
      <c r="C79" s="590" t="s">
        <v>5668</v>
      </c>
      <c r="D79" s="590">
        <v>44957</v>
      </c>
      <c r="E79" s="590">
        <f t="shared" ref="E79" si="145">D79+8</f>
        <v>44965</v>
      </c>
      <c r="F79" s="590">
        <f t="shared" ref="F79" si="146">D79+11</f>
        <v>44968</v>
      </c>
      <c r="G79" s="591"/>
      <c r="H79" s="590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4871</v>
      </c>
      <c r="C80" s="590" t="s">
        <v>5669</v>
      </c>
      <c r="D80" s="590">
        <v>44963</v>
      </c>
      <c r="E80" s="590">
        <f t="shared" ref="E80" si="148">D80+8</f>
        <v>44971</v>
      </c>
      <c r="F80" s="590">
        <f t="shared" ref="F80" si="149">D80+11</f>
        <v>44974</v>
      </c>
      <c r="G80" s="591"/>
      <c r="H80" s="590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5587</v>
      </c>
      <c r="C81" s="590" t="s">
        <v>5670</v>
      </c>
      <c r="D81" s="590">
        <v>44971</v>
      </c>
      <c r="E81" s="590">
        <f t="shared" ref="E81" si="151">D81+8</f>
        <v>44979</v>
      </c>
      <c r="F81" s="590">
        <f t="shared" ref="F81" si="152">D81+11</f>
        <v>44982</v>
      </c>
      <c r="G81" s="591"/>
      <c r="H81" s="590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2" t="s">
        <v>310</v>
      </c>
      <c r="C82" s="673" t="s">
        <v>5671</v>
      </c>
      <c r="D82" s="591">
        <f t="shared" ref="D82:D88" si="154">D81+7</f>
        <v>44978</v>
      </c>
      <c r="E82" s="591">
        <f t="shared" ref="E82" si="155">D82+8</f>
        <v>44986</v>
      </c>
      <c r="F82" s="591">
        <f t="shared" ref="F82" si="156">D82+11</f>
        <v>44989</v>
      </c>
      <c r="G82" s="591"/>
      <c r="H82" s="591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4" t="s">
        <v>5608</v>
      </c>
      <c r="C83" s="590" t="s">
        <v>5672</v>
      </c>
      <c r="D83" s="590">
        <v>44984</v>
      </c>
      <c r="E83" s="590">
        <f t="shared" ref="E83" si="159">D83+8</f>
        <v>44992</v>
      </c>
      <c r="F83" s="590">
        <f t="shared" ref="F83" si="160">D83+11</f>
        <v>44995</v>
      </c>
      <c r="G83" s="591"/>
      <c r="H83" s="590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5" t="s">
        <v>5673</v>
      </c>
      <c r="B84" s="674" t="s">
        <v>5612</v>
      </c>
      <c r="C84" s="590" t="s">
        <v>5674</v>
      </c>
      <c r="D84" s="590">
        <v>44996</v>
      </c>
      <c r="E84" s="590">
        <f t="shared" ref="E84" si="162">D84+8</f>
        <v>45004</v>
      </c>
      <c r="F84" s="590">
        <f t="shared" ref="F84" si="163">D84+11</f>
        <v>45007</v>
      </c>
      <c r="G84" s="591"/>
      <c r="H84" s="590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4" t="s">
        <v>5614</v>
      </c>
      <c r="C85" s="590" t="s">
        <v>5675</v>
      </c>
      <c r="D85" s="590">
        <v>45016</v>
      </c>
      <c r="E85" s="590">
        <f t="shared" ref="E85" si="166">D85+8</f>
        <v>45024</v>
      </c>
      <c r="F85" s="591" t="b">
        <f>A88=D85+11</f>
        <v>0</v>
      </c>
      <c r="G85" s="591"/>
      <c r="H85" s="591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4" t="s">
        <v>5676</v>
      </c>
      <c r="C86" s="590" t="s">
        <v>5677</v>
      </c>
      <c r="D86" s="590">
        <v>45023</v>
      </c>
      <c r="E86" s="590">
        <f t="shared" ref="E86" si="168">D86+8</f>
        <v>45031</v>
      </c>
      <c r="F86" s="590">
        <f t="shared" ref="F86" si="169">D86+11</f>
        <v>45034</v>
      </c>
      <c r="G86" s="591"/>
      <c r="H86" s="590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5" t="s">
        <v>5590</v>
      </c>
      <c r="C87" s="590" t="s">
        <v>5678</v>
      </c>
      <c r="D87" s="590">
        <v>45027</v>
      </c>
      <c r="E87" s="590">
        <f t="shared" ref="E87" si="171">D87+8</f>
        <v>45035</v>
      </c>
      <c r="F87" s="590">
        <f t="shared" ref="F87" si="172">D87+11</f>
        <v>45038</v>
      </c>
      <c r="G87" s="591"/>
      <c r="H87" s="590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310</v>
      </c>
      <c r="C88" s="684" t="s">
        <v>5679</v>
      </c>
      <c r="D88" s="591">
        <f t="shared" si="154"/>
        <v>45034</v>
      </c>
      <c r="E88" s="591">
        <f t="shared" ref="E88" si="174">D88+8</f>
        <v>45042</v>
      </c>
      <c r="F88" s="591">
        <f t="shared" ref="F88" si="175">D88+11</f>
        <v>45045</v>
      </c>
      <c r="G88" s="591"/>
      <c r="H88" s="591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5630</v>
      </c>
      <c r="C89" s="684" t="s">
        <v>5680</v>
      </c>
      <c r="D89" s="590">
        <v>45030</v>
      </c>
      <c r="E89" s="590">
        <f t="shared" ref="E89" si="177">D89+8</f>
        <v>45038</v>
      </c>
      <c r="F89" s="590">
        <f t="shared" ref="F89" si="178">D89+11</f>
        <v>45041</v>
      </c>
      <c r="G89" s="591"/>
      <c r="H89" s="590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5604</v>
      </c>
      <c r="C90" s="684" t="s">
        <v>5681</v>
      </c>
      <c r="D90" s="590">
        <v>45037</v>
      </c>
      <c r="E90" s="590">
        <f>D90+13</f>
        <v>45050</v>
      </c>
      <c r="F90" s="590">
        <f t="shared" ref="F90:F91" si="180">D90+11</f>
        <v>45048</v>
      </c>
      <c r="G90" s="591"/>
      <c r="H90" s="590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2" t="s">
        <v>5598</v>
      </c>
      <c r="C91" s="693" t="s">
        <v>5682</v>
      </c>
      <c r="D91" s="673">
        <v>45044</v>
      </c>
      <c r="E91" s="673">
        <f>D91+15</f>
        <v>45059</v>
      </c>
      <c r="F91" s="673">
        <f t="shared" si="180"/>
        <v>45055</v>
      </c>
      <c r="G91" s="694"/>
      <c r="H91" s="673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4871</v>
      </c>
      <c r="C92" s="320" t="s">
        <v>5683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5587</v>
      </c>
      <c r="C93" s="320" t="s">
        <v>5684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5606</v>
      </c>
      <c r="C94" s="320" t="s">
        <v>5685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5608</v>
      </c>
      <c r="C95" s="320" t="s">
        <v>5686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5610</v>
      </c>
      <c r="C96" s="320" t="s">
        <v>5687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5612</v>
      </c>
      <c r="C97" s="320" t="s">
        <v>5688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5689</v>
      </c>
      <c r="C98" s="320" t="s">
        <v>5690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5664</v>
      </c>
      <c r="C99" s="320" t="s">
        <v>5691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5676</v>
      </c>
      <c r="C100" s="320" t="s">
        <v>5692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5590</v>
      </c>
      <c r="C101" s="320" t="s">
        <v>5693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5630</v>
      </c>
      <c r="C102" s="320" t="s">
        <v>5694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5604</v>
      </c>
      <c r="C103" s="320" t="s">
        <v>5695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5598</v>
      </c>
      <c r="C104" s="320" t="s">
        <v>5696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5587</v>
      </c>
      <c r="C105" s="320" t="s">
        <v>5697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5606</v>
      </c>
      <c r="C106" s="320" t="s">
        <v>5698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5"/>
    </row>
    <row r="107" spans="1:13" ht="17.25" hidden="1" customHeight="1">
      <c r="A107" s="257"/>
      <c r="B107" s="216" t="s">
        <v>310</v>
      </c>
      <c r="C107" s="320" t="s">
        <v>5699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0">
        <f>J106+7</f>
        <v>45146</v>
      </c>
      <c r="K107" s="720">
        <f>K106+7</f>
        <v>45147</v>
      </c>
      <c r="L107" s="146"/>
      <c r="M107" s="146"/>
    </row>
    <row r="108" spans="1:13" ht="17.25" hidden="1" customHeight="1">
      <c r="A108" s="257"/>
      <c r="B108" s="153" t="s">
        <v>5608</v>
      </c>
      <c r="C108" s="320" t="s">
        <v>5700</v>
      </c>
      <c r="D108" s="566">
        <v>45170</v>
      </c>
      <c r="E108" s="566">
        <v>45180</v>
      </c>
      <c r="F108" s="566">
        <f t="shared" ref="F108" si="218">D108+11</f>
        <v>45181</v>
      </c>
      <c r="G108" s="479"/>
      <c r="H108" s="566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5"/>
      <c r="M108" s="705"/>
    </row>
    <row r="109" spans="1:13" ht="17.25" hidden="1" customHeight="1">
      <c r="A109" s="257"/>
      <c r="B109" s="153" t="s">
        <v>5610</v>
      </c>
      <c r="C109" s="320" t="s">
        <v>5701</v>
      </c>
      <c r="D109" s="566">
        <v>45164</v>
      </c>
      <c r="E109" s="566">
        <f t="shared" ref="E109" si="220">D109+8</f>
        <v>45172</v>
      </c>
      <c r="F109" s="566">
        <f t="shared" ref="F109" si="221">D109+11</f>
        <v>45175</v>
      </c>
      <c r="G109" s="479"/>
      <c r="H109" s="566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5612</v>
      </c>
      <c r="C110" s="320" t="s">
        <v>5702</v>
      </c>
      <c r="D110" s="566">
        <v>45176</v>
      </c>
      <c r="E110" s="566">
        <f t="shared" ref="E110" si="224">D110+8</f>
        <v>45184</v>
      </c>
      <c r="F110" s="566">
        <f t="shared" ref="F110" si="225">D110+11</f>
        <v>45187</v>
      </c>
      <c r="G110" s="479"/>
      <c r="H110" s="566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5664</v>
      </c>
      <c r="C111" s="320" t="s">
        <v>5703</v>
      </c>
      <c r="D111" s="566">
        <v>45183</v>
      </c>
      <c r="E111" s="566">
        <f t="shared" ref="E111" si="227">D111+8</f>
        <v>45191</v>
      </c>
      <c r="F111" s="566">
        <f t="shared" ref="F111" si="228">D111+11</f>
        <v>45194</v>
      </c>
      <c r="G111" s="479"/>
      <c r="H111" s="566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5689</v>
      </c>
      <c r="C112" s="320" t="s">
        <v>5704</v>
      </c>
      <c r="D112" s="566">
        <v>45190</v>
      </c>
      <c r="E112" s="566">
        <f t="shared" ref="E112" si="230">D112+8</f>
        <v>45198</v>
      </c>
      <c r="F112" s="566">
        <f t="shared" ref="F112" si="231">D112+11</f>
        <v>45201</v>
      </c>
      <c r="G112" s="479"/>
      <c r="H112" s="566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310</v>
      </c>
      <c r="C113" s="320" t="s">
        <v>5705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5590</v>
      </c>
      <c r="C114" s="320" t="s">
        <v>4694</v>
      </c>
      <c r="D114" s="566">
        <v>45198</v>
      </c>
      <c r="E114" s="566">
        <f t="shared" ref="E114" si="237">D114+8</f>
        <v>45206</v>
      </c>
      <c r="F114" s="566">
        <f t="shared" ref="F114" si="238">D114+11</f>
        <v>45209</v>
      </c>
      <c r="G114" s="479"/>
      <c r="H114" s="566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5630</v>
      </c>
      <c r="C115" s="320" t="s">
        <v>4696</v>
      </c>
      <c r="D115" s="566">
        <v>45205</v>
      </c>
      <c r="E115" s="566">
        <f t="shared" ref="E115:E123" si="240">D115+8</f>
        <v>45213</v>
      </c>
      <c r="F115" s="566">
        <f t="shared" ref="F115:F123" si="241">D115+11</f>
        <v>45216</v>
      </c>
      <c r="G115" s="479"/>
      <c r="H115" s="566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5604</v>
      </c>
      <c r="C116" s="320" t="s">
        <v>4698</v>
      </c>
      <c r="D116" s="566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5706</v>
      </c>
      <c r="M116" s="146"/>
    </row>
    <row r="117" spans="1:13" ht="17.25" hidden="1" customHeight="1">
      <c r="A117" s="257"/>
      <c r="B117" s="153" t="s">
        <v>5598</v>
      </c>
      <c r="C117" s="320" t="s">
        <v>4700</v>
      </c>
      <c r="D117" s="566">
        <v>45219</v>
      </c>
      <c r="E117" s="566">
        <f t="shared" si="240"/>
        <v>45227</v>
      </c>
      <c r="F117" s="566">
        <f t="shared" si="241"/>
        <v>45230</v>
      </c>
      <c r="G117" s="479"/>
      <c r="H117" s="566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5587</v>
      </c>
      <c r="C118" s="320" t="s">
        <v>4702</v>
      </c>
      <c r="D118" s="566">
        <v>45226</v>
      </c>
      <c r="E118" s="566">
        <f t="shared" si="240"/>
        <v>45234</v>
      </c>
      <c r="F118" s="566">
        <f t="shared" si="241"/>
        <v>45237</v>
      </c>
      <c r="G118" s="479"/>
      <c r="H118" s="566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5614</v>
      </c>
      <c r="C119" s="320" t="s">
        <v>4704</v>
      </c>
      <c r="D119" s="566">
        <v>45233</v>
      </c>
      <c r="E119" s="566">
        <f t="shared" si="240"/>
        <v>45241</v>
      </c>
      <c r="F119" s="566">
        <f t="shared" si="241"/>
        <v>45244</v>
      </c>
      <c r="G119" s="479"/>
      <c r="H119" s="566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5606</v>
      </c>
      <c r="C120" s="320" t="s">
        <v>4706</v>
      </c>
      <c r="D120" s="566">
        <f t="shared" ref="D120:D136" si="244">D119+7</f>
        <v>45240</v>
      </c>
      <c r="E120" s="566">
        <f t="shared" si="240"/>
        <v>45248</v>
      </c>
      <c r="F120" s="566">
        <f t="shared" si="241"/>
        <v>45251</v>
      </c>
      <c r="G120" s="479"/>
      <c r="H120" s="566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5610</v>
      </c>
      <c r="C121" s="320" t="s">
        <v>4708</v>
      </c>
      <c r="D121" s="566">
        <f t="shared" si="244"/>
        <v>45247</v>
      </c>
      <c r="E121" s="566">
        <f t="shared" si="240"/>
        <v>45255</v>
      </c>
      <c r="F121" s="566">
        <f t="shared" si="241"/>
        <v>45258</v>
      </c>
      <c r="G121" s="479"/>
      <c r="H121" s="566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5608</v>
      </c>
      <c r="C122" s="320" t="s">
        <v>4710</v>
      </c>
      <c r="D122" s="566">
        <f t="shared" si="244"/>
        <v>45254</v>
      </c>
      <c r="E122" s="566">
        <f t="shared" si="240"/>
        <v>45262</v>
      </c>
      <c r="F122" s="566">
        <f t="shared" si="241"/>
        <v>45265</v>
      </c>
      <c r="G122" s="479"/>
      <c r="H122" s="566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5612</v>
      </c>
      <c r="C123" s="320" t="s">
        <v>4712</v>
      </c>
      <c r="D123" s="566">
        <f t="shared" si="244"/>
        <v>45261</v>
      </c>
      <c r="E123" s="566">
        <f t="shared" si="240"/>
        <v>45269</v>
      </c>
      <c r="F123" s="566">
        <f t="shared" si="241"/>
        <v>45272</v>
      </c>
      <c r="G123" s="479"/>
      <c r="H123" s="566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5664</v>
      </c>
      <c r="C124" s="320" t="s">
        <v>4714</v>
      </c>
      <c r="D124" s="566">
        <f t="shared" si="244"/>
        <v>45268</v>
      </c>
      <c r="E124" s="566">
        <f t="shared" ref="E124:E127" si="245">D124+8</f>
        <v>45276</v>
      </c>
      <c r="F124" s="566">
        <f t="shared" ref="F124:F127" si="246">D124+11</f>
        <v>45279</v>
      </c>
      <c r="G124" s="479"/>
      <c r="H124" s="566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310</v>
      </c>
      <c r="C125" s="320" t="s">
        <v>4716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5590</v>
      </c>
      <c r="C126" s="320" t="s">
        <v>4718</v>
      </c>
      <c r="D126" s="566">
        <v>45303</v>
      </c>
      <c r="E126" s="566">
        <f t="shared" si="245"/>
        <v>45311</v>
      </c>
      <c r="F126" s="566">
        <f t="shared" si="246"/>
        <v>45314</v>
      </c>
      <c r="G126" s="479"/>
      <c r="H126" s="566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5630</v>
      </c>
      <c r="C127" s="320" t="s">
        <v>4720</v>
      </c>
      <c r="D127" s="566">
        <v>45307</v>
      </c>
      <c r="E127" s="566">
        <f t="shared" si="245"/>
        <v>45315</v>
      </c>
      <c r="F127" s="566">
        <f t="shared" si="246"/>
        <v>45318</v>
      </c>
      <c r="G127" s="479"/>
      <c r="H127" s="566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5604</v>
      </c>
      <c r="C128" s="320" t="s">
        <v>4721</v>
      </c>
      <c r="D128" s="566">
        <v>45309</v>
      </c>
      <c r="E128" s="566">
        <f t="shared" ref="E128" si="248">D128+8</f>
        <v>45317</v>
      </c>
      <c r="F128" s="566">
        <f t="shared" ref="F128" si="249">D128+11</f>
        <v>45320</v>
      </c>
      <c r="G128" s="479"/>
      <c r="H128" s="566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5598</v>
      </c>
      <c r="C129" s="320" t="s">
        <v>4722</v>
      </c>
      <c r="D129" s="566">
        <v>45315</v>
      </c>
      <c r="E129" s="566">
        <v>44948</v>
      </c>
      <c r="F129" s="566">
        <f t="shared" ref="F129:F131" si="251">D129+11</f>
        <v>45326</v>
      </c>
      <c r="G129" s="479"/>
      <c r="H129" s="566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4871</v>
      </c>
      <c r="C130" s="320" t="s">
        <v>4723</v>
      </c>
      <c r="D130" s="566">
        <v>45324</v>
      </c>
      <c r="E130" s="566">
        <v>44955</v>
      </c>
      <c r="F130" s="566">
        <f t="shared" si="251"/>
        <v>45335</v>
      </c>
      <c r="G130" s="479"/>
      <c r="H130" s="566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5614</v>
      </c>
      <c r="C131" s="320" t="s">
        <v>4724</v>
      </c>
      <c r="D131" s="566">
        <v>45316</v>
      </c>
      <c r="E131" s="566">
        <f t="shared" ref="E131" si="253">D131+8</f>
        <v>45324</v>
      </c>
      <c r="F131" s="566">
        <f t="shared" si="251"/>
        <v>45327</v>
      </c>
      <c r="G131" s="479"/>
      <c r="H131" s="566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5606</v>
      </c>
      <c r="C132" s="320" t="s">
        <v>4725</v>
      </c>
      <c r="D132" s="566">
        <f t="shared" si="244"/>
        <v>45323</v>
      </c>
      <c r="E132" s="566">
        <f t="shared" ref="E132" si="254">D132+8</f>
        <v>45331</v>
      </c>
      <c r="F132" s="566">
        <f t="shared" ref="F132" si="255">D132+11</f>
        <v>45334</v>
      </c>
      <c r="G132" s="479"/>
      <c r="H132" s="566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5610</v>
      </c>
      <c r="C133" s="320" t="s">
        <v>4726</v>
      </c>
      <c r="D133" s="566">
        <f t="shared" si="244"/>
        <v>45330</v>
      </c>
      <c r="E133" s="566">
        <f t="shared" ref="E133:E136" si="257">D133+8</f>
        <v>45338</v>
      </c>
      <c r="F133" s="566">
        <f t="shared" ref="F133:F136" si="258">D133+11</f>
        <v>45341</v>
      </c>
      <c r="G133" s="479"/>
      <c r="H133" s="566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5608</v>
      </c>
      <c r="C134" s="320" t="s">
        <v>4727</v>
      </c>
      <c r="D134" s="566">
        <f t="shared" si="244"/>
        <v>45337</v>
      </c>
      <c r="E134" s="566">
        <f t="shared" si="257"/>
        <v>45345</v>
      </c>
      <c r="F134" s="566">
        <f t="shared" si="258"/>
        <v>45348</v>
      </c>
      <c r="G134" s="479"/>
      <c r="H134" s="566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5612</v>
      </c>
      <c r="C135" s="320" t="s">
        <v>4728</v>
      </c>
      <c r="D135" s="566">
        <f t="shared" si="244"/>
        <v>45344</v>
      </c>
      <c r="E135" s="566">
        <f t="shared" si="257"/>
        <v>45352</v>
      </c>
      <c r="F135" s="566">
        <f t="shared" si="258"/>
        <v>45355</v>
      </c>
      <c r="G135" s="479"/>
      <c r="H135" s="566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5707</v>
      </c>
      <c r="C136" s="320" t="s">
        <v>4730</v>
      </c>
      <c r="D136" s="566">
        <f t="shared" si="244"/>
        <v>45351</v>
      </c>
      <c r="E136" s="566">
        <f t="shared" si="257"/>
        <v>45359</v>
      </c>
      <c r="F136" s="566">
        <f t="shared" si="258"/>
        <v>45362</v>
      </c>
      <c r="G136" s="479"/>
      <c r="H136" s="566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6"/>
      <c r="E137" s="736"/>
      <c r="F137" s="736"/>
      <c r="G137" s="155"/>
      <c r="H137" s="736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6"/>
      <c r="E138" s="736"/>
      <c r="F138" s="736"/>
      <c r="G138" s="155"/>
      <c r="H138" s="736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467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468</v>
      </c>
      <c r="C141" s="193"/>
      <c r="D141" s="193"/>
      <c r="E141" s="194"/>
      <c r="F141" s="195" t="s">
        <v>1818</v>
      </c>
      <c r="G141" s="195"/>
      <c r="H141" s="193"/>
      <c r="I141" s="193"/>
      <c r="J141" s="195" t="s">
        <v>470</v>
      </c>
      <c r="K141" s="195"/>
      <c r="L141" s="195"/>
      <c r="M141" s="193"/>
    </row>
    <row r="142" spans="1:13" s="159" customFormat="1" ht="17.25" customHeight="1">
      <c r="A142" s="258"/>
      <c r="B142" s="197" t="s">
        <v>471</v>
      </c>
      <c r="C142" s="193"/>
      <c r="D142" s="198" t="s">
        <v>472</v>
      </c>
      <c r="E142" s="199"/>
      <c r="F142" s="197" t="s">
        <v>473</v>
      </c>
      <c r="G142" s="193"/>
      <c r="H142" s="198" t="s">
        <v>474</v>
      </c>
      <c r="I142" s="193"/>
      <c r="J142" s="197" t="s">
        <v>475</v>
      </c>
      <c r="K142" s="737" t="s">
        <v>476</v>
      </c>
      <c r="M142" s="193"/>
    </row>
    <row r="143" spans="1:13" s="159" customFormat="1" ht="17.25" customHeight="1">
      <c r="A143" s="259"/>
      <c r="B143" s="414" t="s">
        <v>477</v>
      </c>
      <c r="C143" s="202"/>
      <c r="D143" s="569" t="s">
        <v>478</v>
      </c>
      <c r="E143" s="197"/>
      <c r="F143" s="706" t="s">
        <v>479</v>
      </c>
      <c r="G143" s="729" t="s">
        <v>480</v>
      </c>
      <c r="H143" s="252" t="s">
        <v>481</v>
      </c>
      <c r="I143" s="201"/>
      <c r="J143" s="201" t="s">
        <v>482</v>
      </c>
      <c r="K143" s="203" t="s">
        <v>483</v>
      </c>
      <c r="L143" s="203"/>
      <c r="M143" s="193"/>
    </row>
    <row r="144" spans="1:13" s="159" customFormat="1" ht="17.25" customHeight="1">
      <c r="A144" s="258"/>
      <c r="B144" s="414" t="s">
        <v>491</v>
      </c>
      <c r="C144" s="202"/>
      <c r="D144" s="569" t="s">
        <v>492</v>
      </c>
      <c r="E144" s="197"/>
      <c r="F144" s="706" t="s">
        <v>486</v>
      </c>
      <c r="G144" s="729" t="s">
        <v>487</v>
      </c>
      <c r="H144" s="252" t="s">
        <v>488</v>
      </c>
      <c r="I144" s="201"/>
      <c r="J144" s="201" t="s">
        <v>489</v>
      </c>
      <c r="K144" s="203" t="s">
        <v>490</v>
      </c>
      <c r="L144" s="203"/>
      <c r="M144" s="193"/>
    </row>
    <row r="145" spans="2:11" s="159" customFormat="1" ht="17.25" customHeight="1">
      <c r="B145" s="201" t="s">
        <v>3936</v>
      </c>
      <c r="C145" s="202"/>
      <c r="D145" s="203" t="s">
        <v>1982</v>
      </c>
      <c r="E145" s="197"/>
      <c r="F145" s="706" t="s">
        <v>493</v>
      </c>
      <c r="G145" s="729" t="s">
        <v>494</v>
      </c>
      <c r="H145" s="252" t="s">
        <v>495</v>
      </c>
      <c r="I145" s="414"/>
      <c r="J145" s="414" t="s">
        <v>496</v>
      </c>
      <c r="K145" s="569" t="s">
        <v>497</v>
      </c>
    </row>
    <row r="146" spans="2:11" s="159" customFormat="1" ht="17.25" customHeight="1">
      <c r="B146" s="201" t="s">
        <v>484</v>
      </c>
      <c r="C146" s="202"/>
      <c r="D146" s="203" t="s">
        <v>485</v>
      </c>
      <c r="E146" s="197"/>
      <c r="F146" s="706" t="s">
        <v>500</v>
      </c>
      <c r="G146" s="729" t="s">
        <v>501</v>
      </c>
      <c r="H146" s="252" t="s">
        <v>502</v>
      </c>
      <c r="I146" s="201"/>
      <c r="J146" s="201" t="s">
        <v>503</v>
      </c>
      <c r="K146" s="203" t="s">
        <v>504</v>
      </c>
    </row>
    <row r="147" spans="2:11" s="159" customFormat="1" ht="17.25" customHeight="1">
      <c r="B147" s="414" t="s">
        <v>909</v>
      </c>
      <c r="C147" s="202"/>
      <c r="D147" s="569" t="s">
        <v>499</v>
      </c>
      <c r="E147" s="197"/>
      <c r="F147" s="706" t="s">
        <v>3937</v>
      </c>
      <c r="G147" s="729" t="s">
        <v>508</v>
      </c>
      <c r="H147" s="252" t="s">
        <v>3938</v>
      </c>
      <c r="I147" s="201"/>
      <c r="J147" s="201" t="s">
        <v>510</v>
      </c>
      <c r="K147" s="203" t="s">
        <v>511</v>
      </c>
    </row>
    <row r="148" spans="2:11" s="159" customFormat="1" ht="17.25" customHeight="1">
      <c r="B148" s="414" t="s">
        <v>1828</v>
      </c>
      <c r="C148" s="202"/>
      <c r="D148" s="569" t="s">
        <v>1829</v>
      </c>
      <c r="E148" s="197"/>
      <c r="F148" s="706"/>
      <c r="G148" s="729"/>
      <c r="H148" s="252"/>
      <c r="I148" s="201"/>
      <c r="J148" s="201" t="s">
        <v>1830</v>
      </c>
      <c r="K148" s="203" t="s">
        <v>1832</v>
      </c>
    </row>
    <row r="149" spans="2:11" s="159" customFormat="1" ht="17.25" customHeight="1">
      <c r="B149" s="414" t="s">
        <v>1983</v>
      </c>
      <c r="C149" s="202"/>
      <c r="D149" s="569" t="s">
        <v>1984</v>
      </c>
      <c r="E149" s="197"/>
      <c r="F149" s="505"/>
      <c r="G149"/>
      <c r="H149"/>
      <c r="I149" s="414"/>
      <c r="J149" s="414" t="s">
        <v>517</v>
      </c>
      <c r="K149" s="415" t="s">
        <v>518</v>
      </c>
    </row>
    <row r="150" spans="2:11" s="159" customFormat="1" ht="17.25" customHeight="1">
      <c r="B150" s="414" t="s">
        <v>505</v>
      </c>
      <c r="C150" s="202"/>
      <c r="D150" s="569" t="s">
        <v>506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1835</v>
      </c>
      <c r="C152" s="193" t="s">
        <v>1836</v>
      </c>
      <c r="D152" s="205"/>
      <c r="E152" s="193"/>
      <c r="F152" s="193" t="s">
        <v>1837</v>
      </c>
      <c r="G152" s="206" t="s">
        <v>1838</v>
      </c>
      <c r="H152" s="196"/>
      <c r="I152" s="193"/>
      <c r="J152" s="193" t="s">
        <v>1837</v>
      </c>
      <c r="K152" s="193" t="s">
        <v>1839</v>
      </c>
    </row>
  </sheetData>
  <customSheetViews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5708</v>
      </c>
      <c r="J2" s="603" t="s">
        <v>244</v>
      </c>
    </row>
    <row r="3" spans="2:14" ht="17.25" customHeight="1">
      <c r="B3" s="165"/>
    </row>
    <row r="4" spans="2:14" ht="17.25" customHeight="1">
      <c r="C4" s="313" t="s">
        <v>5709</v>
      </c>
      <c r="D4" s="147"/>
      <c r="E4" s="147"/>
      <c r="F4" s="409" t="s">
        <v>5710</v>
      </c>
      <c r="G4" s="147"/>
      <c r="H4" s="147"/>
      <c r="I4" s="147"/>
      <c r="J4" s="338" t="s">
        <v>5711</v>
      </c>
    </row>
    <row r="5" spans="2:14" ht="31.15" customHeight="1">
      <c r="B5" s="148"/>
      <c r="C5" s="176"/>
      <c r="D5" s="148"/>
      <c r="E5" s="337" t="s">
        <v>5712</v>
      </c>
      <c r="F5" s="148"/>
      <c r="G5" s="330" t="s">
        <v>5713</v>
      </c>
      <c r="H5" s="330" t="s">
        <v>5714</v>
      </c>
      <c r="I5" s="148"/>
    </row>
    <row r="6" spans="2:14" ht="24">
      <c r="B6" s="386" t="s">
        <v>1908</v>
      </c>
      <c r="C6" s="182" t="s">
        <v>5715</v>
      </c>
      <c r="D6" s="1630" t="s">
        <v>1909</v>
      </c>
      <c r="E6" s="163" t="s">
        <v>5716</v>
      </c>
      <c r="F6" s="163" t="s">
        <v>5717</v>
      </c>
      <c r="G6" s="163" t="s">
        <v>5718</v>
      </c>
      <c r="H6" s="163" t="s">
        <v>115</v>
      </c>
      <c r="I6" s="419" t="s">
        <v>5719</v>
      </c>
      <c r="J6" s="434" t="s">
        <v>1689</v>
      </c>
      <c r="K6" s="148" t="s">
        <v>5720</v>
      </c>
      <c r="L6" s="330" t="s">
        <v>5721</v>
      </c>
      <c r="M6" s="330" t="s">
        <v>5722</v>
      </c>
      <c r="N6" s="394" t="s">
        <v>5723</v>
      </c>
    </row>
    <row r="7" spans="2:14" ht="17.25" customHeight="1">
      <c r="B7" s="152" t="s">
        <v>252</v>
      </c>
      <c r="C7" s="152" t="s">
        <v>253</v>
      </c>
      <c r="D7" s="1631"/>
      <c r="E7" s="403" t="s">
        <v>33</v>
      </c>
      <c r="F7" s="403" t="s">
        <v>205</v>
      </c>
      <c r="G7" s="403" t="s">
        <v>5724</v>
      </c>
      <c r="H7" s="403" t="s">
        <v>5725</v>
      </c>
      <c r="I7" s="148"/>
      <c r="J7" s="148"/>
      <c r="K7" s="155"/>
      <c r="L7" s="148"/>
      <c r="M7" s="148"/>
      <c r="N7" s="169" t="s">
        <v>179</v>
      </c>
    </row>
    <row r="8" spans="2:14" s="159" customFormat="1" ht="17.25" hidden="1" customHeight="1">
      <c r="B8" s="357" t="s">
        <v>5726</v>
      </c>
      <c r="C8" s="358" t="s">
        <v>5727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5728</v>
      </c>
      <c r="C9" s="358" t="s">
        <v>5729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5730</v>
      </c>
      <c r="C10" s="358" t="s">
        <v>5731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310</v>
      </c>
      <c r="C11" s="358" t="s">
        <v>5732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5733</v>
      </c>
      <c r="C12" s="454" t="s">
        <v>5734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5735</v>
      </c>
      <c r="C13" s="358" t="s">
        <v>5736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5737</v>
      </c>
      <c r="C14" s="358" t="s">
        <v>5738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5739</v>
      </c>
      <c r="C15" s="358" t="s">
        <v>5740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5741</v>
      </c>
      <c r="C16" s="358" t="s">
        <v>5742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5743</v>
      </c>
      <c r="C17" s="358" t="s">
        <v>5744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5745</v>
      </c>
      <c r="C18" s="358" t="s">
        <v>5746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5747</v>
      </c>
      <c r="C19" s="358" t="s">
        <v>5748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5749</v>
      </c>
      <c r="C20" s="358" t="s">
        <v>5750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5751</v>
      </c>
      <c r="C21" s="358" t="s">
        <v>5752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5726</v>
      </c>
      <c r="C22" s="358" t="s">
        <v>5753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5728</v>
      </c>
      <c r="C23" s="454" t="s">
        <v>5754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5730</v>
      </c>
      <c r="C24" s="358" t="s">
        <v>5755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5733</v>
      </c>
      <c r="C25" s="358" t="s">
        <v>5756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5735</v>
      </c>
      <c r="C26" s="358" t="s">
        <v>5757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5737</v>
      </c>
      <c r="C27" s="358" t="s">
        <v>5758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5739</v>
      </c>
      <c r="C28" s="358" t="s">
        <v>5759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5743</v>
      </c>
      <c r="C29" s="358" t="s">
        <v>5760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5741</v>
      </c>
      <c r="C30" s="358" t="s">
        <v>5761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5745</v>
      </c>
      <c r="C31" s="358" t="s">
        <v>5762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5747</v>
      </c>
      <c r="C32" s="189" t="s">
        <v>5763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5749</v>
      </c>
      <c r="C33" s="189" t="s">
        <v>5764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5751</v>
      </c>
      <c r="C34" s="189" t="s">
        <v>5765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5726</v>
      </c>
      <c r="C35" s="189" t="s">
        <v>5766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5728</v>
      </c>
      <c r="C36" s="189" t="s">
        <v>5767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5730</v>
      </c>
      <c r="C37" s="189" t="s">
        <v>5768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5733</v>
      </c>
      <c r="C38" s="189" t="s">
        <v>5769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7" t="s">
        <v>5735</v>
      </c>
      <c r="C39" s="189" t="s">
        <v>5770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7" t="s">
        <v>5737</v>
      </c>
      <c r="C40" s="189" t="s">
        <v>5771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7" t="s">
        <v>5739</v>
      </c>
      <c r="C41" s="189" t="s">
        <v>5772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7" t="s">
        <v>5743</v>
      </c>
      <c r="C42" s="189" t="s">
        <v>5773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8" t="s">
        <v>5741</v>
      </c>
      <c r="C43" s="189" t="s">
        <v>5774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79" t="s">
        <v>5775</v>
      </c>
      <c r="C44" s="189" t="s">
        <v>5776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79" t="s">
        <v>5747</v>
      </c>
      <c r="C45" s="189" t="s">
        <v>5777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79" t="s">
        <v>5749</v>
      </c>
      <c r="C46" s="189" t="s">
        <v>5778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0" t="s">
        <v>5779</v>
      </c>
      <c r="C47" s="189" t="s">
        <v>5780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79" t="s">
        <v>5781</v>
      </c>
      <c r="C48" s="189" t="s">
        <v>5782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79" t="s">
        <v>5726</v>
      </c>
      <c r="C49" s="189" t="s">
        <v>5783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1" t="s">
        <v>5728</v>
      </c>
      <c r="C50" s="137" t="s">
        <v>5784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8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1" t="s">
        <v>5785</v>
      </c>
      <c r="C51" s="137" t="s">
        <v>5786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1" t="s">
        <v>5733</v>
      </c>
      <c r="C52" s="137" t="s">
        <v>5787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1" t="s">
        <v>5735</v>
      </c>
      <c r="C53" s="137" t="s">
        <v>5788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1" t="s">
        <v>5737</v>
      </c>
      <c r="C54" s="137" t="s">
        <v>5789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1" t="s">
        <v>5739</v>
      </c>
      <c r="C55" s="137" t="s">
        <v>5790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1" t="s">
        <v>5743</v>
      </c>
      <c r="C56" s="137" t="s">
        <v>5778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1" t="s">
        <v>5791</v>
      </c>
      <c r="C57" s="137" t="s">
        <v>5792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1" t="s">
        <v>5745</v>
      </c>
      <c r="C58" s="137" t="s">
        <v>5793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1" t="s">
        <v>5747</v>
      </c>
      <c r="C59" s="137" t="s">
        <v>5794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1" t="s">
        <v>5795</v>
      </c>
      <c r="C60" s="137" t="s">
        <v>5796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1" t="s">
        <v>5781</v>
      </c>
      <c r="C61" s="137" t="s">
        <v>5797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1" t="s">
        <v>5726</v>
      </c>
      <c r="C62" s="137" t="s">
        <v>5798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1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1" t="s">
        <v>5785</v>
      </c>
      <c r="C64" s="137" t="s">
        <v>5799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1" t="s">
        <v>5733</v>
      </c>
      <c r="C65" s="137" t="s">
        <v>5800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5" t="s">
        <v>5801</v>
      </c>
      <c r="C66" s="137" t="s">
        <v>5802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1" t="s">
        <v>5803</v>
      </c>
      <c r="C67" s="137" t="s">
        <v>5804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1" t="s">
        <v>5739</v>
      </c>
      <c r="C68" s="137" t="s">
        <v>5805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1" t="s">
        <v>5743</v>
      </c>
      <c r="C69" s="137" t="s">
        <v>5806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1" t="s">
        <v>5791</v>
      </c>
      <c r="C70" s="137" t="s">
        <v>5807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1" t="s">
        <v>5745</v>
      </c>
      <c r="C71" s="137" t="s">
        <v>5808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1" t="s">
        <v>5747</v>
      </c>
      <c r="C72" s="137" t="s">
        <v>5809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1" t="s">
        <v>5795</v>
      </c>
      <c r="C73" s="137" t="s">
        <v>5810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1" t="s">
        <v>5781</v>
      </c>
      <c r="C74" s="137" t="s">
        <v>5811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7" t="s">
        <v>5726</v>
      </c>
      <c r="C75" s="137" t="s">
        <v>5812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7" t="s">
        <v>5728</v>
      </c>
      <c r="C76" s="137" t="s">
        <v>5813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7" t="s">
        <v>5785</v>
      </c>
      <c r="C77" s="137" t="s">
        <v>5814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7" t="s">
        <v>5733</v>
      </c>
      <c r="C78" s="137" t="s">
        <v>5815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7" t="s">
        <v>5801</v>
      </c>
      <c r="C79" s="137" t="s">
        <v>5816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8" t="s">
        <v>5803</v>
      </c>
      <c r="C80" s="689" t="s">
        <v>5817</v>
      </c>
      <c r="D80" s="690">
        <v>45001</v>
      </c>
      <c r="E80" s="691">
        <f t="shared" ref="E80" si="264">D80+5</f>
        <v>45006</v>
      </c>
      <c r="F80" s="691">
        <f t="shared" ref="F80" si="265">D80+9</f>
        <v>45010</v>
      </c>
      <c r="G80" s="691">
        <f t="shared" ref="G80" si="266">D80+11</f>
        <v>45012</v>
      </c>
      <c r="H80" s="691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8" t="s">
        <v>5739</v>
      </c>
      <c r="C81" s="689" t="s">
        <v>5818</v>
      </c>
      <c r="D81" s="690">
        <v>45007</v>
      </c>
      <c r="E81" s="691">
        <f t="shared" ref="E81" si="272">D81+5</f>
        <v>45012</v>
      </c>
      <c r="F81" s="691">
        <f t="shared" ref="F81" si="273">D81+9</f>
        <v>45016</v>
      </c>
      <c r="G81" s="691">
        <f t="shared" ref="G81" si="274">D81+11</f>
        <v>45018</v>
      </c>
      <c r="H81" s="691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8" t="s">
        <v>5743</v>
      </c>
      <c r="C82" s="689" t="s">
        <v>5819</v>
      </c>
      <c r="D82" s="690">
        <v>45018</v>
      </c>
      <c r="E82" s="691">
        <f t="shared" ref="E82" si="280">D82+5</f>
        <v>45023</v>
      </c>
      <c r="F82" s="691">
        <f t="shared" ref="F82" si="281">D82+9</f>
        <v>45027</v>
      </c>
      <c r="G82" s="691">
        <f t="shared" ref="G82" si="282">D82+11</f>
        <v>45029</v>
      </c>
      <c r="H82" s="691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8" t="s">
        <v>5820</v>
      </c>
      <c r="C83" s="689" t="s">
        <v>5821</v>
      </c>
      <c r="D83" s="690">
        <v>45022</v>
      </c>
      <c r="E83" s="691">
        <f t="shared" ref="E83" si="285">D83+5</f>
        <v>45027</v>
      </c>
      <c r="F83" s="691">
        <f t="shared" ref="F83" si="286">D83+9</f>
        <v>45031</v>
      </c>
      <c r="G83" s="691">
        <f t="shared" ref="G83" si="287">D83+11</f>
        <v>45033</v>
      </c>
      <c r="H83" s="691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8" t="s">
        <v>5745</v>
      </c>
      <c r="C84" s="689" t="s">
        <v>5822</v>
      </c>
      <c r="D84" s="690">
        <v>45027</v>
      </c>
      <c r="E84" s="691">
        <f t="shared" ref="E84" si="289">D84+5</f>
        <v>45032</v>
      </c>
      <c r="F84" s="691">
        <f t="shared" ref="F84" si="290">D84+9</f>
        <v>45036</v>
      </c>
      <c r="G84" s="691">
        <f t="shared" ref="G84" si="291">D84+11</f>
        <v>45038</v>
      </c>
      <c r="H84" s="691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8" t="s">
        <v>5735</v>
      </c>
      <c r="C85" s="689" t="s">
        <v>5823</v>
      </c>
      <c r="D85" s="690">
        <f>D84+7</f>
        <v>45034</v>
      </c>
      <c r="E85" s="691">
        <f t="shared" ref="E85:E87" si="293">D85+5</f>
        <v>45039</v>
      </c>
      <c r="F85" s="691">
        <f t="shared" ref="F85:F87" si="294">D85+9</f>
        <v>45043</v>
      </c>
      <c r="G85" s="691">
        <f t="shared" ref="G85:G87" si="295">D85+11</f>
        <v>45045</v>
      </c>
      <c r="H85" s="691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8" t="s">
        <v>5824</v>
      </c>
      <c r="C86" s="689" t="s">
        <v>5825</v>
      </c>
      <c r="D86" s="690">
        <f>D85+7</f>
        <v>45041</v>
      </c>
      <c r="E86" s="691">
        <f t="shared" si="293"/>
        <v>45046</v>
      </c>
      <c r="F86" s="691">
        <f t="shared" si="294"/>
        <v>45050</v>
      </c>
      <c r="G86" s="691">
        <f t="shared" si="295"/>
        <v>45052</v>
      </c>
      <c r="H86" s="691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6" t="s">
        <v>5781</v>
      </c>
      <c r="C87" s="689" t="s">
        <v>5826</v>
      </c>
      <c r="D87" s="690">
        <f>D86+7</f>
        <v>45048</v>
      </c>
      <c r="E87" s="691">
        <f t="shared" si="293"/>
        <v>45053</v>
      </c>
      <c r="F87" s="691">
        <f t="shared" si="294"/>
        <v>45057</v>
      </c>
      <c r="G87" s="691">
        <f t="shared" si="295"/>
        <v>45059</v>
      </c>
      <c r="H87" s="691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7" t="s">
        <v>5747</v>
      </c>
      <c r="C88" s="689" t="s">
        <v>5827</v>
      </c>
      <c r="D88" s="690">
        <f t="shared" ref="D88:D92" si="297">D87+7</f>
        <v>45055</v>
      </c>
      <c r="E88" s="691">
        <f t="shared" ref="E88:E94" si="298">D88+5</f>
        <v>45060</v>
      </c>
      <c r="F88" s="691">
        <f t="shared" ref="F88:F94" si="299">D88+9</f>
        <v>45064</v>
      </c>
      <c r="G88" s="691">
        <f t="shared" ref="G88:G94" si="300">D88+11</f>
        <v>45066</v>
      </c>
      <c r="H88" s="691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7" t="s">
        <v>5828</v>
      </c>
      <c r="C89" s="689" t="s">
        <v>5829</v>
      </c>
      <c r="D89" s="690">
        <f t="shared" si="297"/>
        <v>45062</v>
      </c>
      <c r="E89" s="691">
        <f t="shared" si="298"/>
        <v>45067</v>
      </c>
      <c r="F89" s="691">
        <f t="shared" si="299"/>
        <v>45071</v>
      </c>
      <c r="G89" s="691">
        <f t="shared" si="300"/>
        <v>45073</v>
      </c>
      <c r="H89" s="691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7" t="s">
        <v>5785</v>
      </c>
      <c r="C90" s="689" t="s">
        <v>5830</v>
      </c>
      <c r="D90" s="690">
        <f t="shared" si="297"/>
        <v>45069</v>
      </c>
      <c r="E90" s="691">
        <f t="shared" si="298"/>
        <v>45074</v>
      </c>
      <c r="F90" s="691">
        <f t="shared" si="299"/>
        <v>45078</v>
      </c>
      <c r="G90" s="691">
        <f t="shared" si="300"/>
        <v>45080</v>
      </c>
      <c r="H90" s="691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7" t="s">
        <v>5733</v>
      </c>
      <c r="C91" s="689" t="s">
        <v>5831</v>
      </c>
      <c r="D91" s="690">
        <f t="shared" si="297"/>
        <v>45076</v>
      </c>
      <c r="E91" s="691">
        <f t="shared" si="298"/>
        <v>45081</v>
      </c>
      <c r="F91" s="691">
        <f t="shared" si="299"/>
        <v>45085</v>
      </c>
      <c r="G91" s="691">
        <f t="shared" si="300"/>
        <v>45087</v>
      </c>
      <c r="H91" s="691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7" t="s">
        <v>5801</v>
      </c>
      <c r="C92" s="689" t="s">
        <v>5832</v>
      </c>
      <c r="D92" s="690">
        <f t="shared" si="297"/>
        <v>45083</v>
      </c>
      <c r="E92" s="691">
        <f t="shared" si="298"/>
        <v>45088</v>
      </c>
      <c r="F92" s="691">
        <f t="shared" si="299"/>
        <v>45092</v>
      </c>
      <c r="G92" s="691">
        <f t="shared" si="300"/>
        <v>45094</v>
      </c>
      <c r="H92" s="691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7" t="s">
        <v>5737</v>
      </c>
      <c r="C93" s="689" t="s">
        <v>5833</v>
      </c>
      <c r="D93" s="690">
        <v>45094</v>
      </c>
      <c r="E93" s="691">
        <f t="shared" si="298"/>
        <v>45099</v>
      </c>
      <c r="F93" s="691">
        <f t="shared" si="299"/>
        <v>45103</v>
      </c>
      <c r="G93" s="691">
        <f t="shared" si="300"/>
        <v>45105</v>
      </c>
      <c r="H93" s="691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7" t="s">
        <v>5834</v>
      </c>
      <c r="C94" s="689" t="s">
        <v>5835</v>
      </c>
      <c r="D94" s="690">
        <v>45097</v>
      </c>
      <c r="E94" s="691">
        <f t="shared" si="298"/>
        <v>45102</v>
      </c>
      <c r="F94" s="691">
        <f t="shared" si="299"/>
        <v>45106</v>
      </c>
      <c r="G94" s="691">
        <f t="shared" si="300"/>
        <v>45108</v>
      </c>
      <c r="H94" s="691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7" t="s">
        <v>5836</v>
      </c>
      <c r="C95" s="715" t="s">
        <v>5837</v>
      </c>
      <c r="D95" s="690">
        <f t="shared" ref="D95:D96" si="302">D94+7</f>
        <v>45104</v>
      </c>
      <c r="E95" s="691">
        <f t="shared" ref="E95" si="303">D95+5</f>
        <v>45109</v>
      </c>
      <c r="F95" s="691">
        <f t="shared" ref="F95" si="304">D95+9</f>
        <v>45113</v>
      </c>
      <c r="G95" s="691">
        <f t="shared" ref="G95" si="305">D95+11</f>
        <v>45115</v>
      </c>
      <c r="H95" s="691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8" t="s">
        <v>5820</v>
      </c>
      <c r="C96" s="137" t="s">
        <v>5838</v>
      </c>
      <c r="D96" s="690">
        <f t="shared" si="302"/>
        <v>45111</v>
      </c>
      <c r="E96" s="691">
        <f t="shared" ref="E96" si="307">D96+5</f>
        <v>45116</v>
      </c>
      <c r="F96" s="691">
        <f t="shared" ref="F96" si="308">D96+9</f>
        <v>45120</v>
      </c>
      <c r="G96" s="691">
        <f t="shared" ref="G96" si="309">D96+11</f>
        <v>45122</v>
      </c>
      <c r="H96" s="691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8" t="s">
        <v>5745</v>
      </c>
      <c r="C97" s="137" t="s">
        <v>5839</v>
      </c>
      <c r="D97" s="690">
        <v>45119</v>
      </c>
      <c r="E97" s="691">
        <f t="shared" ref="E97" si="311">D97+5</f>
        <v>45124</v>
      </c>
      <c r="F97" s="691">
        <f t="shared" ref="F97" si="312">D97+9</f>
        <v>45128</v>
      </c>
      <c r="G97" s="691">
        <f t="shared" ref="G97" si="313">D97+11</f>
        <v>45130</v>
      </c>
      <c r="H97" s="691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8" t="s">
        <v>5739</v>
      </c>
      <c r="C98" s="137" t="s">
        <v>5840</v>
      </c>
      <c r="D98" s="690">
        <v>45125</v>
      </c>
      <c r="E98" s="691">
        <f t="shared" ref="E98:E100" si="315">D98+5</f>
        <v>45130</v>
      </c>
      <c r="F98" s="691">
        <f t="shared" ref="F98:F100" si="316">D98+9</f>
        <v>45134</v>
      </c>
      <c r="G98" s="691">
        <f t="shared" ref="G98:G100" si="317">D98+11</f>
        <v>45136</v>
      </c>
      <c r="H98" s="691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8" t="s">
        <v>5735</v>
      </c>
      <c r="C99" s="137" t="s">
        <v>5841</v>
      </c>
      <c r="D99" s="690">
        <v>45137</v>
      </c>
      <c r="E99" s="691">
        <f t="shared" si="315"/>
        <v>45142</v>
      </c>
      <c r="F99" s="691">
        <f t="shared" si="316"/>
        <v>45146</v>
      </c>
      <c r="G99" s="691">
        <f t="shared" si="317"/>
        <v>45148</v>
      </c>
      <c r="H99" s="691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8" t="s">
        <v>5842</v>
      </c>
      <c r="C100" s="137" t="s">
        <v>5843</v>
      </c>
      <c r="D100" s="690">
        <v>45139</v>
      </c>
      <c r="E100" s="691">
        <f t="shared" si="315"/>
        <v>45144</v>
      </c>
      <c r="F100" s="691">
        <f t="shared" si="316"/>
        <v>45148</v>
      </c>
      <c r="G100" s="691">
        <f t="shared" si="317"/>
        <v>45150</v>
      </c>
      <c r="H100" s="691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8" t="s">
        <v>5781</v>
      </c>
      <c r="C101" s="137" t="s">
        <v>5844</v>
      </c>
      <c r="D101" s="690">
        <v>45146</v>
      </c>
      <c r="E101" s="725">
        <f t="shared" ref="E101" si="319">D101+5</f>
        <v>45151</v>
      </c>
      <c r="F101" s="725">
        <f t="shared" ref="F101" si="320">D101+9</f>
        <v>45155</v>
      </c>
      <c r="G101" s="691">
        <f t="shared" ref="G101" si="321">D101+11</f>
        <v>45157</v>
      </c>
      <c r="H101" s="691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8" t="s">
        <v>5828</v>
      </c>
      <c r="C102" s="137" t="s">
        <v>5845</v>
      </c>
      <c r="D102" s="690">
        <v>45153</v>
      </c>
      <c r="E102" s="725">
        <f t="shared" ref="E102:E103" si="323">D102+5</f>
        <v>45158</v>
      </c>
      <c r="F102" s="691">
        <f t="shared" ref="F102:F103" si="324">D102+9</f>
        <v>45162</v>
      </c>
      <c r="G102" s="691">
        <f t="shared" ref="G102:G103" si="325">D102+11</f>
        <v>45164</v>
      </c>
      <c r="H102" s="691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8" t="s">
        <v>5785</v>
      </c>
      <c r="C103" s="137" t="s">
        <v>5846</v>
      </c>
      <c r="D103" s="690">
        <v>45160</v>
      </c>
      <c r="E103" s="691">
        <f t="shared" si="323"/>
        <v>45165</v>
      </c>
      <c r="F103" s="691">
        <f t="shared" si="324"/>
        <v>45169</v>
      </c>
      <c r="G103" s="691">
        <f t="shared" si="325"/>
        <v>45171</v>
      </c>
      <c r="H103" s="691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8" t="s">
        <v>5847</v>
      </c>
      <c r="C104" s="137" t="s">
        <v>5848</v>
      </c>
      <c r="D104" s="690">
        <v>45167</v>
      </c>
      <c r="E104" s="725">
        <f t="shared" ref="E104" si="327">D104+5</f>
        <v>45172</v>
      </c>
      <c r="F104" s="691">
        <f t="shared" ref="F104" si="328">D104+9</f>
        <v>45176</v>
      </c>
      <c r="G104" s="691">
        <f t="shared" ref="G104" si="329">D104+11</f>
        <v>45178</v>
      </c>
      <c r="H104" s="691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8" t="s">
        <v>5801</v>
      </c>
      <c r="C105" s="137" t="s">
        <v>5849</v>
      </c>
      <c r="D105" s="690">
        <f t="shared" ref="D105:D109" si="331">D104+7</f>
        <v>45174</v>
      </c>
      <c r="E105" s="725">
        <f t="shared" ref="E105:E113" si="332">D105+5</f>
        <v>45179</v>
      </c>
      <c r="F105" s="691">
        <f t="shared" ref="F105:F113" si="333">D105+9</f>
        <v>45183</v>
      </c>
      <c r="G105" s="691">
        <f t="shared" ref="G105:G113" si="334">D105+11</f>
        <v>45185</v>
      </c>
      <c r="H105" s="691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8" t="s">
        <v>5737</v>
      </c>
      <c r="C106" s="137" t="s">
        <v>5850</v>
      </c>
      <c r="D106" s="690">
        <f t="shared" si="331"/>
        <v>45181</v>
      </c>
      <c r="E106" s="725">
        <f t="shared" si="332"/>
        <v>45186</v>
      </c>
      <c r="F106" s="691">
        <f t="shared" si="333"/>
        <v>45190</v>
      </c>
      <c r="G106" s="691">
        <f t="shared" si="334"/>
        <v>45192</v>
      </c>
      <c r="H106" s="691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8" t="s">
        <v>5834</v>
      </c>
      <c r="C107" s="137" t="s">
        <v>5851</v>
      </c>
      <c r="D107" s="690">
        <f t="shared" si="331"/>
        <v>45188</v>
      </c>
      <c r="E107" s="691">
        <f t="shared" si="332"/>
        <v>45193</v>
      </c>
      <c r="F107" s="691">
        <f t="shared" si="333"/>
        <v>45197</v>
      </c>
      <c r="G107" s="691">
        <f t="shared" si="334"/>
        <v>45199</v>
      </c>
      <c r="H107" s="691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8" t="s">
        <v>5836</v>
      </c>
      <c r="C108" s="137" t="s">
        <v>5852</v>
      </c>
      <c r="D108" s="690">
        <f t="shared" si="331"/>
        <v>45195</v>
      </c>
      <c r="E108" s="691">
        <f t="shared" si="332"/>
        <v>45200</v>
      </c>
      <c r="F108" s="691">
        <f t="shared" si="333"/>
        <v>45204</v>
      </c>
      <c r="G108" s="691">
        <f t="shared" si="334"/>
        <v>45206</v>
      </c>
      <c r="H108" s="691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8" t="s">
        <v>5820</v>
      </c>
      <c r="C109" s="137" t="s">
        <v>5853</v>
      </c>
      <c r="D109" s="690">
        <f t="shared" si="331"/>
        <v>45202</v>
      </c>
      <c r="E109" s="691">
        <f t="shared" si="332"/>
        <v>45207</v>
      </c>
      <c r="F109" s="691">
        <f t="shared" si="333"/>
        <v>45211</v>
      </c>
      <c r="G109" s="691">
        <f t="shared" si="334"/>
        <v>45213</v>
      </c>
      <c r="H109" s="691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8" t="s">
        <v>5745</v>
      </c>
      <c r="C110" s="137" t="s">
        <v>5854</v>
      </c>
      <c r="D110" s="690">
        <v>45211</v>
      </c>
      <c r="E110" s="691">
        <f t="shared" si="332"/>
        <v>45216</v>
      </c>
      <c r="F110" s="691">
        <f t="shared" si="333"/>
        <v>45220</v>
      </c>
      <c r="G110" s="691">
        <f t="shared" si="334"/>
        <v>45222</v>
      </c>
      <c r="H110" s="691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8" t="s">
        <v>5739</v>
      </c>
      <c r="C111" s="137" t="s">
        <v>5855</v>
      </c>
      <c r="D111" s="690">
        <v>45230</v>
      </c>
      <c r="E111" s="691">
        <f t="shared" si="332"/>
        <v>45235</v>
      </c>
      <c r="F111" s="691">
        <f t="shared" si="333"/>
        <v>45239</v>
      </c>
      <c r="G111" s="691">
        <f t="shared" si="334"/>
        <v>45241</v>
      </c>
      <c r="H111" s="691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8" t="s">
        <v>5735</v>
      </c>
      <c r="C112" s="137" t="s">
        <v>5856</v>
      </c>
      <c r="D112" s="690">
        <v>45236</v>
      </c>
      <c r="E112" s="691">
        <f t="shared" si="332"/>
        <v>45241</v>
      </c>
      <c r="F112" s="691">
        <f t="shared" si="333"/>
        <v>45245</v>
      </c>
      <c r="G112" s="691">
        <f t="shared" si="334"/>
        <v>45247</v>
      </c>
      <c r="H112" s="691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0" t="s">
        <v>5842</v>
      </c>
      <c r="C113" s="715" t="s">
        <v>5857</v>
      </c>
      <c r="D113" s="525">
        <v>45230</v>
      </c>
      <c r="E113" s="589">
        <f t="shared" si="332"/>
        <v>45235</v>
      </c>
      <c r="F113" s="589">
        <f t="shared" si="333"/>
        <v>45239</v>
      </c>
      <c r="G113" s="589">
        <f t="shared" si="334"/>
        <v>45241</v>
      </c>
      <c r="H113" s="589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8" t="s">
        <v>5781</v>
      </c>
      <c r="C114" s="137" t="s">
        <v>5858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8" t="s">
        <v>5828</v>
      </c>
      <c r="C115" s="137" t="s">
        <v>5859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8" t="s">
        <v>5860</v>
      </c>
      <c r="C116" s="137" t="s">
        <v>5861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8" t="s">
        <v>5862</v>
      </c>
      <c r="C117" s="137" t="s">
        <v>5863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8" t="s">
        <v>5801</v>
      </c>
      <c r="C118" s="137" t="s">
        <v>5864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8" t="s">
        <v>5737</v>
      </c>
      <c r="C119" s="137" t="s">
        <v>5865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8" t="s">
        <v>5834</v>
      </c>
      <c r="C120" s="137" t="s">
        <v>5866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8" t="s">
        <v>5824</v>
      </c>
      <c r="C121" s="137" t="s">
        <v>5867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4" t="s">
        <v>310</v>
      </c>
      <c r="C122" s="632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5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8" t="s">
        <v>5785</v>
      </c>
      <c r="C123" s="137" t="s">
        <v>5868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8" t="s">
        <v>5820</v>
      </c>
      <c r="C124" s="137" t="s">
        <v>5869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5" t="s">
        <v>5745</v>
      </c>
      <c r="C125" s="137" t="s">
        <v>5870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8" t="s">
        <v>5739</v>
      </c>
      <c r="C126" s="137" t="s">
        <v>5871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8" t="s">
        <v>5735</v>
      </c>
      <c r="C127" s="137" t="s">
        <v>5872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8" t="s">
        <v>5842</v>
      </c>
      <c r="C128" s="137" t="s">
        <v>5873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8" t="s">
        <v>5781</v>
      </c>
      <c r="C129" s="137" t="s">
        <v>5874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8" t="s">
        <v>5875</v>
      </c>
      <c r="C130" s="137" t="s">
        <v>5876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467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468</v>
      </c>
      <c r="C134" s="193"/>
      <c r="D134" s="193"/>
      <c r="E134" s="194"/>
      <c r="F134" s="195" t="s">
        <v>1818</v>
      </c>
      <c r="G134" s="195"/>
      <c r="H134" s="193"/>
      <c r="I134" s="193"/>
      <c r="J134" s="195" t="s">
        <v>470</v>
      </c>
      <c r="K134" s="195"/>
      <c r="L134" s="195"/>
      <c r="M134" s="193"/>
      <c r="N134" s="196"/>
    </row>
    <row r="135" spans="2:14" s="159" customFormat="1" ht="17.25" customHeight="1">
      <c r="B135" s="197" t="s">
        <v>471</v>
      </c>
      <c r="C135" s="193"/>
      <c r="D135" s="198" t="s">
        <v>472</v>
      </c>
      <c r="E135" s="199"/>
      <c r="F135" s="197" t="s">
        <v>473</v>
      </c>
      <c r="G135" s="193"/>
      <c r="H135" s="198" t="s">
        <v>474</v>
      </c>
      <c r="I135" s="193"/>
      <c r="J135" s="197" t="s">
        <v>475</v>
      </c>
      <c r="K135" s="193"/>
      <c r="L135" s="198" t="s">
        <v>476</v>
      </c>
      <c r="M135" s="193"/>
      <c r="N135" s="196"/>
    </row>
    <row r="136" spans="2:14" s="159" customFormat="1" ht="17.25" customHeight="1">
      <c r="B136" s="414" t="s">
        <v>477</v>
      </c>
      <c r="C136" s="202"/>
      <c r="D136" s="569" t="s">
        <v>478</v>
      </c>
      <c r="E136" s="197"/>
      <c r="F136" s="706" t="s">
        <v>479</v>
      </c>
      <c r="G136" s="729" t="s">
        <v>480</v>
      </c>
      <c r="H136" s="252" t="s">
        <v>481</v>
      </c>
      <c r="I136" s="201"/>
      <c r="J136" s="201" t="s">
        <v>482</v>
      </c>
      <c r="K136" s="203" t="s">
        <v>483</v>
      </c>
      <c r="L136" s="203"/>
      <c r="M136" s="193"/>
      <c r="N136" s="196"/>
    </row>
    <row r="137" spans="2:14" s="159" customFormat="1" ht="17.25" customHeight="1">
      <c r="B137" s="414" t="s">
        <v>491</v>
      </c>
      <c r="C137" s="202"/>
      <c r="D137" s="569" t="s">
        <v>492</v>
      </c>
      <c r="E137" s="197"/>
      <c r="F137" s="706" t="s">
        <v>486</v>
      </c>
      <c r="G137" s="729" t="s">
        <v>487</v>
      </c>
      <c r="H137" s="252" t="s">
        <v>488</v>
      </c>
      <c r="I137" s="201"/>
      <c r="J137" s="201" t="s">
        <v>489</v>
      </c>
      <c r="K137" s="203" t="s">
        <v>490</v>
      </c>
      <c r="L137" s="203"/>
      <c r="M137" s="193"/>
      <c r="N137" s="196"/>
    </row>
    <row r="138" spans="2:14" s="159" customFormat="1" ht="17.25" customHeight="1">
      <c r="B138" s="201" t="s">
        <v>3936</v>
      </c>
      <c r="C138" s="202"/>
      <c r="D138" s="203" t="s">
        <v>1982</v>
      </c>
      <c r="E138" s="197"/>
      <c r="F138" s="706" t="s">
        <v>493</v>
      </c>
      <c r="G138" s="729" t="s">
        <v>494</v>
      </c>
      <c r="H138" s="252" t="s">
        <v>495</v>
      </c>
      <c r="I138" s="414"/>
      <c r="J138" s="414" t="s">
        <v>496</v>
      </c>
      <c r="K138" s="569" t="s">
        <v>497</v>
      </c>
      <c r="L138" s="203"/>
      <c r="M138" s="193"/>
      <c r="N138" s="196"/>
    </row>
    <row r="139" spans="2:14" s="159" customFormat="1" ht="17.25" customHeight="1">
      <c r="B139" s="201" t="s">
        <v>484</v>
      </c>
      <c r="C139" s="202"/>
      <c r="D139" s="203" t="s">
        <v>485</v>
      </c>
      <c r="E139" s="197"/>
      <c r="F139" s="706" t="s">
        <v>500</v>
      </c>
      <c r="G139" s="729" t="s">
        <v>501</v>
      </c>
      <c r="H139" s="252" t="s">
        <v>502</v>
      </c>
      <c r="I139" s="201"/>
      <c r="J139" s="201" t="s">
        <v>503</v>
      </c>
      <c r="K139" s="203" t="s">
        <v>504</v>
      </c>
      <c r="L139" s="203"/>
      <c r="M139" s="193"/>
      <c r="N139" s="196"/>
    </row>
    <row r="140" spans="2:14" s="159" customFormat="1" ht="17.25" customHeight="1">
      <c r="B140" s="414" t="s">
        <v>909</v>
      </c>
      <c r="C140" s="202"/>
      <c r="D140" s="569" t="s">
        <v>499</v>
      </c>
      <c r="E140" s="197"/>
      <c r="F140" s="706" t="s">
        <v>3937</v>
      </c>
      <c r="G140" s="729" t="s">
        <v>508</v>
      </c>
      <c r="H140" s="252" t="s">
        <v>3938</v>
      </c>
      <c r="I140" s="201"/>
      <c r="J140" s="201" t="s">
        <v>510</v>
      </c>
      <c r="K140" s="203" t="s">
        <v>511</v>
      </c>
      <c r="L140" s="203"/>
      <c r="M140" s="193"/>
      <c r="N140" s="196"/>
    </row>
    <row r="141" spans="2:14" s="159" customFormat="1" ht="17.25" customHeight="1">
      <c r="B141" s="414" t="s">
        <v>1828</v>
      </c>
      <c r="C141" s="202"/>
      <c r="D141" s="569" t="s">
        <v>1829</v>
      </c>
      <c r="E141" s="197"/>
      <c r="F141" s="706"/>
      <c r="G141" s="729"/>
      <c r="H141" s="252"/>
      <c r="I141" s="201"/>
      <c r="J141" s="201" t="s">
        <v>1830</v>
      </c>
      <c r="K141" s="203" t="s">
        <v>1832</v>
      </c>
      <c r="L141" s="203"/>
      <c r="M141" s="193"/>
      <c r="N141" s="196"/>
    </row>
    <row r="142" spans="2:14" s="159" customFormat="1" ht="17.25" customHeight="1">
      <c r="B142" s="414" t="s">
        <v>1983</v>
      </c>
      <c r="C142" s="202"/>
      <c r="D142" s="569" t="s">
        <v>1984</v>
      </c>
      <c r="E142" s="197"/>
      <c r="F142" s="505"/>
      <c r="G142"/>
      <c r="H142"/>
      <c r="I142" s="414"/>
      <c r="J142" s="414" t="s">
        <v>517</v>
      </c>
      <c r="K142" s="415" t="s">
        <v>518</v>
      </c>
      <c r="L142" s="203"/>
      <c r="M142" s="193"/>
      <c r="N142" s="196"/>
    </row>
    <row r="143" spans="2:14" s="159" customFormat="1" ht="17.25" customHeight="1">
      <c r="B143" s="414" t="s">
        <v>505</v>
      </c>
      <c r="C143" s="202"/>
      <c r="D143" s="569" t="s">
        <v>506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1835</v>
      </c>
      <c r="C145" s="193" t="s">
        <v>1836</v>
      </c>
      <c r="D145" s="205"/>
      <c r="E145" s="193"/>
      <c r="F145" s="193" t="s">
        <v>1837</v>
      </c>
      <c r="G145" s="206" t="s">
        <v>1838</v>
      </c>
      <c r="H145" s="196" t="s">
        <v>5877</v>
      </c>
      <c r="I145" s="193"/>
      <c r="J145" s="193" t="s">
        <v>1837</v>
      </c>
      <c r="K145" s="193" t="s">
        <v>1839</v>
      </c>
    </row>
  </sheetData>
  <customSheetViews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6"/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9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11"/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12"/>
    </customSheetView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5577</v>
      </c>
      <c r="C2" s="11"/>
      <c r="D2" s="11"/>
      <c r="E2" s="11"/>
      <c r="F2" s="11"/>
      <c r="G2" s="603" t="s">
        <v>244</v>
      </c>
    </row>
    <row r="3" spans="1:8" ht="17.25" customHeight="1">
      <c r="B3" s="165"/>
    </row>
    <row r="4" spans="1:8" ht="17.25" customHeight="1">
      <c r="A4" s="1632" t="s">
        <v>5878</v>
      </c>
      <c r="B4" s="1632"/>
      <c r="C4" s="1632"/>
      <c r="D4" s="1632"/>
      <c r="E4" s="1632"/>
      <c r="F4" s="1632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5879</v>
      </c>
      <c r="C6" s="169"/>
      <c r="D6" s="332" t="s">
        <v>1909</v>
      </c>
      <c r="E6" s="163" t="s">
        <v>32</v>
      </c>
      <c r="F6" s="163" t="s">
        <v>2703</v>
      </c>
      <c r="G6" s="416" t="s">
        <v>5719</v>
      </c>
      <c r="H6" s="459" t="s">
        <v>5880</v>
      </c>
    </row>
    <row r="7" spans="1:8" ht="17.25" customHeight="1">
      <c r="A7" s="342"/>
      <c r="B7" s="152" t="s">
        <v>252</v>
      </c>
      <c r="C7" s="152" t="s">
        <v>253</v>
      </c>
      <c r="D7" s="332" t="s">
        <v>1914</v>
      </c>
      <c r="E7" s="332" t="s">
        <v>135</v>
      </c>
      <c r="F7" s="332" t="s">
        <v>5881</v>
      </c>
      <c r="G7" s="379"/>
      <c r="H7" s="379"/>
    </row>
    <row r="8" spans="1:8" ht="17.25" hidden="1" customHeight="1">
      <c r="B8" s="173" t="s">
        <v>5882</v>
      </c>
      <c r="C8" s="173" t="s">
        <v>5883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5884</v>
      </c>
      <c r="C9" s="173" t="s">
        <v>5885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4907</v>
      </c>
      <c r="C10" s="173" t="s">
        <v>5886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5887</v>
      </c>
      <c r="C11" s="173" t="s">
        <v>5888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5889</v>
      </c>
      <c r="C12" s="173" t="s">
        <v>5890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5889</v>
      </c>
      <c r="C13" s="173" t="s">
        <v>5891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462</v>
      </c>
      <c r="C14" s="173" t="s">
        <v>5892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5893</v>
      </c>
      <c r="C15" s="173" t="s">
        <v>5894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5895</v>
      </c>
      <c r="C16" s="173" t="s">
        <v>5896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5897</v>
      </c>
      <c r="C17" s="173" t="s">
        <v>5898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5346</v>
      </c>
      <c r="C18" s="173" t="s">
        <v>5899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5900</v>
      </c>
      <c r="C19" s="173" t="s">
        <v>5901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5902</v>
      </c>
      <c r="C20" s="173" t="s">
        <v>5903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5904</v>
      </c>
      <c r="C21" s="173" t="s">
        <v>5905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5906</v>
      </c>
      <c r="C22" s="173" t="s">
        <v>5907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5908</v>
      </c>
      <c r="C23" s="173" t="s">
        <v>5909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5910</v>
      </c>
      <c r="C24" s="173" t="s">
        <v>5911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5912</v>
      </c>
      <c r="B25" s="173" t="s">
        <v>5913</v>
      </c>
      <c r="C25" s="173" t="s">
        <v>5914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5915</v>
      </c>
      <c r="B26" s="173" t="s">
        <v>5916</v>
      </c>
      <c r="C26" s="173" t="s">
        <v>5917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5918</v>
      </c>
      <c r="B27" s="173" t="s">
        <v>5919</v>
      </c>
      <c r="C27" s="173" t="s">
        <v>5920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5921</v>
      </c>
      <c r="C28" s="173" t="s">
        <v>5922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5923</v>
      </c>
      <c r="B29" s="173" t="s">
        <v>5924</v>
      </c>
      <c r="C29" s="173" t="s">
        <v>5925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5887</v>
      </c>
      <c r="C30" s="173" t="s">
        <v>5926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5889</v>
      </c>
      <c r="C31" s="173" t="s">
        <v>5927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5928</v>
      </c>
      <c r="C32" s="173" t="s">
        <v>5929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310</v>
      </c>
      <c r="C33" s="173" t="s">
        <v>5930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5931</v>
      </c>
      <c r="C34" s="173" t="s">
        <v>5932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5933</v>
      </c>
      <c r="C35" s="173" t="s">
        <v>5934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5935</v>
      </c>
      <c r="C36" s="173" t="s">
        <v>5936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5937</v>
      </c>
      <c r="C37" s="173" t="s">
        <v>5938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5939</v>
      </c>
      <c r="C38" s="173" t="s">
        <v>5940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310</v>
      </c>
      <c r="C39" s="173" t="s">
        <v>5941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5897</v>
      </c>
      <c r="C40" s="173" t="s">
        <v>5942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5906</v>
      </c>
      <c r="C41" s="173" t="s">
        <v>5943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5944</v>
      </c>
      <c r="B42" s="173" t="s">
        <v>5945</v>
      </c>
      <c r="C42" s="173" t="s">
        <v>5946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5947</v>
      </c>
      <c r="B43" s="173" t="s">
        <v>5948</v>
      </c>
      <c r="C43" s="173" t="s">
        <v>5949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8">
        <f t="shared" si="3"/>
        <v>44723</v>
      </c>
      <c r="H43" s="432"/>
    </row>
    <row r="44" spans="1:8" ht="17.25" hidden="1" customHeight="1">
      <c r="B44" s="173" t="s">
        <v>5950</v>
      </c>
      <c r="C44" s="173" t="s">
        <v>5951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5952</v>
      </c>
      <c r="B45" s="173" t="s">
        <v>5953</v>
      </c>
      <c r="C45" s="173" t="s">
        <v>5954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5955</v>
      </c>
      <c r="B46" s="173" t="s">
        <v>4895</v>
      </c>
      <c r="C46" s="173" t="s">
        <v>5956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5957</v>
      </c>
      <c r="C47" s="173" t="s">
        <v>5958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5933</v>
      </c>
      <c r="C48" s="173" t="s">
        <v>5959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5960</v>
      </c>
      <c r="C49" s="173" t="s">
        <v>5961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5962</v>
      </c>
      <c r="C50" s="173" t="s">
        <v>5963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5889</v>
      </c>
      <c r="C51" s="173" t="s">
        <v>5964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5965</v>
      </c>
      <c r="C52" s="173" t="s">
        <v>5966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5967</v>
      </c>
      <c r="C53" s="173" t="s">
        <v>5968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5900</v>
      </c>
      <c r="C54" s="173" t="s">
        <v>5969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5842</v>
      </c>
      <c r="C55" s="173" t="s">
        <v>5970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5937</v>
      </c>
      <c r="C56" s="173" t="s">
        <v>5971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5972</v>
      </c>
      <c r="C57" s="173" t="s">
        <v>5973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5960</v>
      </c>
      <c r="C58" s="173" t="s">
        <v>5974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5904</v>
      </c>
      <c r="C59" s="173" t="s">
        <v>5975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5910</v>
      </c>
      <c r="C60" s="173" t="s">
        <v>5976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5820</v>
      </c>
      <c r="C61" s="173" t="s">
        <v>5977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5893</v>
      </c>
      <c r="C62" s="173" t="s">
        <v>5978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5979</v>
      </c>
      <c r="C63" s="173" t="s">
        <v>5980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5981</v>
      </c>
      <c r="C64" s="173" t="s">
        <v>5982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5824</v>
      </c>
      <c r="C65" s="173" t="s">
        <v>5983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5984</v>
      </c>
      <c r="C66" s="173" t="s">
        <v>5985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5986</v>
      </c>
      <c r="C67" s="173" t="s">
        <v>5987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5957</v>
      </c>
      <c r="C68" s="173" t="s">
        <v>5988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5889</v>
      </c>
      <c r="C69" s="173" t="s">
        <v>5989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5990</v>
      </c>
      <c r="B70" s="173" t="s">
        <v>5991</v>
      </c>
      <c r="C70" s="173" t="s">
        <v>5992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4941</v>
      </c>
      <c r="C71" s="173" t="s">
        <v>5993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5349</v>
      </c>
      <c r="C72" s="173" t="s">
        <v>5994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4852</v>
      </c>
      <c r="C73" s="173" t="s">
        <v>5995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5981</v>
      </c>
      <c r="C74" s="173" t="s">
        <v>5996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5913</v>
      </c>
      <c r="C75" s="173" t="s">
        <v>5997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5361</v>
      </c>
      <c r="C76" s="173" t="s">
        <v>5998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5906</v>
      </c>
      <c r="C77" s="173" t="s">
        <v>5999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6000</v>
      </c>
      <c r="C78" s="173" t="s">
        <v>6001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5910</v>
      </c>
      <c r="C79" s="173" t="s">
        <v>6002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6003</v>
      </c>
      <c r="B80" s="700" t="s">
        <v>5900</v>
      </c>
      <c r="C80" s="173" t="s">
        <v>6004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5897</v>
      </c>
      <c r="C81" s="173" t="s">
        <v>6005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6006</v>
      </c>
      <c r="C82" s="173" t="s">
        <v>6007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4895</v>
      </c>
      <c r="C83" s="173" t="s">
        <v>6008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4895</v>
      </c>
      <c r="C84" s="173" t="s">
        <v>6008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4895</v>
      </c>
      <c r="C85" s="173" t="s">
        <v>6008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5933</v>
      </c>
      <c r="C86" s="173" t="s">
        <v>6009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5349</v>
      </c>
      <c r="C87" s="173" t="s">
        <v>6010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6011</v>
      </c>
      <c r="C88" s="173" t="s">
        <v>6012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6013</v>
      </c>
      <c r="C89" s="173" t="s">
        <v>6014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6015</v>
      </c>
      <c r="C90" s="173" t="s">
        <v>6016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5361</v>
      </c>
      <c r="C91" s="173" t="s">
        <v>6017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6018</v>
      </c>
      <c r="C92" s="173" t="s">
        <v>6019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5913</v>
      </c>
      <c r="C93" s="173" t="s">
        <v>6019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310</v>
      </c>
      <c r="C107" s="173" t="s">
        <v>6020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5913</v>
      </c>
      <c r="C108" s="173" t="s">
        <v>6021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6022</v>
      </c>
      <c r="C109" s="173" t="s">
        <v>6023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310</v>
      </c>
      <c r="C110" s="173" t="s">
        <v>6024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310</v>
      </c>
      <c r="C111" s="173" t="s">
        <v>6025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6026</v>
      </c>
      <c r="C112" s="173" t="s">
        <v>6027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4886</v>
      </c>
      <c r="C113" s="173" t="s">
        <v>6028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6029</v>
      </c>
      <c r="C114" s="173" t="s">
        <v>6030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6031</v>
      </c>
      <c r="C115" s="173" t="s">
        <v>6032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6033</v>
      </c>
      <c r="C116" s="173" t="s">
        <v>6034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6035</v>
      </c>
      <c r="C117" s="173" t="s">
        <v>6036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6037</v>
      </c>
      <c r="C118" s="173" t="s">
        <v>6038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6039</v>
      </c>
      <c r="C119" s="173" t="s">
        <v>6040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6041</v>
      </c>
      <c r="C120" s="173" t="s">
        <v>6042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467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468</v>
      </c>
      <c r="C126" s="11"/>
      <c r="D126" s="11"/>
      <c r="E126" s="2" t="s">
        <v>1818</v>
      </c>
      <c r="F126" s="2"/>
      <c r="G126" s="11"/>
      <c r="H126" s="11"/>
      <c r="I126" s="2"/>
      <c r="J126" s="2" t="s">
        <v>470</v>
      </c>
      <c r="K126" s="2"/>
    </row>
    <row r="127" spans="1:11" s="159" customFormat="1" ht="17.25" customHeight="1">
      <c r="A127" s="344"/>
      <c r="B127" s="197" t="s">
        <v>471</v>
      </c>
      <c r="C127" s="193"/>
      <c r="D127" s="198" t="s">
        <v>472</v>
      </c>
      <c r="E127" s="11" t="s">
        <v>473</v>
      </c>
      <c r="F127" s="11"/>
      <c r="G127" s="198" t="s">
        <v>474</v>
      </c>
      <c r="H127" s="11"/>
      <c r="I127" s="197"/>
      <c r="J127" s="197" t="s">
        <v>475</v>
      </c>
      <c r="K127" s="198" t="s">
        <v>476</v>
      </c>
    </row>
    <row r="128" spans="1:11" s="159" customFormat="1" ht="17.25" customHeight="1">
      <c r="A128" s="343"/>
      <c r="B128" s="414" t="s">
        <v>477</v>
      </c>
      <c r="C128" s="202"/>
      <c r="D128" s="569" t="s">
        <v>478</v>
      </c>
      <c r="E128" s="197"/>
      <c r="F128" s="706" t="s">
        <v>479</v>
      </c>
      <c r="G128" s="729" t="s">
        <v>480</v>
      </c>
      <c r="H128" s="252" t="s">
        <v>481</v>
      </c>
      <c r="I128" s="193"/>
      <c r="J128" s="201" t="s">
        <v>482</v>
      </c>
      <c r="K128" s="203" t="s">
        <v>483</v>
      </c>
    </row>
    <row r="129" spans="2:11" s="159" customFormat="1" ht="17.25" customHeight="1">
      <c r="B129" s="414" t="s">
        <v>491</v>
      </c>
      <c r="C129" s="202"/>
      <c r="D129" s="569" t="s">
        <v>492</v>
      </c>
      <c r="E129" s="197"/>
      <c r="F129" s="706" t="s">
        <v>486</v>
      </c>
      <c r="G129" s="729" t="s">
        <v>487</v>
      </c>
      <c r="H129" s="252" t="s">
        <v>488</v>
      </c>
      <c r="I129" s="193"/>
      <c r="J129" s="201" t="s">
        <v>489</v>
      </c>
      <c r="K129" s="203" t="s">
        <v>490</v>
      </c>
    </row>
    <row r="130" spans="2:11" s="159" customFormat="1" ht="17.25" customHeight="1">
      <c r="B130" s="201" t="s">
        <v>3936</v>
      </c>
      <c r="C130" s="202"/>
      <c r="D130" s="203" t="s">
        <v>1982</v>
      </c>
      <c r="E130" s="197"/>
      <c r="F130" s="706" t="s">
        <v>493</v>
      </c>
      <c r="G130" s="729" t="s">
        <v>494</v>
      </c>
      <c r="H130" s="252" t="s">
        <v>495</v>
      </c>
      <c r="I130" s="193"/>
      <c r="J130" s="414" t="s">
        <v>496</v>
      </c>
      <c r="K130" s="569" t="s">
        <v>497</v>
      </c>
    </row>
    <row r="131" spans="2:11" s="159" customFormat="1" ht="17.25" customHeight="1">
      <c r="B131" s="201" t="s">
        <v>484</v>
      </c>
      <c r="C131" s="202"/>
      <c r="D131" s="203" t="s">
        <v>485</v>
      </c>
      <c r="E131" s="197"/>
      <c r="F131" s="706" t="s">
        <v>500</v>
      </c>
      <c r="G131" s="729" t="s">
        <v>501</v>
      </c>
      <c r="H131" s="252" t="s">
        <v>502</v>
      </c>
      <c r="I131" s="193"/>
      <c r="J131" s="201" t="s">
        <v>503</v>
      </c>
      <c r="K131" s="203" t="s">
        <v>504</v>
      </c>
    </row>
    <row r="132" spans="2:11" s="159" customFormat="1" ht="17.25" customHeight="1">
      <c r="B132" s="414" t="s">
        <v>909</v>
      </c>
      <c r="C132" s="202"/>
      <c r="D132" s="569" t="s">
        <v>499</v>
      </c>
      <c r="E132" s="197"/>
      <c r="F132" s="706" t="s">
        <v>3937</v>
      </c>
      <c r="G132" s="729" t="s">
        <v>508</v>
      </c>
      <c r="H132" s="252" t="s">
        <v>3938</v>
      </c>
      <c r="I132" s="193"/>
      <c r="J132" s="201" t="s">
        <v>510</v>
      </c>
      <c r="K132" s="203" t="s">
        <v>511</v>
      </c>
    </row>
    <row r="133" spans="2:11" s="159" customFormat="1" ht="17.25" customHeight="1">
      <c r="B133" s="414" t="s">
        <v>1828</v>
      </c>
      <c r="C133" s="202"/>
      <c r="D133" s="569" t="s">
        <v>1829</v>
      </c>
      <c r="E133" s="197"/>
      <c r="F133" s="706"/>
      <c r="G133" s="729"/>
      <c r="H133" s="252"/>
      <c r="I133" s="193"/>
      <c r="J133" s="201" t="s">
        <v>1830</v>
      </c>
      <c r="K133" s="203" t="s">
        <v>1832</v>
      </c>
    </row>
    <row r="134" spans="2:11" s="159" customFormat="1" ht="17.25" customHeight="1">
      <c r="B134" s="414" t="s">
        <v>1983</v>
      </c>
      <c r="C134" s="202"/>
      <c r="D134" s="569" t="s">
        <v>1984</v>
      </c>
      <c r="E134" s="197"/>
      <c r="F134" s="505"/>
      <c r="G134"/>
      <c r="H134"/>
      <c r="I134" s="193"/>
      <c r="J134" s="414" t="s">
        <v>517</v>
      </c>
      <c r="K134" s="415" t="s">
        <v>518</v>
      </c>
    </row>
    <row r="135" spans="2:11" ht="17.25" customHeight="1">
      <c r="B135" s="414" t="s">
        <v>505</v>
      </c>
      <c r="C135" s="202"/>
      <c r="D135" s="569" t="s">
        <v>506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1835</v>
      </c>
      <c r="C137" s="11" t="s">
        <v>1836</v>
      </c>
      <c r="D137" s="13"/>
      <c r="E137" s="11" t="s">
        <v>1837</v>
      </c>
      <c r="F137" s="16" t="s">
        <v>1838</v>
      </c>
      <c r="G137" s="14"/>
      <c r="H137" s="11"/>
      <c r="I137" s="11" t="s">
        <v>1837</v>
      </c>
      <c r="J137" s="11" t="s">
        <v>1839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1682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633" t="s">
        <v>6043</v>
      </c>
      <c r="C4" s="1633"/>
      <c r="D4" s="1633"/>
      <c r="E4" s="1633"/>
      <c r="F4" s="1633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3841</v>
      </c>
      <c r="C6" s="349"/>
      <c r="D6" s="403" t="s">
        <v>1909</v>
      </c>
      <c r="E6" s="332" t="s">
        <v>82</v>
      </c>
      <c r="F6" s="163" t="s">
        <v>6044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3842</v>
      </c>
      <c r="D7" s="348"/>
      <c r="E7" s="332" t="s">
        <v>110</v>
      </c>
      <c r="F7" s="332" t="s">
        <v>48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6045</v>
      </c>
      <c r="B8" s="153" t="s">
        <v>3848</v>
      </c>
      <c r="C8" s="320" t="s">
        <v>6046</v>
      </c>
      <c r="D8" s="320">
        <v>44296</v>
      </c>
      <c r="E8" s="154"/>
      <c r="F8" s="320">
        <f t="shared" ref="F8" si="0">D8+4</f>
        <v>44300</v>
      </c>
      <c r="G8" s="396" t="s">
        <v>6047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6048</v>
      </c>
      <c r="B9" s="153" t="s">
        <v>3848</v>
      </c>
      <c r="C9" s="320" t="s">
        <v>6049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6045</v>
      </c>
      <c r="B10" s="153" t="s">
        <v>3848</v>
      </c>
      <c r="C10" s="320" t="s">
        <v>6050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6048</v>
      </c>
      <c r="B11" s="153" t="s">
        <v>3848</v>
      </c>
      <c r="C11" s="320" t="s">
        <v>6051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6052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1733</v>
      </c>
      <c r="C12" s="353" t="s">
        <v>6053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6048</v>
      </c>
      <c r="B13" s="356" t="s">
        <v>3523</v>
      </c>
      <c r="C13" s="353" t="s">
        <v>6054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1733</v>
      </c>
      <c r="C14" s="353" t="s">
        <v>6055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6048</v>
      </c>
      <c r="B15" s="356" t="s">
        <v>3523</v>
      </c>
      <c r="C15" s="353" t="s">
        <v>6056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1733</v>
      </c>
      <c r="C16" s="353" t="s">
        <v>6057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467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6058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3842</v>
      </c>
      <c r="D21" s="1630" t="s">
        <v>1909</v>
      </c>
      <c r="E21" s="163" t="s">
        <v>3398</v>
      </c>
      <c r="F21" s="332" t="s">
        <v>82</v>
      </c>
      <c r="G21" s="163" t="s">
        <v>6059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252</v>
      </c>
      <c r="C22" s="152" t="s">
        <v>253</v>
      </c>
      <c r="D22" s="1630"/>
      <c r="E22" s="332" t="s">
        <v>110</v>
      </c>
      <c r="F22" s="332" t="s">
        <v>203</v>
      </c>
      <c r="G22" s="332" t="s">
        <v>33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1733</v>
      </c>
      <c r="C23" s="320" t="s">
        <v>6060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3700</v>
      </c>
      <c r="C24" s="353" t="s">
        <v>6061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1733</v>
      </c>
      <c r="C25" s="353" t="s">
        <v>6062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3700</v>
      </c>
      <c r="C26" s="353" t="s">
        <v>6063</v>
      </c>
      <c r="D26" s="154">
        <v>44031</v>
      </c>
      <c r="E26" s="154"/>
      <c r="F26" s="154"/>
      <c r="G26" s="154"/>
      <c r="H26" s="145" t="s">
        <v>6064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467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468</v>
      </c>
      <c r="C29" s="193"/>
      <c r="D29" s="193"/>
      <c r="E29" s="194"/>
      <c r="F29" s="195" t="s">
        <v>1818</v>
      </c>
      <c r="G29" s="195"/>
      <c r="H29" s="193"/>
      <c r="I29" s="193"/>
      <c r="J29" s="195" t="s">
        <v>470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471</v>
      </c>
      <c r="C30" s="193"/>
      <c r="D30" s="198" t="s">
        <v>472</v>
      </c>
      <c r="E30" s="199"/>
      <c r="F30" s="197" t="s">
        <v>473</v>
      </c>
      <c r="G30" s="193"/>
      <c r="H30" s="198" t="s">
        <v>474</v>
      </c>
      <c r="I30" s="193"/>
      <c r="J30" s="197" t="s">
        <v>475</v>
      </c>
      <c r="K30" s="193"/>
      <c r="L30" s="198" t="s">
        <v>476</v>
      </c>
      <c r="M30" s="193"/>
      <c r="N30" s="196"/>
    </row>
    <row r="31" spans="1:14" s="159" customFormat="1" ht="17.25" customHeight="1">
      <c r="A31" s="317"/>
      <c r="B31" s="201" t="s">
        <v>6065</v>
      </c>
      <c r="C31" s="202" t="s">
        <v>6066</v>
      </c>
      <c r="D31" s="203" t="s">
        <v>6067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482</v>
      </c>
      <c r="K31" s="202" t="s">
        <v>1819</v>
      </c>
      <c r="L31" s="203" t="s">
        <v>483</v>
      </c>
      <c r="M31" s="193"/>
      <c r="N31" s="196"/>
    </row>
    <row r="32" spans="1:14" s="159" customFormat="1" ht="17.25" customHeight="1">
      <c r="A32" s="316"/>
      <c r="B32" s="201" t="s">
        <v>6068</v>
      </c>
      <c r="C32" s="202" t="s">
        <v>6069</v>
      </c>
      <c r="D32" s="203" t="s">
        <v>6070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489</v>
      </c>
      <c r="K32" s="202" t="s">
        <v>1820</v>
      </c>
      <c r="L32" s="203" t="s">
        <v>490</v>
      </c>
      <c r="M32" s="193"/>
      <c r="N32" s="196"/>
    </row>
    <row r="33" spans="1:14" s="159" customFormat="1" ht="17.25" customHeight="1">
      <c r="A33" s="316"/>
      <c r="B33" s="201" t="s">
        <v>1821</v>
      </c>
      <c r="C33" s="202" t="s">
        <v>6071</v>
      </c>
      <c r="D33" s="203" t="s">
        <v>1822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1823</v>
      </c>
      <c r="K33" s="202" t="s">
        <v>1824</v>
      </c>
      <c r="L33" s="203" t="s">
        <v>1825</v>
      </c>
      <c r="M33" s="193"/>
      <c r="N33" s="196"/>
    </row>
    <row r="34" spans="1:14" s="159" customFormat="1" ht="17.25" customHeight="1">
      <c r="A34" s="316"/>
      <c r="B34" s="201" t="s">
        <v>6072</v>
      </c>
      <c r="C34" s="202" t="s">
        <v>6073</v>
      </c>
      <c r="D34" s="203" t="s">
        <v>6074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503</v>
      </c>
      <c r="K34" s="202" t="s">
        <v>1826</v>
      </c>
      <c r="L34" s="203" t="s">
        <v>504</v>
      </c>
      <c r="M34" s="193"/>
      <c r="N34" s="196"/>
    </row>
    <row r="35" spans="1:14" s="159" customFormat="1" ht="17.25" customHeight="1">
      <c r="A35" s="316"/>
      <c r="B35" s="201" t="s">
        <v>484</v>
      </c>
      <c r="C35" s="202" t="s">
        <v>6075</v>
      </c>
      <c r="D35" s="203" t="s">
        <v>485</v>
      </c>
      <c r="E35" s="197"/>
      <c r="F35" s="201"/>
      <c r="G35" s="202"/>
      <c r="H35" s="203"/>
      <c r="I35" s="193"/>
      <c r="J35" s="201" t="s">
        <v>510</v>
      </c>
      <c r="K35" s="202" t="s">
        <v>1827</v>
      </c>
      <c r="L35" s="203" t="s">
        <v>511</v>
      </c>
      <c r="M35" s="193"/>
      <c r="N35" s="196"/>
    </row>
    <row r="36" spans="1:14" s="159" customFormat="1" ht="17.25" customHeight="1">
      <c r="A36" s="316"/>
      <c r="B36" s="201" t="s">
        <v>6076</v>
      </c>
      <c r="C36" s="202" t="s">
        <v>6077</v>
      </c>
      <c r="D36" s="203" t="s">
        <v>6078</v>
      </c>
      <c r="E36" s="197"/>
      <c r="F36" s="201"/>
      <c r="G36" s="202"/>
      <c r="H36" s="203"/>
      <c r="I36" s="193"/>
      <c r="J36" s="201" t="s">
        <v>1830</v>
      </c>
      <c r="K36" s="202" t="s">
        <v>1831</v>
      </c>
      <c r="L36" s="203" t="s">
        <v>1832</v>
      </c>
      <c r="M36" s="193"/>
      <c r="N36" s="196"/>
    </row>
    <row r="37" spans="1:14" s="159" customFormat="1" ht="17.25" customHeight="1">
      <c r="A37" s="316"/>
      <c r="B37" s="201" t="s">
        <v>6079</v>
      </c>
      <c r="C37" s="202" t="s">
        <v>6080</v>
      </c>
      <c r="D37" s="203" t="s">
        <v>6081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6082</v>
      </c>
      <c r="C38" s="202" t="s">
        <v>6083</v>
      </c>
      <c r="D38" s="203" t="s">
        <v>6084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1835</v>
      </c>
      <c r="C40" s="193" t="s">
        <v>1836</v>
      </c>
      <c r="D40" s="205"/>
      <c r="E40" s="193"/>
      <c r="F40" s="193" t="s">
        <v>1837</v>
      </c>
      <c r="G40" s="206" t="s">
        <v>1838</v>
      </c>
      <c r="H40" s="196"/>
      <c r="I40" s="193"/>
      <c r="J40" s="193" t="s">
        <v>1837</v>
      </c>
      <c r="K40" s="193" t="s">
        <v>1839</v>
      </c>
      <c r="L40" s="196"/>
      <c r="M40" s="196"/>
      <c r="N40" s="196"/>
    </row>
  </sheetData>
  <customSheetViews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9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10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11"/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12"/>
    </customSheetView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3.9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6">
      <c r="A2" s="122"/>
      <c r="B2" s="123" t="s">
        <v>6085</v>
      </c>
      <c r="C2" s="122"/>
      <c r="D2" s="122"/>
      <c r="E2" s="122"/>
      <c r="F2" s="122"/>
      <c r="G2" s="11"/>
      <c r="H2" s="603" t="s">
        <v>244</v>
      </c>
      <c r="I2" s="11"/>
    </row>
    <row r="3" spans="1:12" ht="19.5" customHeight="1">
      <c r="A3" s="383"/>
      <c r="B3" s="1552" t="s">
        <v>6086</v>
      </c>
      <c r="C3" s="1552"/>
      <c r="D3" s="1552"/>
      <c r="E3" s="1552"/>
      <c r="F3" s="1552"/>
      <c r="G3" s="155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1908</v>
      </c>
      <c r="C5" s="1" t="s">
        <v>1800</v>
      </c>
      <c r="D5" s="402" t="s">
        <v>1909</v>
      </c>
      <c r="E5" s="367" t="s">
        <v>145</v>
      </c>
      <c r="F5" s="331"/>
      <c r="G5" s="331"/>
      <c r="H5" s="331"/>
      <c r="I5" s="367" t="s">
        <v>143</v>
      </c>
      <c r="J5" s="331"/>
      <c r="K5" s="331"/>
      <c r="L5" s="331"/>
    </row>
    <row r="6" spans="1:12" ht="24" customHeight="1">
      <c r="A6" s="253"/>
      <c r="B6" s="4" t="s">
        <v>252</v>
      </c>
      <c r="C6" s="4" t="s">
        <v>253</v>
      </c>
      <c r="D6" s="395"/>
      <c r="E6" s="395" t="s">
        <v>203</v>
      </c>
      <c r="F6" s="331"/>
      <c r="G6" s="331"/>
      <c r="H6" s="331"/>
      <c r="I6" s="395" t="s">
        <v>68</v>
      </c>
      <c r="J6" s="331"/>
      <c r="K6" s="331"/>
      <c r="L6" s="331"/>
    </row>
    <row r="7" spans="1:12" ht="15.75" customHeight="1">
      <c r="A7" s="253" t="s">
        <v>6087</v>
      </c>
      <c r="B7" s="384" t="s">
        <v>6088</v>
      </c>
      <c r="C7" s="360" t="s">
        <v>6089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6087</v>
      </c>
      <c r="B8" s="384" t="s">
        <v>6088</v>
      </c>
      <c r="C8" s="360" t="s">
        <v>6090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6087</v>
      </c>
      <c r="B9" s="366" t="s">
        <v>6088</v>
      </c>
      <c r="C9" s="6" t="s">
        <v>6090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6087</v>
      </c>
      <c r="B10" s="366" t="s">
        <v>6088</v>
      </c>
      <c r="C10" s="6" t="s">
        <v>6090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6087</v>
      </c>
      <c r="B11" s="366" t="s">
        <v>6088</v>
      </c>
      <c r="C11" s="6" t="s">
        <v>6090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6087</v>
      </c>
      <c r="B12" s="366" t="s">
        <v>6088</v>
      </c>
      <c r="C12" s="6" t="s">
        <v>6090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467</v>
      </c>
      <c r="C13" s="9"/>
      <c r="H13" s="2"/>
      <c r="I13" s="2"/>
    </row>
    <row r="14" spans="1:12" s="14" customFormat="1" ht="15.6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468</v>
      </c>
      <c r="C15" s="193"/>
      <c r="D15" s="193"/>
      <c r="E15" s="194"/>
      <c r="F15" s="195" t="s">
        <v>1818</v>
      </c>
      <c r="G15" s="195"/>
      <c r="H15" s="193"/>
      <c r="I15" s="193"/>
      <c r="J15" s="195" t="s">
        <v>470</v>
      </c>
      <c r="K15" s="195"/>
      <c r="L15" s="195"/>
    </row>
    <row r="16" spans="1:12" s="12" customFormat="1" ht="15.75" customHeight="1">
      <c r="A16" s="5"/>
      <c r="B16" s="197" t="s">
        <v>471</v>
      </c>
      <c r="C16" s="193"/>
      <c r="D16" s="198" t="s">
        <v>472</v>
      </c>
      <c r="E16" s="199"/>
      <c r="F16" s="197" t="s">
        <v>473</v>
      </c>
      <c r="G16" s="193"/>
      <c r="H16" s="198" t="s">
        <v>474</v>
      </c>
      <c r="I16" s="193"/>
      <c r="J16" s="197" t="s">
        <v>475</v>
      </c>
      <c r="K16" s="193"/>
      <c r="L16" s="198" t="s">
        <v>476</v>
      </c>
    </row>
    <row r="17" spans="2:12" s="12" customFormat="1" ht="15.75" customHeight="1">
      <c r="B17" s="414" t="s">
        <v>477</v>
      </c>
      <c r="C17" s="202"/>
      <c r="D17" s="569" t="s">
        <v>478</v>
      </c>
      <c r="E17" s="197"/>
      <c r="F17" s="706" t="s">
        <v>479</v>
      </c>
      <c r="G17" s="706" t="s">
        <v>480</v>
      </c>
      <c r="H17" s="252" t="s">
        <v>481</v>
      </c>
      <c r="I17" s="193"/>
      <c r="J17" s="201" t="s">
        <v>482</v>
      </c>
      <c r="K17" s="202" t="s">
        <v>1819</v>
      </c>
      <c r="L17" s="203" t="s">
        <v>483</v>
      </c>
    </row>
    <row r="18" spans="2:12" s="14" customFormat="1" ht="15.75" customHeight="1">
      <c r="B18" s="414" t="s">
        <v>491</v>
      </c>
      <c r="C18" s="202"/>
      <c r="D18" s="569" t="s">
        <v>492</v>
      </c>
      <c r="E18" s="197"/>
      <c r="F18" s="706" t="s">
        <v>486</v>
      </c>
      <c r="G18" s="706" t="s">
        <v>487</v>
      </c>
      <c r="H18" s="252" t="s">
        <v>488</v>
      </c>
      <c r="I18" s="193"/>
      <c r="J18" s="201" t="s">
        <v>489</v>
      </c>
      <c r="K18" s="202" t="s">
        <v>1820</v>
      </c>
      <c r="L18" s="203" t="s">
        <v>490</v>
      </c>
    </row>
    <row r="19" spans="2:12" s="14" customFormat="1" ht="15.75" customHeight="1">
      <c r="B19" s="201" t="s">
        <v>3936</v>
      </c>
      <c r="C19" s="202"/>
      <c r="D19" s="203" t="s">
        <v>1982</v>
      </c>
      <c r="E19" s="197"/>
      <c r="F19" s="706" t="s">
        <v>493</v>
      </c>
      <c r="G19" s="706" t="s">
        <v>494</v>
      </c>
      <c r="H19" s="252" t="s">
        <v>495</v>
      </c>
      <c r="I19" s="193"/>
      <c r="J19" s="201" t="s">
        <v>1823</v>
      </c>
      <c r="K19" s="202" t="s">
        <v>1824</v>
      </c>
      <c r="L19" s="203" t="s">
        <v>1825</v>
      </c>
    </row>
    <row r="20" spans="2:12" s="14" customFormat="1" ht="15.75" customHeight="1">
      <c r="B20" s="201" t="s">
        <v>484</v>
      </c>
      <c r="C20" s="202"/>
      <c r="D20" s="203" t="s">
        <v>485</v>
      </c>
      <c r="E20" s="197"/>
      <c r="F20" s="706" t="s">
        <v>500</v>
      </c>
      <c r="G20" s="706" t="s">
        <v>501</v>
      </c>
      <c r="H20" s="252" t="s">
        <v>502</v>
      </c>
      <c r="I20" s="193"/>
      <c r="J20" s="201" t="s">
        <v>503</v>
      </c>
      <c r="K20" s="202" t="s">
        <v>1826</v>
      </c>
      <c r="L20" s="203" t="s">
        <v>504</v>
      </c>
    </row>
    <row r="21" spans="2:12" s="14" customFormat="1" ht="15.75" customHeight="1">
      <c r="B21" s="414" t="s">
        <v>909</v>
      </c>
      <c r="C21" s="202"/>
      <c r="D21" s="569" t="s">
        <v>499</v>
      </c>
      <c r="E21" s="197"/>
      <c r="F21" s="706" t="s">
        <v>3937</v>
      </c>
      <c r="G21" s="706" t="s">
        <v>508</v>
      </c>
      <c r="H21" s="252" t="s">
        <v>3938</v>
      </c>
      <c r="I21" s="193"/>
      <c r="J21" s="201" t="s">
        <v>510</v>
      </c>
      <c r="K21" s="202" t="s">
        <v>1827</v>
      </c>
      <c r="L21" s="203" t="s">
        <v>511</v>
      </c>
    </row>
    <row r="22" spans="2:12" s="14" customFormat="1" ht="15.75" customHeight="1">
      <c r="B22" s="414" t="s">
        <v>1828</v>
      </c>
      <c r="C22" s="202"/>
      <c r="D22" s="569" t="s">
        <v>1829</v>
      </c>
      <c r="E22" s="197"/>
      <c r="F22" s="706" t="s">
        <v>3939</v>
      </c>
      <c r="G22" s="706" t="s">
        <v>515</v>
      </c>
      <c r="H22" s="252" t="s">
        <v>3940</v>
      </c>
      <c r="I22" s="193"/>
      <c r="J22" s="201" t="s">
        <v>1830</v>
      </c>
      <c r="K22" s="202" t="s">
        <v>1831</v>
      </c>
      <c r="L22" s="203" t="s">
        <v>1832</v>
      </c>
    </row>
    <row r="23" spans="2:12" s="14" customFormat="1" ht="15.75" customHeight="1">
      <c r="B23" s="414" t="s">
        <v>1833</v>
      </c>
      <c r="C23" s="202"/>
      <c r="D23" s="569" t="s">
        <v>1834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505</v>
      </c>
      <c r="C24" s="202"/>
      <c r="D24" s="569" t="s">
        <v>506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1835</v>
      </c>
      <c r="C26" s="193" t="s">
        <v>1836</v>
      </c>
      <c r="D26" s="205"/>
      <c r="E26" s="193"/>
      <c r="F26" s="193" t="s">
        <v>1837</v>
      </c>
      <c r="G26" s="206" t="s">
        <v>1838</v>
      </c>
      <c r="H26" s="196"/>
      <c r="I26" s="193"/>
      <c r="J26" s="193" t="s">
        <v>1837</v>
      </c>
      <c r="K26" s="193" t="s">
        <v>1839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N383"/>
  <sheetViews>
    <sheetView showGridLines="0" topLeftCell="A4" zoomScaleNormal="100" zoomScaleSheetLayoutView="85" workbookViewId="0">
      <selection activeCell="D254" sqref="D254"/>
    </sheetView>
  </sheetViews>
  <sheetFormatPr defaultColWidth="9.140625" defaultRowHeight="18" customHeight="1"/>
  <cols>
    <col min="1" max="1" width="23.140625" style="855" customWidth="1"/>
    <col min="2" max="3" width="23.7109375" style="16" customWidth="1"/>
    <col min="4" max="4" width="20" style="16" customWidth="1"/>
    <col min="5" max="5" width="21" style="16" customWidth="1"/>
    <col min="6" max="9" width="23.7109375" style="11" customWidth="1"/>
    <col min="10" max="10" width="15.42578125" style="11" customWidth="1"/>
    <col min="11" max="11" width="14.28515625" style="331" bestFit="1" customWidth="1"/>
    <col min="12" max="12" width="23.28515625" style="331" customWidth="1"/>
    <col min="13" max="13" width="17.5703125" style="331" customWidth="1"/>
    <col min="14" max="16384" width="9.140625" style="331"/>
  </cols>
  <sheetData>
    <row r="1" spans="1:11" s="122" customFormat="1" ht="18" customHeight="1">
      <c r="A1" s="855"/>
      <c r="B1" s="752"/>
      <c r="C1" s="752"/>
      <c r="D1" s="752"/>
      <c r="E1" s="752"/>
    </row>
    <row r="2" spans="1:11" s="122" customFormat="1" ht="18" customHeight="1">
      <c r="A2" s="855"/>
      <c r="B2" s="1534" t="s">
        <v>0</v>
      </c>
      <c r="C2" s="1534"/>
      <c r="D2" s="1534"/>
      <c r="E2" s="1534"/>
      <c r="G2" s="943" t="s">
        <v>244</v>
      </c>
    </row>
    <row r="3" spans="1:11" s="122" customFormat="1" ht="18" customHeight="1">
      <c r="A3" s="855"/>
      <c r="B3" s="1"/>
      <c r="C3" s="752"/>
      <c r="D3" s="752"/>
      <c r="E3" s="752"/>
      <c r="G3" s="169"/>
    </row>
    <row r="4" spans="1:11" s="122" customFormat="1" ht="30" customHeight="1">
      <c r="A4" s="855"/>
      <c r="B4" s="1535" t="s">
        <v>3</v>
      </c>
      <c r="C4" s="1536"/>
      <c r="D4" s="1536"/>
      <c r="E4" s="1537"/>
      <c r="F4" s="754"/>
      <c r="G4" s="313"/>
      <c r="H4" s="313"/>
      <c r="I4" s="696"/>
      <c r="J4" s="756"/>
    </row>
    <row r="5" spans="1:11" s="147" customFormat="1" ht="31.5" hidden="1" customHeight="1">
      <c r="A5" s="858"/>
      <c r="C5" s="614"/>
      <c r="D5" s="1549" t="s">
        <v>250</v>
      </c>
      <c r="E5" s="929" t="s">
        <v>60</v>
      </c>
      <c r="F5" s="614"/>
      <c r="G5" s="872" t="s">
        <v>639</v>
      </c>
      <c r="H5" s="751"/>
      <c r="I5" s="145"/>
      <c r="J5" s="145"/>
      <c r="K5" s="145"/>
    </row>
    <row r="6" spans="1:11" s="147" customFormat="1" ht="18" hidden="1" customHeight="1">
      <c r="A6" s="858"/>
      <c r="B6" s="927" t="s">
        <v>252</v>
      </c>
      <c r="C6" s="927" t="s">
        <v>253</v>
      </c>
      <c r="D6" s="1550"/>
      <c r="E6" s="931" t="s">
        <v>33</v>
      </c>
      <c r="F6" s="767"/>
      <c r="G6" s="1030" t="s">
        <v>254</v>
      </c>
      <c r="H6" s="1030" t="s">
        <v>255</v>
      </c>
      <c r="I6" s="145"/>
      <c r="J6" s="145"/>
      <c r="K6" s="145"/>
    </row>
    <row r="7" spans="1:11" s="147" customFormat="1" ht="18.75" hidden="1" customHeight="1">
      <c r="A7" s="859" t="s">
        <v>640</v>
      </c>
      <c r="B7" s="615" t="s">
        <v>641</v>
      </c>
      <c r="C7" s="757" t="s">
        <v>642</v>
      </c>
      <c r="D7" s="617">
        <v>45201</v>
      </c>
      <c r="E7" s="757">
        <f t="shared" ref="E7" si="0">D7+5</f>
        <v>45206</v>
      </c>
      <c r="F7" s="767"/>
      <c r="G7" s="854">
        <v>45196</v>
      </c>
      <c r="H7" s="751"/>
      <c r="I7" s="145"/>
      <c r="J7" s="145"/>
      <c r="K7" s="145"/>
    </row>
    <row r="8" spans="1:11" s="147" customFormat="1" ht="18.75" hidden="1" customHeight="1">
      <c r="A8" s="855" t="s">
        <v>643</v>
      </c>
      <c r="B8" s="758" t="s">
        <v>310</v>
      </c>
      <c r="C8" s="757" t="s">
        <v>644</v>
      </c>
      <c r="D8" s="618">
        <v>45202</v>
      </c>
      <c r="E8" s="759">
        <f t="shared" ref="E8" si="1">D8+5</f>
        <v>45207</v>
      </c>
      <c r="F8" s="767"/>
      <c r="G8" s="882">
        <f t="shared" ref="G8:G9" si="2">G7+7</f>
        <v>45203</v>
      </c>
      <c r="H8" s="751"/>
      <c r="I8" s="145"/>
      <c r="J8" s="145"/>
      <c r="K8" s="145"/>
    </row>
    <row r="9" spans="1:11" s="147" customFormat="1" ht="18.75" hidden="1" customHeight="1">
      <c r="A9" s="855"/>
      <c r="B9" s="615" t="s">
        <v>645</v>
      </c>
      <c r="C9" s="757" t="s">
        <v>646</v>
      </c>
      <c r="D9" s="617">
        <v>45210</v>
      </c>
      <c r="E9" s="757">
        <f t="shared" ref="E9" si="3">D9+5</f>
        <v>45215</v>
      </c>
      <c r="F9" s="767"/>
      <c r="G9" s="854">
        <f t="shared" si="2"/>
        <v>45210</v>
      </c>
      <c r="H9" s="751"/>
      <c r="I9" s="145"/>
      <c r="J9" s="145"/>
      <c r="K9" s="145"/>
    </row>
    <row r="10" spans="1:11" s="147" customFormat="1" ht="18.75" hidden="1" customHeight="1">
      <c r="A10" s="855" t="s">
        <v>647</v>
      </c>
      <c r="B10" s="615" t="s">
        <v>641</v>
      </c>
      <c r="C10" s="757" t="s">
        <v>648</v>
      </c>
      <c r="D10" s="617">
        <v>45218</v>
      </c>
      <c r="E10" s="757">
        <f t="shared" ref="E10:E17" si="4">D10+5</f>
        <v>45223</v>
      </c>
      <c r="F10" s="767"/>
      <c r="G10" s="854">
        <f t="shared" ref="G10:G18" si="5">G9+7</f>
        <v>45217</v>
      </c>
      <c r="H10" s="751"/>
      <c r="I10" s="145"/>
      <c r="J10" s="145"/>
      <c r="K10" s="145"/>
    </row>
    <row r="11" spans="1:11" s="147" customFormat="1" ht="18.75" hidden="1" customHeight="1">
      <c r="A11" s="855" t="s">
        <v>643</v>
      </c>
      <c r="B11" s="615" t="s">
        <v>649</v>
      </c>
      <c r="C11" s="757" t="s">
        <v>650</v>
      </c>
      <c r="D11" s="617">
        <v>45225</v>
      </c>
      <c r="E11" s="757">
        <f t="shared" si="4"/>
        <v>45230</v>
      </c>
      <c r="F11" s="767"/>
      <c r="G11" s="854">
        <f t="shared" si="5"/>
        <v>45224</v>
      </c>
      <c r="H11" s="751"/>
      <c r="I11" s="145"/>
      <c r="J11" s="145"/>
      <c r="K11" s="145"/>
    </row>
    <row r="12" spans="1:11" s="147" customFormat="1" ht="18.75" hidden="1" customHeight="1">
      <c r="A12" s="855"/>
      <c r="B12" s="615" t="s">
        <v>645</v>
      </c>
      <c r="C12" s="757" t="s">
        <v>651</v>
      </c>
      <c r="D12" s="617">
        <v>45230</v>
      </c>
      <c r="E12" s="757">
        <f t="shared" si="4"/>
        <v>45235</v>
      </c>
      <c r="F12" s="767"/>
      <c r="G12" s="854">
        <f t="shared" si="5"/>
        <v>45231</v>
      </c>
      <c r="H12" s="751"/>
      <c r="I12" s="145"/>
      <c r="J12" s="145"/>
      <c r="K12" s="145"/>
    </row>
    <row r="13" spans="1:11" s="147" customFormat="1" ht="18.75" hidden="1" customHeight="1">
      <c r="A13" s="855" t="s">
        <v>652</v>
      </c>
      <c r="B13" s="615" t="s">
        <v>641</v>
      </c>
      <c r="C13" s="757" t="s">
        <v>653</v>
      </c>
      <c r="D13" s="617">
        <f t="shared" ref="D13:D16" si="6">D12+7</f>
        <v>45237</v>
      </c>
      <c r="E13" s="759">
        <f t="shared" si="4"/>
        <v>45242</v>
      </c>
      <c r="F13" s="767"/>
      <c r="G13" s="854">
        <f t="shared" si="5"/>
        <v>45238</v>
      </c>
      <c r="H13" s="751"/>
      <c r="I13" s="145"/>
      <c r="J13" s="145"/>
      <c r="K13" s="145"/>
    </row>
    <row r="14" spans="1:11" s="147" customFormat="1" ht="18.75" hidden="1" customHeight="1">
      <c r="A14" s="855" t="s">
        <v>654</v>
      </c>
      <c r="B14" s="615" t="s">
        <v>655</v>
      </c>
      <c r="C14" s="757" t="s">
        <v>656</v>
      </c>
      <c r="D14" s="617">
        <f t="shared" si="6"/>
        <v>45244</v>
      </c>
      <c r="E14" s="757">
        <f t="shared" si="4"/>
        <v>45249</v>
      </c>
      <c r="F14" s="767"/>
      <c r="G14" s="854">
        <f t="shared" si="5"/>
        <v>45245</v>
      </c>
      <c r="H14" s="751"/>
      <c r="I14" s="145"/>
      <c r="J14" s="145"/>
      <c r="K14" s="145"/>
    </row>
    <row r="15" spans="1:11" s="147" customFormat="1" ht="18.75" hidden="1" customHeight="1">
      <c r="A15" s="855"/>
      <c r="B15" s="615" t="s">
        <v>645</v>
      </c>
      <c r="C15" s="757" t="s">
        <v>657</v>
      </c>
      <c r="D15" s="617">
        <f t="shared" si="6"/>
        <v>45251</v>
      </c>
      <c r="E15" s="757">
        <f t="shared" si="4"/>
        <v>45256</v>
      </c>
      <c r="F15" s="767"/>
      <c r="G15" s="854">
        <f t="shared" si="5"/>
        <v>45252</v>
      </c>
      <c r="H15" s="751"/>
      <c r="I15" s="145"/>
      <c r="J15" s="145"/>
      <c r="K15" s="145"/>
    </row>
    <row r="16" spans="1:11" s="147" customFormat="1" ht="18.75" hidden="1" customHeight="1">
      <c r="A16" s="855"/>
      <c r="B16" s="615" t="s">
        <v>641</v>
      </c>
      <c r="C16" s="757" t="s">
        <v>658</v>
      </c>
      <c r="D16" s="617">
        <f t="shared" si="6"/>
        <v>45258</v>
      </c>
      <c r="E16" s="757">
        <f t="shared" si="4"/>
        <v>45263</v>
      </c>
      <c r="F16" s="767"/>
      <c r="G16" s="854">
        <f t="shared" si="5"/>
        <v>45259</v>
      </c>
      <c r="H16" s="751"/>
      <c r="I16" s="145"/>
      <c r="J16" s="145"/>
      <c r="K16" s="145"/>
    </row>
    <row r="17" spans="1:11" s="147" customFormat="1" ht="18.75" hidden="1" customHeight="1">
      <c r="A17" s="855" t="s">
        <v>659</v>
      </c>
      <c r="B17" s="758" t="s">
        <v>660</v>
      </c>
      <c r="C17" s="731" t="s">
        <v>661</v>
      </c>
      <c r="D17" s="617">
        <v>45271</v>
      </c>
      <c r="E17" s="757">
        <f t="shared" si="4"/>
        <v>45276</v>
      </c>
      <c r="F17" s="767"/>
      <c r="G17" s="854">
        <v>45265</v>
      </c>
      <c r="H17" s="751"/>
      <c r="I17" s="145"/>
      <c r="J17" s="145"/>
      <c r="K17" s="145"/>
    </row>
    <row r="18" spans="1:11" s="147" customFormat="1" ht="18.75" hidden="1" customHeight="1">
      <c r="A18" s="855" t="s">
        <v>662</v>
      </c>
      <c r="B18" s="615" t="s">
        <v>645</v>
      </c>
      <c r="C18" s="617" t="s">
        <v>663</v>
      </c>
      <c r="D18" s="617">
        <v>45272</v>
      </c>
      <c r="E18" s="757">
        <f>D18+5</f>
        <v>45277</v>
      </c>
      <c r="F18" s="767"/>
      <c r="G18" s="854">
        <f t="shared" si="5"/>
        <v>45272</v>
      </c>
      <c r="H18" s="751"/>
      <c r="I18" s="145"/>
      <c r="J18" s="145"/>
      <c r="K18" s="145"/>
    </row>
    <row r="19" spans="1:11" s="147" customFormat="1" ht="18.75" hidden="1" customHeight="1">
      <c r="A19" s="855"/>
      <c r="B19" s="615" t="s">
        <v>645</v>
      </c>
      <c r="C19" s="617" t="s">
        <v>664</v>
      </c>
      <c r="D19" s="617">
        <v>45284</v>
      </c>
      <c r="E19" s="757">
        <f>D19+5</f>
        <v>45289</v>
      </c>
      <c r="F19" s="767"/>
      <c r="G19" s="854">
        <f>G18+7</f>
        <v>45279</v>
      </c>
      <c r="H19" s="751">
        <v>45282</v>
      </c>
      <c r="I19" s="145"/>
      <c r="J19" s="145"/>
      <c r="K19" s="145"/>
    </row>
    <row r="20" spans="1:11" s="147" customFormat="1" ht="18.75" hidden="1" customHeight="1">
      <c r="A20" s="855" t="s">
        <v>665</v>
      </c>
      <c r="B20" s="758" t="s">
        <v>660</v>
      </c>
      <c r="C20" s="731" t="s">
        <v>666</v>
      </c>
      <c r="D20" s="617">
        <v>45288</v>
      </c>
      <c r="E20" s="757">
        <f>D20+5</f>
        <v>45293</v>
      </c>
      <c r="F20" s="767"/>
      <c r="G20" s="854">
        <f>G19+7</f>
        <v>45286</v>
      </c>
      <c r="H20" s="751"/>
      <c r="I20" s="145"/>
      <c r="J20" s="145"/>
      <c r="K20" s="145"/>
    </row>
    <row r="21" spans="1:11" s="147" customFormat="1" ht="18.75" hidden="1" customHeight="1">
      <c r="A21" s="855" t="s">
        <v>667</v>
      </c>
      <c r="B21" s="615" t="s">
        <v>645</v>
      </c>
      <c r="C21" s="757" t="s">
        <v>668</v>
      </c>
      <c r="D21" s="617">
        <v>44928</v>
      </c>
      <c r="E21" s="757">
        <f>D21+5</f>
        <v>44933</v>
      </c>
      <c r="F21" s="767"/>
      <c r="G21" s="854">
        <f t="shared" ref="G21:G24" si="7">G20+7</f>
        <v>45293</v>
      </c>
      <c r="H21" s="751"/>
      <c r="I21" s="145"/>
      <c r="J21" s="145"/>
      <c r="K21" s="145"/>
    </row>
    <row r="22" spans="1:11" s="147" customFormat="1" ht="18.75" hidden="1" customHeight="1">
      <c r="A22" s="855"/>
      <c r="B22" s="758" t="s">
        <v>660</v>
      </c>
      <c r="C22" s="731" t="s">
        <v>669</v>
      </c>
      <c r="D22" s="617">
        <v>45302</v>
      </c>
      <c r="E22" s="757">
        <f>D22+5</f>
        <v>45307</v>
      </c>
      <c r="F22" s="767"/>
      <c r="G22" s="854">
        <f t="shared" si="7"/>
        <v>45300</v>
      </c>
      <c r="H22" s="751"/>
      <c r="I22" s="145"/>
      <c r="J22" s="145"/>
      <c r="K22" s="145"/>
    </row>
    <row r="23" spans="1:11" s="147" customFormat="1" ht="18.75" hidden="1" customHeight="1">
      <c r="A23" s="855" t="s">
        <v>670</v>
      </c>
      <c r="B23" s="615" t="s">
        <v>645</v>
      </c>
      <c r="C23" s="617" t="s">
        <v>671</v>
      </c>
      <c r="D23" s="617">
        <f t="shared" ref="D23:D24" si="8">D22+7</f>
        <v>45309</v>
      </c>
      <c r="E23" s="757">
        <f t="shared" ref="E23:E28" si="9">E22+7</f>
        <v>45314</v>
      </c>
      <c r="F23" s="767"/>
      <c r="G23" s="854">
        <f t="shared" si="7"/>
        <v>45307</v>
      </c>
      <c r="H23" s="751"/>
      <c r="I23" s="145"/>
      <c r="J23" s="145"/>
      <c r="K23" s="145"/>
    </row>
    <row r="24" spans="1:11" s="147" customFormat="1" ht="18.75" hidden="1" customHeight="1">
      <c r="A24" s="855"/>
      <c r="B24" s="758" t="s">
        <v>660</v>
      </c>
      <c r="C24" s="731" t="s">
        <v>672</v>
      </c>
      <c r="D24" s="617">
        <f t="shared" si="8"/>
        <v>45316</v>
      </c>
      <c r="E24" s="757">
        <f t="shared" si="9"/>
        <v>45321</v>
      </c>
      <c r="F24" s="767"/>
      <c r="G24" s="854">
        <f t="shared" si="7"/>
        <v>45314</v>
      </c>
      <c r="H24" s="751"/>
      <c r="I24" s="145"/>
      <c r="J24" s="145"/>
      <c r="K24" s="145"/>
    </row>
    <row r="25" spans="1:11" s="147" customFormat="1" ht="18.75" hidden="1" customHeight="1">
      <c r="A25" s="855"/>
      <c r="B25" s="615" t="s">
        <v>645</v>
      </c>
      <c r="C25" s="617" t="s">
        <v>673</v>
      </c>
      <c r="D25" s="617">
        <v>45324</v>
      </c>
      <c r="E25" s="757">
        <f>D25+5</f>
        <v>45329</v>
      </c>
      <c r="F25" s="767"/>
      <c r="G25" s="854">
        <f t="shared" ref="G25:G38" si="10">G24+7</f>
        <v>45321</v>
      </c>
      <c r="H25" s="751"/>
      <c r="I25" s="145"/>
      <c r="J25" s="145"/>
      <c r="K25" s="145"/>
    </row>
    <row r="26" spans="1:11" s="147" customFormat="1" ht="18.75" hidden="1" customHeight="1">
      <c r="A26" s="855"/>
      <c r="B26" s="758" t="s">
        <v>660</v>
      </c>
      <c r="C26" s="731" t="s">
        <v>674</v>
      </c>
      <c r="D26" s="617">
        <v>45330</v>
      </c>
      <c r="E26" s="757">
        <f t="shared" si="9"/>
        <v>45336</v>
      </c>
      <c r="F26" s="767"/>
      <c r="G26" s="854">
        <f t="shared" si="10"/>
        <v>45328</v>
      </c>
      <c r="H26" s="751"/>
      <c r="I26" s="145"/>
      <c r="J26" s="145"/>
      <c r="K26" s="145"/>
    </row>
    <row r="27" spans="1:11" s="147" customFormat="1" ht="18.75" hidden="1" customHeight="1">
      <c r="A27" s="855"/>
      <c r="B27" s="615" t="s">
        <v>645</v>
      </c>
      <c r="C27" s="617" t="s">
        <v>675</v>
      </c>
      <c r="D27" s="617">
        <v>45336</v>
      </c>
      <c r="E27" s="757">
        <f>D27+5</f>
        <v>45341</v>
      </c>
      <c r="F27" s="767"/>
      <c r="G27" s="854">
        <f t="shared" si="10"/>
        <v>45335</v>
      </c>
      <c r="H27" s="751"/>
      <c r="I27" s="145"/>
      <c r="J27" s="145"/>
      <c r="K27" s="145"/>
    </row>
    <row r="28" spans="1:11" s="147" customFormat="1" ht="18.75" hidden="1" customHeight="1">
      <c r="A28" s="855"/>
      <c r="B28" s="758" t="s">
        <v>660</v>
      </c>
      <c r="C28" s="731" t="s">
        <v>676</v>
      </c>
      <c r="D28" s="617">
        <v>45344</v>
      </c>
      <c r="E28" s="757">
        <f t="shared" si="9"/>
        <v>45348</v>
      </c>
      <c r="F28" s="767"/>
      <c r="G28" s="854">
        <f t="shared" si="10"/>
        <v>45342</v>
      </c>
      <c r="H28" s="751"/>
      <c r="I28" s="145"/>
      <c r="J28" s="145"/>
      <c r="K28" s="145"/>
    </row>
    <row r="29" spans="1:11" s="147" customFormat="1" ht="18.75" hidden="1" customHeight="1">
      <c r="A29" s="855" t="s">
        <v>677</v>
      </c>
      <c r="B29" s="760" t="s">
        <v>310</v>
      </c>
      <c r="C29" s="617" t="s">
        <v>678</v>
      </c>
      <c r="D29" s="618">
        <v>45349</v>
      </c>
      <c r="E29" s="759">
        <f>D29+5</f>
        <v>45354</v>
      </c>
      <c r="F29" s="769"/>
      <c r="G29" s="882">
        <f t="shared" si="10"/>
        <v>45349</v>
      </c>
      <c r="H29" s="751"/>
      <c r="I29" s="145"/>
      <c r="J29" s="145"/>
      <c r="K29" s="145"/>
    </row>
    <row r="30" spans="1:11" s="147" customFormat="1" ht="18.75" hidden="1" customHeight="1">
      <c r="A30" s="855" t="s">
        <v>679</v>
      </c>
      <c r="B30" s="758" t="s">
        <v>645</v>
      </c>
      <c r="C30" s="741" t="s">
        <v>680</v>
      </c>
      <c r="D30" s="617">
        <v>45357</v>
      </c>
      <c r="E30" s="757">
        <f>D30+5</f>
        <v>45362</v>
      </c>
      <c r="F30" s="767"/>
      <c r="G30" s="911">
        <f t="shared" si="10"/>
        <v>45356</v>
      </c>
      <c r="H30" s="751"/>
      <c r="I30" s="145"/>
      <c r="J30" s="145"/>
      <c r="K30" s="145"/>
    </row>
    <row r="31" spans="1:11" s="147" customFormat="1" ht="18.75" hidden="1" customHeight="1">
      <c r="A31" s="855" t="s">
        <v>681</v>
      </c>
      <c r="B31" s="761" t="s">
        <v>660</v>
      </c>
      <c r="C31" s="742" t="s">
        <v>682</v>
      </c>
      <c r="D31" s="617">
        <v>45363</v>
      </c>
      <c r="E31" s="757">
        <f>D31+5</f>
        <v>45368</v>
      </c>
      <c r="F31" s="767"/>
      <c r="G31" s="911">
        <f t="shared" si="10"/>
        <v>45363</v>
      </c>
      <c r="H31" s="751"/>
      <c r="I31" s="145"/>
      <c r="J31" s="145"/>
      <c r="K31" s="145"/>
    </row>
    <row r="32" spans="1:11" s="147" customFormat="1" ht="18.75" hidden="1" customHeight="1">
      <c r="A32" s="855" t="s">
        <v>683</v>
      </c>
      <c r="B32" s="758" t="s">
        <v>645</v>
      </c>
      <c r="C32" s="741" t="s">
        <v>684</v>
      </c>
      <c r="D32" s="617">
        <v>45371</v>
      </c>
      <c r="E32" s="757">
        <f t="shared" ref="E32:E34" si="11">D32+5</f>
        <v>45376</v>
      </c>
      <c r="F32" s="767"/>
      <c r="G32" s="854">
        <f t="shared" si="10"/>
        <v>45370</v>
      </c>
      <c r="H32" s="751"/>
      <c r="I32" s="145"/>
      <c r="J32" s="145"/>
      <c r="K32" s="145"/>
    </row>
    <row r="33" spans="1:11" s="147" customFormat="1" ht="18.75" hidden="1" customHeight="1">
      <c r="A33" s="873" t="s">
        <v>685</v>
      </c>
      <c r="B33" s="909" t="s">
        <v>660</v>
      </c>
      <c r="C33" s="910" t="s">
        <v>686</v>
      </c>
      <c r="D33" s="757">
        <v>45380</v>
      </c>
      <c r="E33" s="757">
        <f t="shared" si="11"/>
        <v>45385</v>
      </c>
      <c r="F33" s="767"/>
      <c r="G33" s="757">
        <f t="shared" si="10"/>
        <v>45377</v>
      </c>
      <c r="H33" s="751"/>
      <c r="I33" s="145"/>
      <c r="J33" s="145"/>
      <c r="K33" s="145"/>
    </row>
    <row r="34" spans="1:11" s="147" customFormat="1" ht="18.75" hidden="1" customHeight="1">
      <c r="A34" s="873" t="s">
        <v>687</v>
      </c>
      <c r="B34" s="962" t="s">
        <v>645</v>
      </c>
      <c r="C34" s="942" t="s">
        <v>688</v>
      </c>
      <c r="D34" s="942">
        <v>45385</v>
      </c>
      <c r="E34" s="757">
        <f t="shared" si="11"/>
        <v>45390</v>
      </c>
      <c r="F34" s="767"/>
      <c r="G34" s="757">
        <f t="shared" si="10"/>
        <v>45384</v>
      </c>
      <c r="H34" s="751"/>
      <c r="I34" s="145"/>
      <c r="J34" s="145"/>
      <c r="K34" s="145"/>
    </row>
    <row r="35" spans="1:11" s="147" customFormat="1" ht="18.75" hidden="1" customHeight="1">
      <c r="A35" s="873" t="s">
        <v>687</v>
      </c>
      <c r="B35" s="962" t="s">
        <v>689</v>
      </c>
      <c r="C35" s="942" t="s">
        <v>666</v>
      </c>
      <c r="D35" s="942">
        <v>45398</v>
      </c>
      <c r="E35" s="757">
        <f t="shared" ref="E35:E37" si="12">D35+5</f>
        <v>45403</v>
      </c>
      <c r="F35" s="767"/>
      <c r="G35" s="757">
        <f t="shared" si="10"/>
        <v>45391</v>
      </c>
      <c r="H35" s="751"/>
      <c r="I35" s="145"/>
      <c r="J35" s="145"/>
      <c r="K35" s="145"/>
    </row>
    <row r="36" spans="1:11" s="147" customFormat="1" ht="18.75" hidden="1" customHeight="1">
      <c r="A36" s="873"/>
      <c r="B36" s="962" t="s">
        <v>645</v>
      </c>
      <c r="C36" s="942" t="s">
        <v>690</v>
      </c>
      <c r="D36" s="942">
        <v>45402</v>
      </c>
      <c r="E36" s="757">
        <f t="shared" si="12"/>
        <v>45407</v>
      </c>
      <c r="F36" s="767"/>
      <c r="G36" s="757">
        <f t="shared" si="10"/>
        <v>45398</v>
      </c>
      <c r="H36" s="751"/>
      <c r="I36" s="145"/>
      <c r="J36" s="145"/>
      <c r="K36" s="145"/>
    </row>
    <row r="37" spans="1:11" s="147" customFormat="1" ht="18.75" hidden="1" customHeight="1">
      <c r="A37" s="873" t="s">
        <v>691</v>
      </c>
      <c r="B37" s="962" t="s">
        <v>689</v>
      </c>
      <c r="C37" s="942" t="s">
        <v>669</v>
      </c>
      <c r="D37" s="942">
        <v>45418</v>
      </c>
      <c r="E37" s="757">
        <f t="shared" si="12"/>
        <v>45423</v>
      </c>
      <c r="F37" s="767"/>
      <c r="G37" s="757">
        <f t="shared" si="10"/>
        <v>45405</v>
      </c>
      <c r="H37" s="751"/>
      <c r="I37" s="145"/>
      <c r="J37" s="145"/>
      <c r="K37" s="145"/>
    </row>
    <row r="38" spans="1:11" s="147" customFormat="1" ht="20.100000000000001" hidden="1" customHeight="1">
      <c r="A38" s="873" t="s">
        <v>645</v>
      </c>
      <c r="B38" s="962" t="s">
        <v>692</v>
      </c>
      <c r="C38" s="942" t="s">
        <v>693</v>
      </c>
      <c r="D38" s="942">
        <v>45425</v>
      </c>
      <c r="E38" s="757">
        <f t="shared" ref="E38:E39" si="13">D38+5</f>
        <v>45430</v>
      </c>
      <c r="F38" s="767"/>
      <c r="G38" s="757">
        <f t="shared" si="10"/>
        <v>45412</v>
      </c>
      <c r="H38" s="751"/>
      <c r="I38" s="145"/>
      <c r="J38" s="145"/>
      <c r="K38" s="145"/>
    </row>
    <row r="39" spans="1:11" s="147" customFormat="1" ht="20.100000000000001" hidden="1" customHeight="1">
      <c r="A39" s="873" t="s">
        <v>694</v>
      </c>
      <c r="B39" s="962" t="s">
        <v>689</v>
      </c>
      <c r="C39" s="942" t="s">
        <v>672</v>
      </c>
      <c r="D39" s="942">
        <v>45439</v>
      </c>
      <c r="E39" s="757">
        <f t="shared" si="13"/>
        <v>45444</v>
      </c>
      <c r="F39" s="767"/>
      <c r="G39" s="757">
        <f t="shared" ref="G39:G50" si="14">G38+7</f>
        <v>45419</v>
      </c>
      <c r="H39" s="751"/>
      <c r="I39" s="145"/>
      <c r="J39" s="145"/>
      <c r="K39" s="145"/>
    </row>
    <row r="40" spans="1:11" s="147" customFormat="1" ht="20.100000000000001" hidden="1" customHeight="1">
      <c r="A40" s="873" t="s">
        <v>645</v>
      </c>
      <c r="B40" s="924" t="s">
        <v>310</v>
      </c>
      <c r="C40" s="942" t="s">
        <v>695</v>
      </c>
      <c r="D40" s="799">
        <v>45434</v>
      </c>
      <c r="E40" s="799">
        <f>D40+5</f>
        <v>45439</v>
      </c>
      <c r="F40" s="767"/>
      <c r="G40" s="757">
        <f t="shared" si="14"/>
        <v>45426</v>
      </c>
      <c r="H40" s="751"/>
      <c r="I40" s="145"/>
      <c r="J40" s="145"/>
      <c r="K40" s="145"/>
    </row>
    <row r="41" spans="1:11" s="147" customFormat="1" ht="20.100000000000001" hidden="1" customHeight="1">
      <c r="A41" s="873" t="s">
        <v>689</v>
      </c>
      <c r="B41" s="962" t="s">
        <v>692</v>
      </c>
      <c r="C41" s="942" t="s">
        <v>696</v>
      </c>
      <c r="D41" s="942">
        <v>45443</v>
      </c>
      <c r="E41" s="757">
        <f t="shared" ref="E41" si="15">D41+5</f>
        <v>45448</v>
      </c>
      <c r="F41" s="767"/>
      <c r="G41" s="757">
        <f t="shared" si="14"/>
        <v>45433</v>
      </c>
      <c r="H41" s="751"/>
      <c r="I41" s="145"/>
      <c r="J41" s="145"/>
      <c r="K41" s="145"/>
    </row>
    <row r="42" spans="1:11" s="147" customFormat="1" ht="20.100000000000001" hidden="1" customHeight="1">
      <c r="A42" s="873" t="s">
        <v>697</v>
      </c>
      <c r="B42" s="962" t="s">
        <v>689</v>
      </c>
      <c r="C42" s="942" t="s">
        <v>674</v>
      </c>
      <c r="D42" s="942">
        <v>45456</v>
      </c>
      <c r="E42" s="757">
        <f>D42+5</f>
        <v>45461</v>
      </c>
      <c r="F42" s="767"/>
      <c r="G42" s="757">
        <f t="shared" si="14"/>
        <v>45440</v>
      </c>
      <c r="H42" s="751"/>
      <c r="I42" s="145"/>
      <c r="J42" s="145"/>
      <c r="K42" s="145"/>
    </row>
    <row r="43" spans="1:11" s="147" customFormat="1" ht="20.100000000000001" hidden="1" customHeight="1">
      <c r="A43" s="873" t="s">
        <v>689</v>
      </c>
      <c r="B43" s="962" t="s">
        <v>692</v>
      </c>
      <c r="C43" s="942" t="s">
        <v>698</v>
      </c>
      <c r="D43" s="942">
        <v>45462</v>
      </c>
      <c r="E43" s="757">
        <f t="shared" ref="E43" si="16">D43+5</f>
        <v>45467</v>
      </c>
      <c r="F43" s="767"/>
      <c r="G43" s="757">
        <f t="shared" si="14"/>
        <v>45447</v>
      </c>
      <c r="H43" s="615">
        <f>WEEKNUM(G43)</f>
        <v>23</v>
      </c>
      <c r="I43" s="145"/>
      <c r="J43" s="145"/>
      <c r="K43" s="145"/>
    </row>
    <row r="44" spans="1:11" s="147" customFormat="1" ht="20.100000000000001" hidden="1" customHeight="1">
      <c r="A44" s="873" t="s">
        <v>699</v>
      </c>
      <c r="B44" s="962" t="s">
        <v>660</v>
      </c>
      <c r="C44" s="942" t="s">
        <v>700</v>
      </c>
      <c r="D44" s="942">
        <v>45479</v>
      </c>
      <c r="E44" s="757">
        <f>D44+5</f>
        <v>45484</v>
      </c>
      <c r="F44" s="767"/>
      <c r="G44" s="757">
        <f t="shared" si="14"/>
        <v>45454</v>
      </c>
      <c r="H44" s="615">
        <f t="shared" ref="H44:H52" si="17">WEEKNUM(G44)</f>
        <v>24</v>
      </c>
      <c r="I44" s="145"/>
      <c r="J44" s="145"/>
      <c r="K44" s="145"/>
    </row>
    <row r="45" spans="1:11" s="147" customFormat="1" ht="20.100000000000001" hidden="1" customHeight="1">
      <c r="A45" s="873" t="s">
        <v>689</v>
      </c>
      <c r="B45" s="924" t="s">
        <v>310</v>
      </c>
      <c r="C45" s="942" t="s">
        <v>701</v>
      </c>
      <c r="D45" s="942">
        <v>45468</v>
      </c>
      <c r="E45" s="757">
        <f t="shared" ref="E45" si="18">D45+5</f>
        <v>45473</v>
      </c>
      <c r="F45" s="767"/>
      <c r="G45" s="757">
        <f t="shared" si="14"/>
        <v>45461</v>
      </c>
      <c r="H45" s="615">
        <f t="shared" si="17"/>
        <v>25</v>
      </c>
      <c r="I45" s="145"/>
      <c r="J45" s="145"/>
      <c r="K45" s="145"/>
    </row>
    <row r="46" spans="1:11" s="147" customFormat="1" ht="20.100000000000001" hidden="1" customHeight="1">
      <c r="A46" s="873" t="s">
        <v>702</v>
      </c>
      <c r="B46" s="924" t="s">
        <v>310</v>
      </c>
      <c r="C46" s="942" t="s">
        <v>703</v>
      </c>
      <c r="D46" s="942">
        <v>45468</v>
      </c>
      <c r="E46" s="757">
        <f t="shared" ref="E46" si="19">D46+5</f>
        <v>45473</v>
      </c>
      <c r="F46" s="767"/>
      <c r="G46" s="757">
        <f t="shared" si="14"/>
        <v>45468</v>
      </c>
      <c r="H46" s="615">
        <f t="shared" si="17"/>
        <v>26</v>
      </c>
      <c r="I46" s="145"/>
      <c r="J46" s="145"/>
      <c r="K46" s="145"/>
    </row>
    <row r="47" spans="1:11" s="147" customFormat="1" ht="20.100000000000001" hidden="1" customHeight="1">
      <c r="A47" s="873" t="s">
        <v>704</v>
      </c>
      <c r="B47" s="924" t="s">
        <v>310</v>
      </c>
      <c r="C47" s="942" t="s">
        <v>705</v>
      </c>
      <c r="D47" s="942">
        <v>45483</v>
      </c>
      <c r="E47" s="757">
        <f>D47+5</f>
        <v>45488</v>
      </c>
      <c r="F47" s="767"/>
      <c r="G47" s="757">
        <f t="shared" si="14"/>
        <v>45475</v>
      </c>
      <c r="H47" s="615">
        <f t="shared" si="17"/>
        <v>27</v>
      </c>
      <c r="I47" s="145"/>
      <c r="J47" s="145"/>
      <c r="K47" s="145"/>
    </row>
    <row r="48" spans="1:11" s="147" customFormat="1" ht="20.100000000000001" hidden="1" customHeight="1">
      <c r="A48" s="873" t="s">
        <v>706</v>
      </c>
      <c r="B48" s="924" t="s">
        <v>707</v>
      </c>
      <c r="C48" s="942" t="s">
        <v>708</v>
      </c>
      <c r="D48" s="799">
        <v>45495</v>
      </c>
      <c r="E48" s="799"/>
      <c r="F48" s="767"/>
      <c r="G48" s="757">
        <f t="shared" si="14"/>
        <v>45482</v>
      </c>
      <c r="H48" s="615">
        <f t="shared" si="17"/>
        <v>28</v>
      </c>
      <c r="I48" s="145"/>
      <c r="J48" s="145"/>
      <c r="K48" s="145"/>
    </row>
    <row r="49" spans="1:11" s="147" customFormat="1" ht="20.100000000000001" hidden="1" customHeight="1">
      <c r="A49" s="873" t="s">
        <v>692</v>
      </c>
      <c r="B49" s="924" t="s">
        <v>310</v>
      </c>
      <c r="C49" s="942" t="s">
        <v>709</v>
      </c>
      <c r="D49" s="799">
        <v>45468</v>
      </c>
      <c r="E49" s="799">
        <f t="shared" ref="E49" si="20">D49+5</f>
        <v>45473</v>
      </c>
      <c r="F49" s="767"/>
      <c r="G49" s="757">
        <f t="shared" si="14"/>
        <v>45489</v>
      </c>
      <c r="H49" s="615">
        <f t="shared" si="17"/>
        <v>29</v>
      </c>
      <c r="I49" s="145"/>
      <c r="J49" s="145"/>
      <c r="K49" s="145"/>
    </row>
    <row r="50" spans="1:11" s="147" customFormat="1" ht="20.100000000000001" hidden="1" customHeight="1">
      <c r="A50" s="873"/>
      <c r="B50" s="1047" t="s">
        <v>645</v>
      </c>
      <c r="C50" s="942" t="s">
        <v>710</v>
      </c>
      <c r="D50" s="799">
        <v>45497</v>
      </c>
      <c r="E50" s="799">
        <f t="shared" ref="E50" si="21">D50+5</f>
        <v>45502</v>
      </c>
      <c r="F50" s="767"/>
      <c r="G50" s="757">
        <f t="shared" si="14"/>
        <v>45496</v>
      </c>
      <c r="H50" s="615">
        <f t="shared" si="17"/>
        <v>30</v>
      </c>
      <c r="I50" s="145"/>
      <c r="J50" s="145"/>
      <c r="K50" s="145"/>
    </row>
    <row r="51" spans="1:11" s="147" customFormat="1" ht="20.100000000000001" hidden="1" customHeight="1">
      <c r="A51" s="873" t="s">
        <v>692</v>
      </c>
      <c r="B51" s="1047" t="s">
        <v>711</v>
      </c>
      <c r="C51" s="942" t="s">
        <v>712</v>
      </c>
      <c r="D51" s="799">
        <v>45504</v>
      </c>
      <c r="E51" s="799">
        <f>D51+5</f>
        <v>45509</v>
      </c>
      <c r="F51" s="767"/>
      <c r="G51" s="757">
        <f>G49+7</f>
        <v>45496</v>
      </c>
      <c r="H51" s="615">
        <f>WEEKNUM(G51)</f>
        <v>30</v>
      </c>
      <c r="I51" s="145"/>
      <c r="J51" s="145"/>
      <c r="K51" s="145"/>
    </row>
    <row r="52" spans="1:11" s="147" customFormat="1" ht="20.100000000000001" hidden="1" customHeight="1">
      <c r="A52" s="873"/>
      <c r="B52" s="1047" t="s">
        <v>655</v>
      </c>
      <c r="C52" s="942" t="s">
        <v>713</v>
      </c>
      <c r="D52" s="799">
        <v>45511</v>
      </c>
      <c r="E52" s="799">
        <f>D52+5</f>
        <v>45516</v>
      </c>
      <c r="F52" s="767"/>
      <c r="G52" s="757">
        <f>G50+7</f>
        <v>45503</v>
      </c>
      <c r="H52" s="615">
        <f t="shared" si="17"/>
        <v>31</v>
      </c>
      <c r="I52" s="145"/>
      <c r="J52" s="145"/>
      <c r="K52" s="145"/>
    </row>
    <row r="53" spans="1:11" s="147" customFormat="1" ht="20.100000000000001" hidden="1" customHeight="1">
      <c r="A53" s="873" t="s">
        <v>704</v>
      </c>
      <c r="B53" s="924" t="s">
        <v>310</v>
      </c>
      <c r="C53" s="942" t="s">
        <v>714</v>
      </c>
      <c r="D53" s="799">
        <v>45492</v>
      </c>
      <c r="E53" s="799">
        <f>D53+5</f>
        <v>45497</v>
      </c>
      <c r="F53" s="767"/>
      <c r="G53" s="757">
        <f t="shared" ref="G53" si="22">G52+7</f>
        <v>45510</v>
      </c>
      <c r="H53" s="615">
        <f t="shared" ref="H53" si="23">WEEKNUM(G53)</f>
        <v>32</v>
      </c>
      <c r="I53" s="145"/>
      <c r="J53" s="145"/>
      <c r="K53" s="145"/>
    </row>
    <row r="54" spans="1:11" s="147" customFormat="1" ht="20.100000000000001" hidden="1" customHeight="1">
      <c r="A54" s="873"/>
      <c r="B54" s="924" t="s">
        <v>707</v>
      </c>
      <c r="C54" s="942" t="s">
        <v>715</v>
      </c>
      <c r="D54" s="799">
        <v>45502</v>
      </c>
      <c r="E54" s="799">
        <f t="shared" ref="E54" si="24">D54+5</f>
        <v>45507</v>
      </c>
      <c r="F54" s="767"/>
      <c r="G54" s="757"/>
      <c r="H54" s="615">
        <f t="shared" ref="H54:H55" si="25">WEEKNUM(G54)</f>
        <v>0</v>
      </c>
      <c r="I54" s="145"/>
      <c r="J54" s="145"/>
      <c r="K54" s="145"/>
    </row>
    <row r="55" spans="1:11" s="147" customFormat="1" ht="20.100000000000001" hidden="1" customHeight="1">
      <c r="A55" s="873"/>
      <c r="B55" s="962" t="s">
        <v>645</v>
      </c>
      <c r="C55" s="942" t="s">
        <v>713</v>
      </c>
      <c r="D55" s="942">
        <v>45502</v>
      </c>
      <c r="E55" s="757">
        <f t="shared" ref="E55" si="26">D55+5</f>
        <v>45507</v>
      </c>
      <c r="F55" s="767"/>
      <c r="G55" s="757"/>
      <c r="H55" s="615">
        <f t="shared" si="25"/>
        <v>0</v>
      </c>
      <c r="I55" s="145"/>
      <c r="J55" s="145"/>
      <c r="K55" s="145"/>
    </row>
    <row r="56" spans="1:11" s="147" customFormat="1" ht="20.100000000000001" hidden="1" customHeight="1">
      <c r="A56" s="873"/>
      <c r="B56" s="962"/>
      <c r="C56" s="942"/>
      <c r="D56" s="942"/>
      <c r="E56" s="757"/>
      <c r="F56" s="767"/>
      <c r="G56" s="763"/>
      <c r="H56" s="614"/>
      <c r="I56" s="145"/>
      <c r="J56" s="145"/>
      <c r="K56" s="145"/>
    </row>
    <row r="57" spans="1:11" s="147" customFormat="1" ht="20.100000000000001" customHeight="1">
      <c r="A57" s="873"/>
      <c r="B57" s="1049"/>
      <c r="C57" s="763"/>
      <c r="D57" s="763"/>
      <c r="E57" s="763"/>
      <c r="F57" s="767"/>
      <c r="G57" s="763"/>
      <c r="H57" s="614"/>
      <c r="I57" s="145"/>
      <c r="J57" s="145"/>
      <c r="K57" s="145"/>
    </row>
    <row r="58" spans="1:11" s="147" customFormat="1" ht="18.75" hidden="1" customHeight="1">
      <c r="A58" s="855"/>
      <c r="B58" s="762"/>
      <c r="C58" s="750"/>
      <c r="D58" s="751"/>
      <c r="E58" s="763"/>
      <c r="F58" s="767"/>
      <c r="G58" s="424"/>
      <c r="H58" s="424"/>
      <c r="I58" s="751"/>
      <c r="J58" s="145"/>
      <c r="K58" s="145"/>
    </row>
    <row r="59" spans="1:11" s="193" customFormat="1" ht="33" hidden="1" customHeight="1">
      <c r="A59" s="804"/>
      <c r="B59" s="1547" t="s">
        <v>3</v>
      </c>
      <c r="C59" s="1557"/>
      <c r="D59" s="1549" t="s">
        <v>250</v>
      </c>
      <c r="E59" s="928" t="s">
        <v>716</v>
      </c>
      <c r="F59" s="937" t="s">
        <v>148</v>
      </c>
      <c r="G59" s="928" t="s">
        <v>115</v>
      </c>
      <c r="H59" s="928" t="s">
        <v>104</v>
      </c>
      <c r="I59" s="928" t="s">
        <v>60</v>
      </c>
      <c r="J59" s="768"/>
    </row>
    <row r="60" spans="1:11" s="193" customFormat="1" ht="21" hidden="1" customHeight="1">
      <c r="A60" s="804"/>
      <c r="B60" s="931" t="s">
        <v>252</v>
      </c>
      <c r="C60" s="931" t="s">
        <v>253</v>
      </c>
      <c r="D60" s="1550"/>
      <c r="E60" s="927" t="s">
        <v>717</v>
      </c>
      <c r="F60" s="963" t="s">
        <v>57</v>
      </c>
      <c r="G60" s="963" t="s">
        <v>164</v>
      </c>
      <c r="H60" s="963" t="s">
        <v>186</v>
      </c>
      <c r="I60" s="963" t="s">
        <v>718</v>
      </c>
      <c r="J60" s="768"/>
      <c r="K60" s="1030" t="s">
        <v>255</v>
      </c>
    </row>
    <row r="61" spans="1:11" s="193" customFormat="1" ht="21" hidden="1" customHeight="1">
      <c r="A61" s="804"/>
      <c r="B61" s="801" t="s">
        <v>719</v>
      </c>
      <c r="C61" s="801" t="s">
        <v>720</v>
      </c>
      <c r="D61" s="617">
        <v>45262</v>
      </c>
      <c r="E61" s="801">
        <f t="shared" ref="E61:E78" si="27">D61+2</f>
        <v>45264</v>
      </c>
      <c r="F61" s="801">
        <f t="shared" ref="F61:F78" si="28">D61+5</f>
        <v>45267</v>
      </c>
      <c r="G61" s="801">
        <f t="shared" ref="G61:G78" si="29">D61+10</f>
        <v>45272</v>
      </c>
      <c r="H61" s="801">
        <f t="shared" ref="H61:H78" si="30">D61+16</f>
        <v>45278</v>
      </c>
      <c r="I61" s="801">
        <f t="shared" ref="I61:I78" si="31">D61+21</f>
        <v>45283</v>
      </c>
      <c r="J61" s="768">
        <v>45263</v>
      </c>
      <c r="K61" s="751"/>
    </row>
    <row r="62" spans="1:11" s="193" customFormat="1" ht="21" hidden="1" customHeight="1">
      <c r="A62" s="804"/>
      <c r="B62" s="801" t="s">
        <v>721</v>
      </c>
      <c r="C62" s="801" t="s">
        <v>722</v>
      </c>
      <c r="D62" s="617">
        <v>45269</v>
      </c>
      <c r="E62" s="801">
        <f t="shared" si="27"/>
        <v>45271</v>
      </c>
      <c r="F62" s="801">
        <f t="shared" si="28"/>
        <v>45274</v>
      </c>
      <c r="G62" s="801">
        <f t="shared" si="29"/>
        <v>45279</v>
      </c>
      <c r="H62" s="801">
        <f t="shared" si="30"/>
        <v>45285</v>
      </c>
      <c r="I62" s="801">
        <f t="shared" si="31"/>
        <v>45290</v>
      </c>
      <c r="J62" s="768">
        <v>45270</v>
      </c>
      <c r="K62" s="751"/>
    </row>
    <row r="63" spans="1:11" s="193" customFormat="1" ht="21" hidden="1" customHeight="1">
      <c r="A63" s="804"/>
      <c r="B63" s="801" t="s">
        <v>723</v>
      </c>
      <c r="C63" s="801" t="s">
        <v>724</v>
      </c>
      <c r="D63" s="617">
        <v>45277</v>
      </c>
      <c r="E63" s="801">
        <f t="shared" si="27"/>
        <v>45279</v>
      </c>
      <c r="F63" s="801">
        <f t="shared" si="28"/>
        <v>45282</v>
      </c>
      <c r="G63" s="801">
        <f t="shared" si="29"/>
        <v>45287</v>
      </c>
      <c r="H63" s="801">
        <f t="shared" si="30"/>
        <v>45293</v>
      </c>
      <c r="I63" s="801">
        <f t="shared" si="31"/>
        <v>45298</v>
      </c>
      <c r="J63" s="768">
        <v>45277</v>
      </c>
      <c r="K63" s="751"/>
    </row>
    <row r="64" spans="1:11" s="193" customFormat="1" ht="21" hidden="1" customHeight="1">
      <c r="A64" s="804" t="s">
        <v>725</v>
      </c>
      <c r="B64" s="617" t="s">
        <v>726</v>
      </c>
      <c r="C64" s="801" t="s">
        <v>727</v>
      </c>
      <c r="D64" s="617">
        <v>45285</v>
      </c>
      <c r="E64" s="801">
        <f t="shared" si="27"/>
        <v>45287</v>
      </c>
      <c r="F64" s="801">
        <f t="shared" si="28"/>
        <v>45290</v>
      </c>
      <c r="G64" s="801">
        <f t="shared" si="29"/>
        <v>45295</v>
      </c>
      <c r="H64" s="801">
        <f t="shared" si="30"/>
        <v>45301</v>
      </c>
      <c r="I64" s="801">
        <f t="shared" si="31"/>
        <v>45306</v>
      </c>
      <c r="J64" s="768">
        <v>45284</v>
      </c>
      <c r="K64" s="751"/>
    </row>
    <row r="65" spans="1:11" s="193" customFormat="1" ht="21" hidden="1" customHeight="1">
      <c r="A65" s="804"/>
      <c r="B65" s="801" t="s">
        <v>728</v>
      </c>
      <c r="C65" s="801" t="s">
        <v>729</v>
      </c>
      <c r="D65" s="617">
        <v>45294</v>
      </c>
      <c r="E65" s="801">
        <f t="shared" si="27"/>
        <v>45296</v>
      </c>
      <c r="F65" s="802">
        <f t="shared" si="28"/>
        <v>45299</v>
      </c>
      <c r="G65" s="801">
        <f t="shared" si="29"/>
        <v>45304</v>
      </c>
      <c r="H65" s="801">
        <f t="shared" si="30"/>
        <v>45310</v>
      </c>
      <c r="I65" s="801">
        <f t="shared" si="31"/>
        <v>45315</v>
      </c>
      <c r="J65" s="768">
        <v>45291</v>
      </c>
      <c r="K65" s="751"/>
    </row>
    <row r="66" spans="1:11" s="193" customFormat="1" ht="21" hidden="1" customHeight="1">
      <c r="A66" s="804"/>
      <c r="B66" s="801" t="s">
        <v>730</v>
      </c>
      <c r="C66" s="801" t="s">
        <v>731</v>
      </c>
      <c r="D66" s="617">
        <v>44932</v>
      </c>
      <c r="E66" s="801">
        <f t="shared" si="27"/>
        <v>44934</v>
      </c>
      <c r="F66" s="801">
        <f t="shared" si="28"/>
        <v>44937</v>
      </c>
      <c r="G66" s="801">
        <f t="shared" si="29"/>
        <v>44942</v>
      </c>
      <c r="H66" s="801">
        <f t="shared" si="30"/>
        <v>44948</v>
      </c>
      <c r="I66" s="801">
        <f t="shared" si="31"/>
        <v>44953</v>
      </c>
      <c r="J66" s="768">
        <v>45298</v>
      </c>
      <c r="K66" s="751"/>
    </row>
    <row r="67" spans="1:11" s="193" customFormat="1" ht="21" hidden="1" customHeight="1">
      <c r="A67" s="804" t="s">
        <v>732</v>
      </c>
      <c r="B67" s="801" t="s">
        <v>733</v>
      </c>
      <c r="C67" s="801" t="s">
        <v>734</v>
      </c>
      <c r="D67" s="617">
        <f t="shared" ref="D67:D69" si="32">D66+7</f>
        <v>44939</v>
      </c>
      <c r="E67" s="801">
        <f t="shared" si="27"/>
        <v>44941</v>
      </c>
      <c r="F67" s="801">
        <f t="shared" si="28"/>
        <v>44944</v>
      </c>
      <c r="G67" s="801">
        <f t="shared" si="29"/>
        <v>44949</v>
      </c>
      <c r="H67" s="801">
        <f t="shared" si="30"/>
        <v>44955</v>
      </c>
      <c r="I67" s="801">
        <f t="shared" si="31"/>
        <v>44960</v>
      </c>
      <c r="J67" s="768">
        <v>45305</v>
      </c>
      <c r="K67" s="751"/>
    </row>
    <row r="68" spans="1:11" s="193" customFormat="1" ht="21" hidden="1" customHeight="1">
      <c r="A68" s="804"/>
      <c r="B68" s="801" t="s">
        <v>719</v>
      </c>
      <c r="C68" s="801" t="s">
        <v>735</v>
      </c>
      <c r="D68" s="617">
        <f t="shared" si="32"/>
        <v>44946</v>
      </c>
      <c r="E68" s="801">
        <f t="shared" si="27"/>
        <v>44948</v>
      </c>
      <c r="F68" s="802">
        <f t="shared" si="28"/>
        <v>44951</v>
      </c>
      <c r="G68" s="801">
        <f t="shared" si="29"/>
        <v>44956</v>
      </c>
      <c r="H68" s="801">
        <f t="shared" si="30"/>
        <v>44962</v>
      </c>
      <c r="I68" s="802">
        <f t="shared" si="31"/>
        <v>44967</v>
      </c>
      <c r="J68" s="768">
        <v>45312</v>
      </c>
      <c r="K68" s="751"/>
    </row>
    <row r="69" spans="1:11" s="193" customFormat="1" ht="21" hidden="1" customHeight="1">
      <c r="A69" s="804"/>
      <c r="B69" s="801" t="s">
        <v>721</v>
      </c>
      <c r="C69" s="801" t="s">
        <v>736</v>
      </c>
      <c r="D69" s="617">
        <f t="shared" si="32"/>
        <v>44953</v>
      </c>
      <c r="E69" s="801">
        <f t="shared" si="27"/>
        <v>44955</v>
      </c>
      <c r="F69" s="802">
        <f t="shared" si="28"/>
        <v>44958</v>
      </c>
      <c r="G69" s="801">
        <f t="shared" si="29"/>
        <v>44963</v>
      </c>
      <c r="H69" s="801">
        <f t="shared" si="30"/>
        <v>44969</v>
      </c>
      <c r="I69" s="802">
        <f t="shared" si="31"/>
        <v>44974</v>
      </c>
      <c r="J69" s="768">
        <v>45319</v>
      </c>
      <c r="K69" s="751"/>
    </row>
    <row r="70" spans="1:11" s="193" customFormat="1" ht="18" hidden="1" customHeight="1">
      <c r="A70" s="804"/>
      <c r="B70" s="801" t="s">
        <v>723</v>
      </c>
      <c r="C70" s="801" t="s">
        <v>737</v>
      </c>
      <c r="D70" s="617">
        <v>45330</v>
      </c>
      <c r="E70" s="801">
        <f t="shared" si="27"/>
        <v>45332</v>
      </c>
      <c r="F70" s="801">
        <f t="shared" si="28"/>
        <v>45335</v>
      </c>
      <c r="G70" s="801">
        <f t="shared" si="29"/>
        <v>45340</v>
      </c>
      <c r="H70" s="801">
        <f t="shared" si="30"/>
        <v>45346</v>
      </c>
      <c r="I70" s="801">
        <f t="shared" si="31"/>
        <v>45351</v>
      </c>
      <c r="J70" s="768">
        <v>45326</v>
      </c>
      <c r="K70" s="751"/>
    </row>
    <row r="71" spans="1:11" s="193" customFormat="1" ht="18" hidden="1" customHeight="1">
      <c r="A71" s="804"/>
      <c r="B71" s="801" t="s">
        <v>726</v>
      </c>
      <c r="C71" s="801" t="s">
        <v>738</v>
      </c>
      <c r="D71" s="617">
        <v>45333</v>
      </c>
      <c r="E71" s="801">
        <f t="shared" si="27"/>
        <v>45335</v>
      </c>
      <c r="F71" s="801">
        <f t="shared" si="28"/>
        <v>45338</v>
      </c>
      <c r="G71" s="801">
        <f t="shared" si="29"/>
        <v>45343</v>
      </c>
      <c r="H71" s="801">
        <f t="shared" si="30"/>
        <v>45349</v>
      </c>
      <c r="I71" s="801">
        <f t="shared" si="31"/>
        <v>45354</v>
      </c>
      <c r="K71" s="751"/>
    </row>
    <row r="72" spans="1:11" s="193" customFormat="1" ht="18" hidden="1" customHeight="1">
      <c r="A72" s="804"/>
      <c r="B72" s="801" t="s">
        <v>728</v>
      </c>
      <c r="C72" s="801" t="s">
        <v>739</v>
      </c>
      <c r="D72" s="617">
        <v>45340</v>
      </c>
      <c r="E72" s="801">
        <f t="shared" si="27"/>
        <v>45342</v>
      </c>
      <c r="F72" s="801">
        <f t="shared" si="28"/>
        <v>45345</v>
      </c>
      <c r="G72" s="801">
        <f t="shared" si="29"/>
        <v>45350</v>
      </c>
      <c r="H72" s="801">
        <f t="shared" si="30"/>
        <v>45356</v>
      </c>
      <c r="I72" s="801">
        <f t="shared" si="31"/>
        <v>45361</v>
      </c>
      <c r="K72" s="751"/>
    </row>
    <row r="73" spans="1:11" s="193" customFormat="1" ht="18" hidden="1" customHeight="1">
      <c r="A73" s="804" t="s">
        <v>740</v>
      </c>
      <c r="B73" s="803" t="s">
        <v>719</v>
      </c>
      <c r="C73" s="801" t="s">
        <v>741</v>
      </c>
      <c r="D73" s="617">
        <v>45347</v>
      </c>
      <c r="E73" s="801">
        <f t="shared" si="27"/>
        <v>45349</v>
      </c>
      <c r="F73" s="801">
        <f t="shared" si="28"/>
        <v>45352</v>
      </c>
      <c r="G73" s="801">
        <f t="shared" si="29"/>
        <v>45357</v>
      </c>
      <c r="H73" s="801">
        <f t="shared" si="30"/>
        <v>45363</v>
      </c>
      <c r="I73" s="801">
        <f t="shared" si="31"/>
        <v>45368</v>
      </c>
      <c r="K73" s="751">
        <v>45282</v>
      </c>
    </row>
    <row r="74" spans="1:11" s="193" customFormat="1" ht="18" hidden="1" customHeight="1">
      <c r="A74" s="804" t="s">
        <v>742</v>
      </c>
      <c r="B74" s="803" t="s">
        <v>730</v>
      </c>
      <c r="C74" s="801" t="s">
        <v>743</v>
      </c>
      <c r="D74" s="617">
        <v>45358</v>
      </c>
      <c r="E74" s="801">
        <f t="shared" si="27"/>
        <v>45360</v>
      </c>
      <c r="F74" s="801">
        <f t="shared" si="28"/>
        <v>45363</v>
      </c>
      <c r="G74" s="801">
        <f t="shared" si="29"/>
        <v>45368</v>
      </c>
      <c r="H74" s="801">
        <f t="shared" si="30"/>
        <v>45374</v>
      </c>
      <c r="I74" s="801">
        <f t="shared" si="31"/>
        <v>45379</v>
      </c>
      <c r="K74" s="751"/>
    </row>
    <row r="75" spans="1:11" s="193" customFormat="1" ht="18" hidden="1" customHeight="1">
      <c r="A75" s="804" t="s">
        <v>744</v>
      </c>
      <c r="B75" s="803" t="s">
        <v>733</v>
      </c>
      <c r="C75" s="801" t="s">
        <v>745</v>
      </c>
      <c r="D75" s="617">
        <v>45360</v>
      </c>
      <c r="E75" s="801">
        <f t="shared" si="27"/>
        <v>45362</v>
      </c>
      <c r="F75" s="801">
        <f t="shared" si="28"/>
        <v>45365</v>
      </c>
      <c r="G75" s="801">
        <f t="shared" si="29"/>
        <v>45370</v>
      </c>
      <c r="H75" s="801">
        <f t="shared" si="30"/>
        <v>45376</v>
      </c>
      <c r="I75" s="801">
        <f t="shared" si="31"/>
        <v>45381</v>
      </c>
      <c r="K75" s="751"/>
    </row>
    <row r="76" spans="1:11" s="193" customFormat="1" ht="18" hidden="1" customHeight="1">
      <c r="A76" s="804"/>
      <c r="B76" s="801" t="s">
        <v>721</v>
      </c>
      <c r="C76" s="801" t="s">
        <v>746</v>
      </c>
      <c r="D76" s="617">
        <v>45369</v>
      </c>
      <c r="E76" s="801">
        <f t="shared" si="27"/>
        <v>45371</v>
      </c>
      <c r="F76" s="801">
        <f t="shared" si="28"/>
        <v>45374</v>
      </c>
      <c r="G76" s="801">
        <f t="shared" si="29"/>
        <v>45379</v>
      </c>
      <c r="H76" s="801">
        <f t="shared" si="30"/>
        <v>45385</v>
      </c>
      <c r="I76" s="801">
        <f t="shared" si="31"/>
        <v>45390</v>
      </c>
      <c r="K76" s="751"/>
    </row>
    <row r="77" spans="1:11" s="193" customFormat="1" ht="18" hidden="1" customHeight="1">
      <c r="A77" s="804"/>
      <c r="B77" s="894" t="s">
        <v>723</v>
      </c>
      <c r="C77" s="894" t="s">
        <v>747</v>
      </c>
      <c r="D77" s="757">
        <v>45381</v>
      </c>
      <c r="E77" s="801">
        <f t="shared" si="27"/>
        <v>45383</v>
      </c>
      <c r="F77" s="801">
        <f t="shared" si="28"/>
        <v>45386</v>
      </c>
      <c r="G77" s="801">
        <f t="shared" si="29"/>
        <v>45391</v>
      </c>
      <c r="H77" s="801">
        <f t="shared" si="30"/>
        <v>45397</v>
      </c>
      <c r="I77" s="801">
        <f t="shared" si="31"/>
        <v>45402</v>
      </c>
      <c r="K77" s="751"/>
    </row>
    <row r="78" spans="1:11" s="193" customFormat="1" ht="18" hidden="1" customHeight="1">
      <c r="A78" s="804"/>
      <c r="B78" s="894" t="s">
        <v>726</v>
      </c>
      <c r="C78" s="894" t="s">
        <v>748</v>
      </c>
      <c r="D78" s="757">
        <v>45385</v>
      </c>
      <c r="E78" s="801">
        <f t="shared" si="27"/>
        <v>45387</v>
      </c>
      <c r="F78" s="801">
        <f t="shared" si="28"/>
        <v>45390</v>
      </c>
      <c r="G78" s="801">
        <f t="shared" si="29"/>
        <v>45395</v>
      </c>
      <c r="H78" s="801">
        <f t="shared" si="30"/>
        <v>45401</v>
      </c>
      <c r="I78" s="801">
        <f t="shared" si="31"/>
        <v>45406</v>
      </c>
      <c r="K78" s="751"/>
    </row>
    <row r="79" spans="1:11" s="193" customFormat="1" ht="18" hidden="1" customHeight="1">
      <c r="A79" s="804"/>
      <c r="B79" s="894" t="s">
        <v>728</v>
      </c>
      <c r="C79" s="894" t="s">
        <v>749</v>
      </c>
      <c r="D79" s="757">
        <v>45388</v>
      </c>
      <c r="E79" s="801">
        <f>D79+2</f>
        <v>45390</v>
      </c>
      <c r="F79" s="801">
        <f>D79+5</f>
        <v>45393</v>
      </c>
      <c r="G79" s="801">
        <f>D79+10</f>
        <v>45398</v>
      </c>
      <c r="H79" s="801">
        <f>D79+16</f>
        <v>45404</v>
      </c>
      <c r="I79" s="801">
        <f>D79+21</f>
        <v>45409</v>
      </c>
      <c r="K79" s="751"/>
    </row>
    <row r="80" spans="1:11" s="193" customFormat="1" ht="18" hidden="1" customHeight="1">
      <c r="A80" s="804" t="s">
        <v>740</v>
      </c>
      <c r="B80" s="964" t="s">
        <v>719</v>
      </c>
      <c r="C80" s="942" t="s">
        <v>750</v>
      </c>
      <c r="D80" s="942">
        <v>45394</v>
      </c>
      <c r="E80" s="801">
        <f t="shared" ref="E80:E84" si="33">D80+2</f>
        <v>45396</v>
      </c>
      <c r="F80" s="801">
        <f t="shared" ref="F80:F84" si="34">D80+5</f>
        <v>45399</v>
      </c>
      <c r="G80" s="801">
        <f t="shared" ref="G80:G89" si="35">D80+10</f>
        <v>45404</v>
      </c>
      <c r="H80" s="801">
        <f t="shared" ref="H80:H89" si="36">D80+16</f>
        <v>45410</v>
      </c>
      <c r="I80" s="801">
        <f t="shared" ref="I80:I89" si="37">D80+21</f>
        <v>45415</v>
      </c>
      <c r="K80" s="751"/>
    </row>
    <row r="81" spans="1:11" s="193" customFormat="1" ht="18" hidden="1" customHeight="1">
      <c r="A81" s="804" t="s">
        <v>730</v>
      </c>
      <c r="B81" s="1012" t="s">
        <v>286</v>
      </c>
      <c r="C81" s="942" t="s">
        <v>751</v>
      </c>
      <c r="D81" s="799">
        <v>45406</v>
      </c>
      <c r="E81" s="849">
        <f t="shared" si="33"/>
        <v>45408</v>
      </c>
      <c r="F81" s="849">
        <f t="shared" si="34"/>
        <v>45411</v>
      </c>
      <c r="G81" s="849">
        <f t="shared" si="35"/>
        <v>45416</v>
      </c>
      <c r="H81" s="849">
        <f t="shared" si="36"/>
        <v>45422</v>
      </c>
      <c r="I81" s="849">
        <f t="shared" si="37"/>
        <v>45427</v>
      </c>
      <c r="K81" s="751"/>
    </row>
    <row r="82" spans="1:11" s="193" customFormat="1" ht="18" hidden="1" customHeight="1">
      <c r="A82" s="804" t="s">
        <v>733</v>
      </c>
      <c r="B82" s="964" t="s">
        <v>730</v>
      </c>
      <c r="C82" s="942" t="s">
        <v>752</v>
      </c>
      <c r="D82" s="942">
        <v>45419</v>
      </c>
      <c r="E82" s="801">
        <f t="shared" si="33"/>
        <v>45421</v>
      </c>
      <c r="F82" s="801">
        <f t="shared" si="34"/>
        <v>45424</v>
      </c>
      <c r="G82" s="801">
        <f t="shared" si="35"/>
        <v>45429</v>
      </c>
      <c r="H82" s="801">
        <f t="shared" si="36"/>
        <v>45435</v>
      </c>
      <c r="I82" s="801">
        <f t="shared" si="37"/>
        <v>45440</v>
      </c>
      <c r="K82" s="751"/>
    </row>
    <row r="83" spans="1:11" s="193" customFormat="1" ht="20.100000000000001" hidden="1" customHeight="1">
      <c r="A83" s="804" t="s">
        <v>753</v>
      </c>
      <c r="B83" s="942" t="s">
        <v>721</v>
      </c>
      <c r="C83" s="942" t="s">
        <v>754</v>
      </c>
      <c r="D83" s="942">
        <v>45426</v>
      </c>
      <c r="E83" s="801">
        <v>45423</v>
      </c>
      <c r="F83" s="801">
        <f t="shared" si="34"/>
        <v>45431</v>
      </c>
      <c r="G83" s="801">
        <f t="shared" si="35"/>
        <v>45436</v>
      </c>
      <c r="H83" s="801">
        <f t="shared" si="36"/>
        <v>45442</v>
      </c>
      <c r="I83" s="801">
        <f t="shared" si="37"/>
        <v>45447</v>
      </c>
      <c r="K83" s="751"/>
    </row>
    <row r="84" spans="1:11" s="193" customFormat="1" ht="20.100000000000001" hidden="1" customHeight="1">
      <c r="A84" s="804" t="s">
        <v>723</v>
      </c>
      <c r="B84" s="942" t="s">
        <v>726</v>
      </c>
      <c r="C84" s="942" t="s">
        <v>755</v>
      </c>
      <c r="D84" s="942">
        <v>45423</v>
      </c>
      <c r="E84" s="801">
        <f t="shared" si="33"/>
        <v>45425</v>
      </c>
      <c r="F84" s="801">
        <f t="shared" si="34"/>
        <v>45428</v>
      </c>
      <c r="G84" s="801">
        <f t="shared" si="35"/>
        <v>45433</v>
      </c>
      <c r="H84" s="801">
        <f t="shared" si="36"/>
        <v>45439</v>
      </c>
      <c r="I84" s="801">
        <f t="shared" si="37"/>
        <v>45444</v>
      </c>
      <c r="K84" s="751"/>
    </row>
    <row r="85" spans="1:11" s="193" customFormat="1" ht="20.100000000000001" hidden="1" customHeight="1">
      <c r="A85" s="804" t="s">
        <v>726</v>
      </c>
      <c r="B85" s="942" t="s">
        <v>723</v>
      </c>
      <c r="C85" s="942" t="s">
        <v>756</v>
      </c>
      <c r="D85" s="942">
        <f t="shared" ref="D85" si="38">D84+7</f>
        <v>45430</v>
      </c>
      <c r="E85" s="871" t="s">
        <v>286</v>
      </c>
      <c r="F85" s="871" t="s">
        <v>286</v>
      </c>
      <c r="G85" s="801">
        <f t="shared" si="35"/>
        <v>45440</v>
      </c>
      <c r="H85" s="801">
        <f t="shared" si="36"/>
        <v>45446</v>
      </c>
      <c r="I85" s="801">
        <f t="shared" si="37"/>
        <v>45451</v>
      </c>
      <c r="K85" s="751"/>
    </row>
    <row r="86" spans="1:11" s="193" customFormat="1" ht="20.100000000000001" hidden="1" customHeight="1">
      <c r="A86" s="804"/>
      <c r="B86" s="942" t="s">
        <v>728</v>
      </c>
      <c r="C86" s="942" t="s">
        <v>757</v>
      </c>
      <c r="D86" s="942">
        <v>45441</v>
      </c>
      <c r="E86" s="801">
        <f t="shared" ref="E86:E87" si="39">D86+2</f>
        <v>45443</v>
      </c>
      <c r="F86" s="801">
        <f t="shared" ref="F86" si="40">D86+5</f>
        <v>45446</v>
      </c>
      <c r="G86" s="801">
        <f t="shared" si="35"/>
        <v>45451</v>
      </c>
      <c r="H86" s="801">
        <f t="shared" si="36"/>
        <v>45457</v>
      </c>
      <c r="I86" s="801">
        <f t="shared" si="37"/>
        <v>45462</v>
      </c>
      <c r="K86" s="751"/>
    </row>
    <row r="87" spans="1:11" s="193" customFormat="1" ht="20.100000000000001" hidden="1" customHeight="1">
      <c r="A87" s="804" t="s">
        <v>719</v>
      </c>
      <c r="B87" s="942" t="s">
        <v>758</v>
      </c>
      <c r="C87" s="942" t="s">
        <v>759</v>
      </c>
      <c r="D87" s="942">
        <v>45454</v>
      </c>
      <c r="E87" s="801">
        <f t="shared" si="39"/>
        <v>45456</v>
      </c>
      <c r="F87" s="871" t="s">
        <v>286</v>
      </c>
      <c r="G87" s="801">
        <f t="shared" si="35"/>
        <v>45464</v>
      </c>
      <c r="H87" s="801">
        <f t="shared" si="36"/>
        <v>45470</v>
      </c>
      <c r="I87" s="871" t="s">
        <v>286</v>
      </c>
      <c r="K87" s="751"/>
    </row>
    <row r="88" spans="1:11" s="193" customFormat="1" ht="20.100000000000001" hidden="1" customHeight="1">
      <c r="A88" s="804" t="s">
        <v>760</v>
      </c>
      <c r="B88" s="942" t="s">
        <v>721</v>
      </c>
      <c r="C88" s="942" t="s">
        <v>761</v>
      </c>
      <c r="D88" s="942">
        <v>45457</v>
      </c>
      <c r="E88" s="871" t="s">
        <v>286</v>
      </c>
      <c r="F88" s="871" t="s">
        <v>286</v>
      </c>
      <c r="G88" s="801">
        <f t="shared" si="35"/>
        <v>45467</v>
      </c>
      <c r="H88" s="801">
        <f t="shared" si="36"/>
        <v>45473</v>
      </c>
      <c r="I88" s="801">
        <f t="shared" si="37"/>
        <v>45478</v>
      </c>
      <c r="K88" s="751"/>
    </row>
    <row r="89" spans="1:11" s="193" customFormat="1" ht="20.100000000000001" hidden="1" customHeight="1">
      <c r="A89" s="804" t="s">
        <v>762</v>
      </c>
      <c r="B89" s="942" t="s">
        <v>733</v>
      </c>
      <c r="C89" s="942" t="s">
        <v>763</v>
      </c>
      <c r="D89" s="942">
        <v>45461</v>
      </c>
      <c r="E89" s="801">
        <f t="shared" ref="E89" si="41">D89+2</f>
        <v>45463</v>
      </c>
      <c r="F89" s="801">
        <f t="shared" ref="F89" si="42">D89+5</f>
        <v>45466</v>
      </c>
      <c r="G89" s="801">
        <f t="shared" si="35"/>
        <v>45471</v>
      </c>
      <c r="H89" s="801">
        <f t="shared" si="36"/>
        <v>45477</v>
      </c>
      <c r="I89" s="801">
        <f t="shared" si="37"/>
        <v>45482</v>
      </c>
      <c r="K89" s="751"/>
    </row>
    <row r="90" spans="1:11" s="193" customFormat="1" ht="20.100000000000001" hidden="1" customHeight="1">
      <c r="A90" s="804" t="s">
        <v>764</v>
      </c>
      <c r="B90" s="1011" t="s">
        <v>462</v>
      </c>
      <c r="C90" s="942" t="s">
        <v>765</v>
      </c>
      <c r="D90" s="942">
        <v>45507</v>
      </c>
      <c r="E90" s="801">
        <f>D90+1</f>
        <v>45508</v>
      </c>
      <c r="F90" s="801">
        <f>D90+13</f>
        <v>45520</v>
      </c>
      <c r="G90" s="801">
        <f>D90+15</f>
        <v>45522</v>
      </c>
      <c r="H90" s="801">
        <f>D90+17</f>
        <v>45524</v>
      </c>
      <c r="I90" s="801">
        <f>D90+28</f>
        <v>45535</v>
      </c>
      <c r="K90" s="615" t="e">
        <f>WEEKNUM(#REF!)</f>
        <v>#REF!</v>
      </c>
    </row>
    <row r="91" spans="1:11" s="193" customFormat="1" ht="20.100000000000001" hidden="1" customHeight="1">
      <c r="A91" s="804"/>
      <c r="B91" s="942" t="s">
        <v>766</v>
      </c>
      <c r="C91" s="942" t="s">
        <v>767</v>
      </c>
      <c r="D91" s="942">
        <v>45521</v>
      </c>
      <c r="E91" s="801">
        <f t="shared" ref="E91:E93" si="43">D91+1</f>
        <v>45522</v>
      </c>
      <c r="F91" s="801">
        <f t="shared" ref="F91:F93" si="44">D91+13</f>
        <v>45534</v>
      </c>
      <c r="G91" s="801">
        <f t="shared" ref="G91:G93" si="45">D91+15</f>
        <v>45536</v>
      </c>
      <c r="H91" s="801">
        <f t="shared" ref="H91:H93" si="46">D91+17</f>
        <v>45538</v>
      </c>
      <c r="I91" s="801">
        <f t="shared" ref="I91:I93" si="47">D91+28</f>
        <v>45549</v>
      </c>
      <c r="K91" s="615" t="e">
        <f>WEEKNUM(#REF!)</f>
        <v>#REF!</v>
      </c>
    </row>
    <row r="92" spans="1:11" s="193" customFormat="1" ht="20.100000000000001" hidden="1" customHeight="1">
      <c r="A92" s="804" t="s">
        <v>768</v>
      </c>
      <c r="B92" s="1011" t="s">
        <v>310</v>
      </c>
      <c r="C92" s="942" t="s">
        <v>769</v>
      </c>
      <c r="D92" s="799">
        <v>45517</v>
      </c>
      <c r="E92" s="849">
        <f t="shared" si="43"/>
        <v>45518</v>
      </c>
      <c r="F92" s="849">
        <f t="shared" si="44"/>
        <v>45530</v>
      </c>
      <c r="G92" s="849">
        <f t="shared" si="45"/>
        <v>45532</v>
      </c>
      <c r="H92" s="849">
        <f t="shared" si="46"/>
        <v>45534</v>
      </c>
      <c r="I92" s="849">
        <f t="shared" si="47"/>
        <v>45545</v>
      </c>
      <c r="K92" s="615" t="e">
        <f>WEEKNUM(#REF!)</f>
        <v>#REF!</v>
      </c>
    </row>
    <row r="93" spans="1:11" s="193" customFormat="1" ht="20.100000000000001" hidden="1" customHeight="1">
      <c r="A93" s="804"/>
      <c r="B93" s="1011" t="s">
        <v>310</v>
      </c>
      <c r="C93" s="942" t="s">
        <v>770</v>
      </c>
      <c r="D93" s="799">
        <v>45537</v>
      </c>
      <c r="E93" s="849">
        <f t="shared" si="43"/>
        <v>45538</v>
      </c>
      <c r="F93" s="849">
        <f t="shared" si="44"/>
        <v>45550</v>
      </c>
      <c r="G93" s="849">
        <f t="shared" si="45"/>
        <v>45552</v>
      </c>
      <c r="H93" s="849">
        <f t="shared" si="46"/>
        <v>45554</v>
      </c>
      <c r="I93" s="849">
        <f t="shared" si="47"/>
        <v>45565</v>
      </c>
      <c r="K93" s="615" t="e">
        <f>WEEKNUM(#REF!)</f>
        <v>#REF!</v>
      </c>
    </row>
    <row r="94" spans="1:11" s="193" customFormat="1" ht="20.100000000000001" hidden="1" customHeight="1">
      <c r="A94" s="804" t="s">
        <v>645</v>
      </c>
      <c r="B94" s="942" t="s">
        <v>692</v>
      </c>
      <c r="C94" s="942" t="s">
        <v>771</v>
      </c>
      <c r="D94" s="871" t="s">
        <v>286</v>
      </c>
      <c r="E94" s="849" t="e">
        <f>D94+1</f>
        <v>#VALUE!</v>
      </c>
      <c r="F94" s="849" t="e">
        <f>D94+13</f>
        <v>#VALUE!</v>
      </c>
      <c r="G94" s="849" t="e">
        <f>D94+15</f>
        <v>#VALUE!</v>
      </c>
      <c r="H94" s="849" t="e">
        <f>D94+17</f>
        <v>#VALUE!</v>
      </c>
      <c r="I94" s="849" t="e">
        <f>D94+28</f>
        <v>#VALUE!</v>
      </c>
      <c r="K94" s="615" t="e">
        <f>WEEKNUM(#REF!)</f>
        <v>#REF!</v>
      </c>
    </row>
    <row r="95" spans="1:11" s="193" customFormat="1" ht="20.100000000000001" hidden="1" customHeight="1">
      <c r="A95" s="804" t="s">
        <v>766</v>
      </c>
      <c r="B95" s="1011" t="s">
        <v>310</v>
      </c>
      <c r="C95" s="942" t="s">
        <v>772</v>
      </c>
      <c r="D95" s="799">
        <v>45545</v>
      </c>
      <c r="E95" s="849">
        <f>D95+1</f>
        <v>45546</v>
      </c>
      <c r="F95" s="849">
        <f>D95+13</f>
        <v>45558</v>
      </c>
      <c r="G95" s="849">
        <f>D95+15</f>
        <v>45560</v>
      </c>
      <c r="H95" s="849">
        <f>D95+17</f>
        <v>45562</v>
      </c>
      <c r="I95" s="849">
        <f>D95+28</f>
        <v>45573</v>
      </c>
      <c r="K95" s="615" t="e">
        <f>WEEKNUM(#REF!)</f>
        <v>#REF!</v>
      </c>
    </row>
    <row r="96" spans="1:11" s="193" customFormat="1" ht="20.100000000000001" hidden="1" customHeight="1">
      <c r="A96" s="804" t="s">
        <v>773</v>
      </c>
      <c r="B96" s="1011" t="s">
        <v>310</v>
      </c>
      <c r="C96" s="942" t="s">
        <v>774</v>
      </c>
      <c r="D96" s="799">
        <v>45551</v>
      </c>
      <c r="E96" s="849">
        <f t="shared" ref="E96:E98" si="48">D96+1</f>
        <v>45552</v>
      </c>
      <c r="F96" s="849">
        <f t="shared" ref="F96:F98" si="49">D96+13</f>
        <v>45564</v>
      </c>
      <c r="G96" s="849">
        <f t="shared" ref="G96:G98" si="50">D96+15</f>
        <v>45566</v>
      </c>
      <c r="H96" s="849">
        <f t="shared" ref="H96:H98" si="51">D96+17</f>
        <v>45568</v>
      </c>
      <c r="I96" s="849">
        <f t="shared" ref="I96:I98" si="52">D96+28</f>
        <v>45579</v>
      </c>
      <c r="K96" s="615" t="e">
        <f>WEEKNUM(#REF!)</f>
        <v>#REF!</v>
      </c>
    </row>
    <row r="97" spans="1:11" s="193" customFormat="1" ht="20.100000000000001" hidden="1" customHeight="1">
      <c r="A97" s="804" t="s">
        <v>775</v>
      </c>
      <c r="B97" s="942" t="s">
        <v>776</v>
      </c>
      <c r="C97" s="942" t="s">
        <v>777</v>
      </c>
      <c r="D97" s="942">
        <v>45562</v>
      </c>
      <c r="E97" s="801">
        <f t="shared" si="48"/>
        <v>45563</v>
      </c>
      <c r="F97" s="801">
        <f t="shared" si="49"/>
        <v>45575</v>
      </c>
      <c r="G97" s="801">
        <f t="shared" si="50"/>
        <v>45577</v>
      </c>
      <c r="H97" s="801">
        <f t="shared" si="51"/>
        <v>45579</v>
      </c>
      <c r="I97" s="801">
        <f t="shared" si="52"/>
        <v>45590</v>
      </c>
      <c r="K97" s="615" t="e">
        <f>WEEKNUM(#REF!)</f>
        <v>#REF!</v>
      </c>
    </row>
    <row r="98" spans="1:11" s="193" customFormat="1" ht="20.100000000000001" hidden="1" customHeight="1">
      <c r="A98" s="804" t="s">
        <v>256</v>
      </c>
      <c r="B98" s="942" t="s">
        <v>766</v>
      </c>
      <c r="C98" s="942" t="s">
        <v>778</v>
      </c>
      <c r="D98" s="871" t="s">
        <v>286</v>
      </c>
      <c r="E98" s="849" t="e">
        <f t="shared" si="48"/>
        <v>#VALUE!</v>
      </c>
      <c r="F98" s="849" t="e">
        <f t="shared" si="49"/>
        <v>#VALUE!</v>
      </c>
      <c r="G98" s="849" t="e">
        <f t="shared" si="50"/>
        <v>#VALUE!</v>
      </c>
      <c r="H98" s="849" t="e">
        <f t="shared" si="51"/>
        <v>#VALUE!</v>
      </c>
      <c r="I98" s="849" t="e">
        <f t="shared" si="52"/>
        <v>#VALUE!</v>
      </c>
      <c r="K98" s="615" t="e">
        <f>WEEKNUM(#REF!)</f>
        <v>#REF!</v>
      </c>
    </row>
    <row r="99" spans="1:11" s="193" customFormat="1" ht="20.100000000000001" hidden="1" customHeight="1">
      <c r="A99" s="804" t="s">
        <v>779</v>
      </c>
      <c r="B99" s="1011" t="s">
        <v>310</v>
      </c>
      <c r="C99" s="942" t="s">
        <v>780</v>
      </c>
      <c r="D99" s="799">
        <v>45566</v>
      </c>
      <c r="E99" s="849">
        <f t="shared" ref="E99:E101" si="53">D99+1</f>
        <v>45567</v>
      </c>
      <c r="F99" s="849">
        <f t="shared" ref="F99:F101" si="54">D99+13</f>
        <v>45579</v>
      </c>
      <c r="G99" s="849">
        <f t="shared" ref="G99:G101" si="55">D99+15</f>
        <v>45581</v>
      </c>
      <c r="H99" s="849">
        <f t="shared" ref="H99:H101" si="56">D99+17</f>
        <v>45583</v>
      </c>
      <c r="I99" s="849">
        <f t="shared" ref="I99:I101" si="57">D99+28</f>
        <v>45594</v>
      </c>
      <c r="K99" s="615" t="e">
        <f>WEEKNUM(#REF!)</f>
        <v>#REF!</v>
      </c>
    </row>
    <row r="100" spans="1:11" s="193" customFormat="1" ht="20.100000000000001" hidden="1" customHeight="1">
      <c r="A100" s="804"/>
      <c r="B100" s="942" t="s">
        <v>692</v>
      </c>
      <c r="C100" s="942" t="s">
        <v>781</v>
      </c>
      <c r="D100" s="942">
        <v>45593</v>
      </c>
      <c r="E100" s="871" t="s">
        <v>286</v>
      </c>
      <c r="F100" s="801">
        <f t="shared" si="54"/>
        <v>45606</v>
      </c>
      <c r="G100" s="801">
        <f t="shared" si="55"/>
        <v>45608</v>
      </c>
      <c r="H100" s="801">
        <f t="shared" si="56"/>
        <v>45610</v>
      </c>
      <c r="I100" s="801">
        <f t="shared" si="57"/>
        <v>45621</v>
      </c>
      <c r="K100" s="615" t="e">
        <f>WEEKNUM(#REF!)</f>
        <v>#REF!</v>
      </c>
    </row>
    <row r="101" spans="1:11" s="193" customFormat="1" ht="20.100000000000001" hidden="1" customHeight="1">
      <c r="A101" s="804"/>
      <c r="B101" s="942" t="s">
        <v>782</v>
      </c>
      <c r="C101" s="942" t="s">
        <v>783</v>
      </c>
      <c r="D101" s="871" t="s">
        <v>286</v>
      </c>
      <c r="E101" s="849" t="e">
        <f t="shared" si="53"/>
        <v>#VALUE!</v>
      </c>
      <c r="F101" s="849" t="e">
        <f t="shared" si="54"/>
        <v>#VALUE!</v>
      </c>
      <c r="G101" s="849" t="e">
        <f t="shared" si="55"/>
        <v>#VALUE!</v>
      </c>
      <c r="H101" s="849" t="e">
        <f t="shared" si="56"/>
        <v>#VALUE!</v>
      </c>
      <c r="I101" s="849" t="e">
        <f t="shared" si="57"/>
        <v>#VALUE!</v>
      </c>
      <c r="K101" s="615" t="e">
        <f>WEEKNUM(#REF!)</f>
        <v>#REF!</v>
      </c>
    </row>
    <row r="102" spans="1:11" s="193" customFormat="1" ht="20.100000000000001" hidden="1" customHeight="1">
      <c r="A102" s="804"/>
      <c r="B102" s="1011" t="s">
        <v>310</v>
      </c>
      <c r="C102" s="942" t="s">
        <v>784</v>
      </c>
      <c r="D102" s="799">
        <v>45595</v>
      </c>
      <c r="E102" s="849">
        <f t="shared" ref="E102:E105" si="58">D102+1</f>
        <v>45596</v>
      </c>
      <c r="F102" s="849">
        <f t="shared" ref="F102:F107" si="59">D102+13</f>
        <v>45608</v>
      </c>
      <c r="G102" s="849">
        <f t="shared" ref="G102:G107" si="60">D102+15</f>
        <v>45610</v>
      </c>
      <c r="H102" s="849">
        <f t="shared" ref="H102:H107" si="61">D102+17</f>
        <v>45612</v>
      </c>
      <c r="I102" s="849">
        <f t="shared" ref="I102:I107" si="62">D102+28</f>
        <v>45623</v>
      </c>
      <c r="K102" s="615" t="e">
        <f>WEEKNUM(#REF!)</f>
        <v>#REF!</v>
      </c>
    </row>
    <row r="103" spans="1:11" s="193" customFormat="1" ht="20.100000000000001" hidden="1" customHeight="1">
      <c r="A103" s="804" t="s">
        <v>766</v>
      </c>
      <c r="B103" s="942" t="s">
        <v>776</v>
      </c>
      <c r="C103" s="942" t="s">
        <v>785</v>
      </c>
      <c r="D103" s="942">
        <v>45598</v>
      </c>
      <c r="E103" s="871" t="s">
        <v>286</v>
      </c>
      <c r="F103" s="801">
        <f t="shared" si="59"/>
        <v>45611</v>
      </c>
      <c r="G103" s="801">
        <f t="shared" si="60"/>
        <v>45613</v>
      </c>
      <c r="H103" s="801">
        <f t="shared" si="61"/>
        <v>45615</v>
      </c>
      <c r="I103" s="801">
        <f t="shared" si="62"/>
        <v>45626</v>
      </c>
      <c r="K103" s="615" t="e">
        <f>WEEKNUM(#REF!)</f>
        <v>#REF!</v>
      </c>
    </row>
    <row r="104" spans="1:11" s="193" customFormat="1" ht="20.100000000000001" hidden="1" customHeight="1">
      <c r="A104" s="804" t="s">
        <v>786</v>
      </c>
      <c r="B104" s="942" t="s">
        <v>787</v>
      </c>
      <c r="C104" s="942" t="s">
        <v>788</v>
      </c>
      <c r="D104" s="942">
        <v>45612</v>
      </c>
      <c r="E104" s="801">
        <f t="shared" si="58"/>
        <v>45613</v>
      </c>
      <c r="F104" s="801">
        <f t="shared" si="59"/>
        <v>45625</v>
      </c>
      <c r="G104" s="801">
        <f t="shared" si="60"/>
        <v>45627</v>
      </c>
      <c r="H104" s="801">
        <f t="shared" si="61"/>
        <v>45629</v>
      </c>
      <c r="I104" s="801">
        <f t="shared" si="62"/>
        <v>45640</v>
      </c>
      <c r="K104" s="615" t="e">
        <f>WEEKNUM(#REF!)</f>
        <v>#REF!</v>
      </c>
    </row>
    <row r="105" spans="1:11" s="193" customFormat="1" ht="20.100000000000001" hidden="1" customHeight="1">
      <c r="A105" s="804"/>
      <c r="B105" s="1011" t="s">
        <v>310</v>
      </c>
      <c r="C105" s="942" t="s">
        <v>789</v>
      </c>
      <c r="D105" s="799">
        <v>45608</v>
      </c>
      <c r="E105" s="849">
        <f t="shared" si="58"/>
        <v>45609</v>
      </c>
      <c r="F105" s="849">
        <f t="shared" si="59"/>
        <v>45621</v>
      </c>
      <c r="G105" s="849">
        <f t="shared" si="60"/>
        <v>45623</v>
      </c>
      <c r="H105" s="849">
        <f t="shared" si="61"/>
        <v>45625</v>
      </c>
      <c r="I105" s="849">
        <f t="shared" si="62"/>
        <v>45636</v>
      </c>
      <c r="K105" s="615" t="e">
        <f>WEEKNUM(#REF!)</f>
        <v>#REF!</v>
      </c>
    </row>
    <row r="106" spans="1:11" s="193" customFormat="1" ht="20.100000000000001" hidden="1" customHeight="1">
      <c r="A106" s="804"/>
      <c r="B106" s="942" t="s">
        <v>782</v>
      </c>
      <c r="C106" s="942" t="s">
        <v>790</v>
      </c>
      <c r="D106" s="942">
        <v>45624</v>
      </c>
      <c r="E106" s="871" t="s">
        <v>286</v>
      </c>
      <c r="F106" s="801">
        <f t="shared" si="59"/>
        <v>45637</v>
      </c>
      <c r="G106" s="801">
        <f t="shared" si="60"/>
        <v>45639</v>
      </c>
      <c r="H106" s="801">
        <f t="shared" si="61"/>
        <v>45641</v>
      </c>
      <c r="I106" s="801">
        <f t="shared" si="62"/>
        <v>45652</v>
      </c>
      <c r="K106" s="615" t="e">
        <f>WEEKNUM(#REF!)</f>
        <v>#REF!</v>
      </c>
    </row>
    <row r="107" spans="1:11" s="193" customFormat="1" ht="20.100000000000001" hidden="1" customHeight="1">
      <c r="A107" s="804"/>
      <c r="B107" s="942" t="s">
        <v>692</v>
      </c>
      <c r="C107" s="942" t="s">
        <v>791</v>
      </c>
      <c r="D107" s="942">
        <v>45635</v>
      </c>
      <c r="E107" s="871" t="s">
        <v>286</v>
      </c>
      <c r="F107" s="801">
        <f t="shared" si="59"/>
        <v>45648</v>
      </c>
      <c r="G107" s="801">
        <f t="shared" si="60"/>
        <v>45650</v>
      </c>
      <c r="H107" s="801">
        <f t="shared" si="61"/>
        <v>45652</v>
      </c>
      <c r="I107" s="801">
        <f t="shared" si="62"/>
        <v>45663</v>
      </c>
      <c r="K107" s="615" t="e">
        <f>WEEKNUM(#REF!)</f>
        <v>#REF!</v>
      </c>
    </row>
    <row r="108" spans="1:11" s="193" customFormat="1" ht="20.100000000000001" hidden="1" customHeight="1">
      <c r="A108" s="804" t="s">
        <v>792</v>
      </c>
      <c r="B108" s="942" t="s">
        <v>776</v>
      </c>
      <c r="C108" s="942" t="s">
        <v>793</v>
      </c>
      <c r="D108" s="942">
        <v>45635</v>
      </c>
      <c r="E108" s="801">
        <f t="shared" ref="E108" si="63">D108+1</f>
        <v>45636</v>
      </c>
      <c r="F108" s="801">
        <f t="shared" ref="F108" si="64">D108+13</f>
        <v>45648</v>
      </c>
      <c r="G108" s="801">
        <f t="shared" ref="G108" si="65">D108+15</f>
        <v>45650</v>
      </c>
      <c r="H108" s="801">
        <f t="shared" ref="H108" si="66">D108+17</f>
        <v>45652</v>
      </c>
      <c r="I108" s="801">
        <f t="shared" ref="I108" si="67">D108+28</f>
        <v>45663</v>
      </c>
      <c r="K108" s="615" t="e">
        <f>WEEKNUM(#REF!)</f>
        <v>#REF!</v>
      </c>
    </row>
    <row r="109" spans="1:11" s="193" customFormat="1" ht="20.100000000000001" hidden="1" customHeight="1">
      <c r="A109" s="804" t="s">
        <v>794</v>
      </c>
      <c r="B109" s="988" t="s">
        <v>655</v>
      </c>
      <c r="C109" s="942" t="s">
        <v>795</v>
      </c>
      <c r="D109" s="871" t="s">
        <v>286</v>
      </c>
      <c r="E109" s="849"/>
      <c r="F109" s="849"/>
      <c r="G109" s="849"/>
      <c r="H109" s="849"/>
      <c r="I109" s="849"/>
      <c r="K109" s="615" t="e">
        <f>WEEKNUM(#REF!)</f>
        <v>#REF!</v>
      </c>
    </row>
    <row r="110" spans="1:11" s="193" customFormat="1" ht="20.100000000000001" hidden="1" customHeight="1">
      <c r="A110" s="804" t="s">
        <v>787</v>
      </c>
      <c r="B110" s="942" t="s">
        <v>792</v>
      </c>
      <c r="C110" s="942" t="s">
        <v>796</v>
      </c>
      <c r="D110" s="871" t="s">
        <v>286</v>
      </c>
      <c r="E110" s="849"/>
      <c r="F110" s="849"/>
      <c r="G110" s="849"/>
      <c r="H110" s="849"/>
      <c r="I110" s="849"/>
      <c r="K110" s="615" t="e">
        <f>WEEKNUM(#REF!)</f>
        <v>#REF!</v>
      </c>
    </row>
    <row r="111" spans="1:11" s="193" customFormat="1" ht="20.100000000000001" hidden="1" customHeight="1">
      <c r="A111" s="804"/>
      <c r="B111" s="942" t="s">
        <v>782</v>
      </c>
      <c r="C111" s="942" t="s">
        <v>797</v>
      </c>
      <c r="D111" s="871" t="s">
        <v>286</v>
      </c>
      <c r="E111" s="849"/>
      <c r="F111" s="849"/>
      <c r="G111" s="849"/>
      <c r="H111" s="849"/>
      <c r="I111" s="849"/>
      <c r="K111" s="615" t="e">
        <f>WEEKNUM(#REF!)</f>
        <v>#REF!</v>
      </c>
    </row>
    <row r="112" spans="1:11" s="193" customFormat="1" ht="20.100000000000001" hidden="1" customHeight="1">
      <c r="A112" s="804" t="s">
        <v>692</v>
      </c>
      <c r="B112" s="942" t="s">
        <v>798</v>
      </c>
      <c r="C112" s="942" t="s">
        <v>799</v>
      </c>
      <c r="D112" s="942">
        <v>45662</v>
      </c>
      <c r="E112" s="871" t="s">
        <v>286</v>
      </c>
      <c r="F112" s="801">
        <f t="shared" ref="F112:F115" si="68">D112+13</f>
        <v>45675</v>
      </c>
      <c r="G112" s="801">
        <f t="shared" ref="G112:G116" si="69">D112+15</f>
        <v>45677</v>
      </c>
      <c r="H112" s="801">
        <f t="shared" ref="H112:H116" si="70">D112+17</f>
        <v>45679</v>
      </c>
      <c r="I112" s="801">
        <f t="shared" ref="I112:I115" si="71">D112+28</f>
        <v>45690</v>
      </c>
      <c r="K112" s="615" t="e">
        <f>WEEKNUM(#REF!)</f>
        <v>#REF!</v>
      </c>
    </row>
    <row r="113" spans="1:11" s="193" customFormat="1" ht="20.100000000000001" hidden="1" customHeight="1">
      <c r="A113" s="804"/>
      <c r="B113" s="942" t="s">
        <v>776</v>
      </c>
      <c r="C113" s="942" t="s">
        <v>800</v>
      </c>
      <c r="D113" s="942">
        <v>45670</v>
      </c>
      <c r="E113" s="871" t="s">
        <v>286</v>
      </c>
      <c r="F113" s="801">
        <f t="shared" si="68"/>
        <v>45683</v>
      </c>
      <c r="G113" s="801">
        <f t="shared" si="69"/>
        <v>45685</v>
      </c>
      <c r="H113" s="801">
        <f t="shared" si="70"/>
        <v>45687</v>
      </c>
      <c r="I113" s="801">
        <f t="shared" si="71"/>
        <v>45698</v>
      </c>
      <c r="K113" s="615" t="e">
        <f>WEEKNUM(#REF!)</f>
        <v>#REF!</v>
      </c>
    </row>
    <row r="114" spans="1:11" s="193" customFormat="1" ht="20.100000000000001" hidden="1" customHeight="1">
      <c r="A114" s="804" t="s">
        <v>655</v>
      </c>
      <c r="B114" s="942" t="s">
        <v>692</v>
      </c>
      <c r="C114" s="942" t="s">
        <v>801</v>
      </c>
      <c r="D114" s="942">
        <v>45681</v>
      </c>
      <c r="E114" s="801">
        <f t="shared" ref="E114:E115" si="72">D114+1</f>
        <v>45682</v>
      </c>
      <c r="F114" s="801">
        <f t="shared" si="68"/>
        <v>45694</v>
      </c>
      <c r="G114" s="801">
        <f t="shared" si="69"/>
        <v>45696</v>
      </c>
      <c r="H114" s="801">
        <f t="shared" si="70"/>
        <v>45698</v>
      </c>
      <c r="I114" s="801">
        <f t="shared" si="71"/>
        <v>45709</v>
      </c>
      <c r="K114" s="615" t="e">
        <f>WEEKNUM(#REF!)</f>
        <v>#REF!</v>
      </c>
    </row>
    <row r="115" spans="1:11" s="193" customFormat="1" ht="20.100000000000001" hidden="1" customHeight="1">
      <c r="A115" s="804" t="s">
        <v>792</v>
      </c>
      <c r="B115" s="1011" t="s">
        <v>310</v>
      </c>
      <c r="C115" s="942" t="s">
        <v>802</v>
      </c>
      <c r="D115" s="799">
        <v>45678</v>
      </c>
      <c r="E115" s="849">
        <f t="shared" si="72"/>
        <v>45679</v>
      </c>
      <c r="F115" s="849">
        <f t="shared" si="68"/>
        <v>45691</v>
      </c>
      <c r="G115" s="849">
        <f t="shared" si="69"/>
        <v>45693</v>
      </c>
      <c r="H115" s="849">
        <f t="shared" si="70"/>
        <v>45695</v>
      </c>
      <c r="I115" s="849">
        <f t="shared" si="71"/>
        <v>45706</v>
      </c>
      <c r="K115" s="615" t="e">
        <f>WEEKNUM(#REF!)</f>
        <v>#REF!</v>
      </c>
    </row>
    <row r="116" spans="1:11" s="193" customFormat="1" ht="20.100000000000001" hidden="1" customHeight="1">
      <c r="A116" s="804"/>
      <c r="B116" s="942" t="s">
        <v>782</v>
      </c>
      <c r="C116" s="942" t="s">
        <v>803</v>
      </c>
      <c r="D116" s="942">
        <v>45690</v>
      </c>
      <c r="E116" s="871" t="s">
        <v>286</v>
      </c>
      <c r="F116" s="871" t="s">
        <v>286</v>
      </c>
      <c r="G116" s="801">
        <f t="shared" si="69"/>
        <v>45705</v>
      </c>
      <c r="H116" s="801">
        <f t="shared" si="70"/>
        <v>45707</v>
      </c>
      <c r="I116" s="871" t="s">
        <v>286</v>
      </c>
      <c r="K116" s="615" t="e">
        <f>WEEKNUM(#REF!)</f>
        <v>#REF!</v>
      </c>
    </row>
    <row r="117" spans="1:11" s="193" customFormat="1" ht="20.100000000000001" hidden="1" customHeight="1">
      <c r="A117" s="804" t="s">
        <v>798</v>
      </c>
      <c r="B117" s="942" t="s">
        <v>804</v>
      </c>
      <c r="C117" s="942" t="s">
        <v>805</v>
      </c>
      <c r="D117" s="942">
        <v>45700</v>
      </c>
      <c r="E117" s="871" t="s">
        <v>286</v>
      </c>
      <c r="F117" s="801">
        <f t="shared" ref="F117:F118" si="73">D117+13</f>
        <v>45713</v>
      </c>
      <c r="G117" s="801">
        <f t="shared" ref="G117:G119" si="74">D117+15</f>
        <v>45715</v>
      </c>
      <c r="H117" s="801">
        <f t="shared" ref="H117:H119" si="75">D117+17</f>
        <v>45717</v>
      </c>
      <c r="I117" s="801">
        <f t="shared" ref="I117:I119" si="76">D117+28</f>
        <v>45728</v>
      </c>
      <c r="K117" s="615" t="e">
        <f>WEEKNUM(#REF!)</f>
        <v>#REF!</v>
      </c>
    </row>
    <row r="118" spans="1:11" s="193" customFormat="1" ht="20.100000000000001" hidden="1" customHeight="1">
      <c r="A118" s="804"/>
      <c r="B118" s="942" t="s">
        <v>776</v>
      </c>
      <c r="C118" s="942" t="s">
        <v>806</v>
      </c>
      <c r="D118" s="942">
        <v>45703</v>
      </c>
      <c r="E118" s="871" t="s">
        <v>286</v>
      </c>
      <c r="F118" s="801">
        <f t="shared" si="73"/>
        <v>45716</v>
      </c>
      <c r="G118" s="801">
        <f t="shared" si="74"/>
        <v>45718</v>
      </c>
      <c r="H118" s="801">
        <f t="shared" si="75"/>
        <v>45720</v>
      </c>
      <c r="I118" s="801">
        <f t="shared" si="76"/>
        <v>45731</v>
      </c>
      <c r="K118" s="615" t="e">
        <f>WEEKNUM(#REF!)</f>
        <v>#REF!</v>
      </c>
    </row>
    <row r="119" spans="1:11" s="193" customFormat="1" ht="20.100000000000001" hidden="1" customHeight="1">
      <c r="A119" s="804" t="s">
        <v>787</v>
      </c>
      <c r="B119" s="942" t="s">
        <v>792</v>
      </c>
      <c r="C119" s="942" t="s">
        <v>807</v>
      </c>
      <c r="D119" s="942">
        <v>45722</v>
      </c>
      <c r="E119" s="871" t="s">
        <v>286</v>
      </c>
      <c r="F119" s="871" t="s">
        <v>286</v>
      </c>
      <c r="G119" s="801">
        <f t="shared" si="74"/>
        <v>45737</v>
      </c>
      <c r="H119" s="801">
        <f t="shared" si="75"/>
        <v>45739</v>
      </c>
      <c r="I119" s="801">
        <f t="shared" si="76"/>
        <v>45750</v>
      </c>
      <c r="K119" s="615" t="e">
        <f>WEEKNUM(#REF!)</f>
        <v>#REF!</v>
      </c>
    </row>
    <row r="120" spans="1:11" s="193" customFormat="1" ht="20.100000000000001" hidden="1" customHeight="1">
      <c r="A120" s="804" t="s">
        <v>692</v>
      </c>
      <c r="B120" s="1011" t="s">
        <v>310</v>
      </c>
      <c r="C120" s="942" t="s">
        <v>808</v>
      </c>
      <c r="D120" s="799"/>
      <c r="E120" s="849"/>
      <c r="F120" s="849"/>
      <c r="G120" s="849"/>
      <c r="H120" s="849"/>
      <c r="I120" s="849"/>
      <c r="K120" s="615" t="e">
        <f>WEEKNUM(#REF!)</f>
        <v>#REF!</v>
      </c>
    </row>
    <row r="121" spans="1:11" s="193" customFormat="1" ht="20.100000000000001" hidden="1" customHeight="1">
      <c r="A121" s="804"/>
      <c r="B121" s="942" t="s">
        <v>782</v>
      </c>
      <c r="C121" s="942" t="s">
        <v>809</v>
      </c>
      <c r="D121" s="942">
        <v>45731</v>
      </c>
      <c r="E121" s="801">
        <f t="shared" ref="E121" si="77">D121+1</f>
        <v>45732</v>
      </c>
      <c r="F121" s="801">
        <f t="shared" ref="F121" si="78">D121+13</f>
        <v>45744</v>
      </c>
      <c r="G121" s="801">
        <f t="shared" ref="G121" si="79">D121+15</f>
        <v>45746</v>
      </c>
      <c r="H121" s="801">
        <f t="shared" ref="H121" si="80">D121+17</f>
        <v>45748</v>
      </c>
      <c r="I121" s="801">
        <f t="shared" ref="I121" si="81">D121+28</f>
        <v>45759</v>
      </c>
      <c r="K121" s="615" t="e">
        <f>WEEKNUM(#REF!)</f>
        <v>#REF!</v>
      </c>
    </row>
    <row r="122" spans="1:11" s="18" customFormat="1" ht="20.100000000000001" hidden="1" customHeight="1">
      <c r="A122" s="853"/>
      <c r="B122" s="147" t="s">
        <v>467</v>
      </c>
      <c r="C122" s="11"/>
      <c r="D122" s="11"/>
      <c r="E122" s="11"/>
      <c r="F122" s="11"/>
      <c r="G122" s="11"/>
      <c r="H122" s="11"/>
      <c r="I122" s="11"/>
      <c r="J122" s="11"/>
    </row>
    <row r="123" spans="1:11" s="147" customFormat="1" ht="18.75" hidden="1" customHeight="1">
      <c r="A123" s="855"/>
      <c r="B123" s="762"/>
      <c r="C123" s="750"/>
      <c r="D123" s="751"/>
      <c r="E123" s="763"/>
      <c r="F123" s="767"/>
      <c r="G123" s="424"/>
      <c r="H123" s="424"/>
      <c r="I123" s="751"/>
      <c r="J123" s="145"/>
      <c r="K123" s="145"/>
    </row>
    <row r="124" spans="1:11" s="193" customFormat="1" ht="33" hidden="1" customHeight="1">
      <c r="A124" s="804"/>
      <c r="B124" s="1530" t="s">
        <v>3</v>
      </c>
      <c r="C124" s="1556"/>
      <c r="D124" s="1532" t="s">
        <v>250</v>
      </c>
      <c r="E124" s="1161" t="s">
        <v>148</v>
      </c>
      <c r="F124" s="1147" t="s">
        <v>115</v>
      </c>
      <c r="G124" s="1147" t="s">
        <v>104</v>
      </c>
      <c r="H124" s="1147" t="s">
        <v>60</v>
      </c>
      <c r="I124" s="1179"/>
      <c r="J124" s="1180"/>
    </row>
    <row r="125" spans="1:11" s="193" customFormat="1" ht="21" hidden="1" customHeight="1">
      <c r="A125" s="804"/>
      <c r="B125" s="1148" t="s">
        <v>252</v>
      </c>
      <c r="C125" s="1148" t="s">
        <v>253</v>
      </c>
      <c r="D125" s="1533"/>
      <c r="E125" s="1182" t="s">
        <v>57</v>
      </c>
      <c r="F125" s="1182" t="s">
        <v>59</v>
      </c>
      <c r="G125" s="1182" t="s">
        <v>160</v>
      </c>
      <c r="H125" s="1182" t="s">
        <v>62</v>
      </c>
      <c r="I125" s="1179"/>
      <c r="J125" s="1183" t="s">
        <v>391</v>
      </c>
    </row>
    <row r="126" spans="1:11" s="193" customFormat="1" ht="21" hidden="1" customHeight="1">
      <c r="A126" s="804"/>
      <c r="B126" s="1184" t="s">
        <v>719</v>
      </c>
      <c r="C126" s="1184" t="s">
        <v>720</v>
      </c>
      <c r="D126" s="1150">
        <v>45262</v>
      </c>
      <c r="E126" s="1184">
        <f t="shared" ref="E126:E149" si="82">D126+5</f>
        <v>45267</v>
      </c>
      <c r="F126" s="1184">
        <f t="shared" ref="F126:F154" si="83">D126+10</f>
        <v>45272</v>
      </c>
      <c r="G126" s="1184">
        <f t="shared" ref="G126:G154" si="84">D126+16</f>
        <v>45278</v>
      </c>
      <c r="H126" s="1184">
        <f t="shared" ref="H126:H151" si="85">D126+21</f>
        <v>45283</v>
      </c>
      <c r="I126" s="1179">
        <v>45263</v>
      </c>
      <c r="J126" s="1185"/>
    </row>
    <row r="127" spans="1:11" s="193" customFormat="1" ht="21" hidden="1" customHeight="1">
      <c r="A127" s="804"/>
      <c r="B127" s="1184" t="s">
        <v>721</v>
      </c>
      <c r="C127" s="1184" t="s">
        <v>722</v>
      </c>
      <c r="D127" s="1150">
        <v>45269</v>
      </c>
      <c r="E127" s="1184">
        <f t="shared" si="82"/>
        <v>45274</v>
      </c>
      <c r="F127" s="1184">
        <f t="shared" si="83"/>
        <v>45279</v>
      </c>
      <c r="G127" s="1184">
        <f t="shared" si="84"/>
        <v>45285</v>
      </c>
      <c r="H127" s="1184">
        <f t="shared" si="85"/>
        <v>45290</v>
      </c>
      <c r="I127" s="1179">
        <v>45270</v>
      </c>
      <c r="J127" s="1185"/>
    </row>
    <row r="128" spans="1:11" s="193" customFormat="1" ht="21" hidden="1" customHeight="1">
      <c r="A128" s="804"/>
      <c r="B128" s="1184" t="s">
        <v>723</v>
      </c>
      <c r="C128" s="1184" t="s">
        <v>724</v>
      </c>
      <c r="D128" s="1150">
        <v>45277</v>
      </c>
      <c r="E128" s="1184">
        <f t="shared" si="82"/>
        <v>45282</v>
      </c>
      <c r="F128" s="1184">
        <f t="shared" si="83"/>
        <v>45287</v>
      </c>
      <c r="G128" s="1184">
        <f t="shared" si="84"/>
        <v>45293</v>
      </c>
      <c r="H128" s="1184">
        <f t="shared" si="85"/>
        <v>45298</v>
      </c>
      <c r="I128" s="1179">
        <v>45277</v>
      </c>
      <c r="J128" s="1185"/>
    </row>
    <row r="129" spans="1:10" s="193" customFormat="1" ht="21" hidden="1" customHeight="1">
      <c r="A129" s="804" t="s">
        <v>725</v>
      </c>
      <c r="B129" s="1150" t="s">
        <v>726</v>
      </c>
      <c r="C129" s="1184" t="s">
        <v>727</v>
      </c>
      <c r="D129" s="1150">
        <v>45285</v>
      </c>
      <c r="E129" s="1184">
        <f t="shared" si="82"/>
        <v>45290</v>
      </c>
      <c r="F129" s="1184">
        <f t="shared" si="83"/>
        <v>45295</v>
      </c>
      <c r="G129" s="1184">
        <f t="shared" si="84"/>
        <v>45301</v>
      </c>
      <c r="H129" s="1184">
        <f t="shared" si="85"/>
        <v>45306</v>
      </c>
      <c r="I129" s="1179">
        <v>45284</v>
      </c>
      <c r="J129" s="1185"/>
    </row>
    <row r="130" spans="1:10" s="193" customFormat="1" ht="21" hidden="1" customHeight="1">
      <c r="A130" s="804"/>
      <c r="B130" s="1184" t="s">
        <v>728</v>
      </c>
      <c r="C130" s="1184" t="s">
        <v>729</v>
      </c>
      <c r="D130" s="1150">
        <v>45294</v>
      </c>
      <c r="E130" s="1187">
        <f t="shared" si="82"/>
        <v>45299</v>
      </c>
      <c r="F130" s="1184">
        <f t="shared" si="83"/>
        <v>45304</v>
      </c>
      <c r="G130" s="1184">
        <f t="shared" si="84"/>
        <v>45310</v>
      </c>
      <c r="H130" s="1184">
        <f t="shared" si="85"/>
        <v>45315</v>
      </c>
      <c r="I130" s="1179">
        <v>45291</v>
      </c>
      <c r="J130" s="1185"/>
    </row>
    <row r="131" spans="1:10" s="193" customFormat="1" ht="21" hidden="1" customHeight="1">
      <c r="A131" s="804"/>
      <c r="B131" s="1184" t="s">
        <v>730</v>
      </c>
      <c r="C131" s="1184" t="s">
        <v>731</v>
      </c>
      <c r="D131" s="1150">
        <v>44932</v>
      </c>
      <c r="E131" s="1184">
        <f t="shared" si="82"/>
        <v>44937</v>
      </c>
      <c r="F131" s="1184">
        <f t="shared" si="83"/>
        <v>44942</v>
      </c>
      <c r="G131" s="1184">
        <f t="shared" si="84"/>
        <v>44948</v>
      </c>
      <c r="H131" s="1184">
        <f t="shared" si="85"/>
        <v>44953</v>
      </c>
      <c r="I131" s="1179">
        <v>45298</v>
      </c>
      <c r="J131" s="1185"/>
    </row>
    <row r="132" spans="1:10" s="193" customFormat="1" ht="21" hidden="1" customHeight="1">
      <c r="A132" s="804" t="s">
        <v>732</v>
      </c>
      <c r="B132" s="1184" t="s">
        <v>733</v>
      </c>
      <c r="C132" s="1184" t="s">
        <v>734</v>
      </c>
      <c r="D132" s="1150">
        <f t="shared" ref="D132:D134" si="86">D131+7</f>
        <v>44939</v>
      </c>
      <c r="E132" s="1184">
        <f t="shared" si="82"/>
        <v>44944</v>
      </c>
      <c r="F132" s="1184">
        <f t="shared" si="83"/>
        <v>44949</v>
      </c>
      <c r="G132" s="1184">
        <f t="shared" si="84"/>
        <v>44955</v>
      </c>
      <c r="H132" s="1184">
        <f t="shared" si="85"/>
        <v>44960</v>
      </c>
      <c r="I132" s="1179">
        <v>45305</v>
      </c>
      <c r="J132" s="1185"/>
    </row>
    <row r="133" spans="1:10" s="193" customFormat="1" ht="21" hidden="1" customHeight="1">
      <c r="A133" s="804"/>
      <c r="B133" s="1184" t="s">
        <v>719</v>
      </c>
      <c r="C133" s="1184" t="s">
        <v>735</v>
      </c>
      <c r="D133" s="1150">
        <f t="shared" si="86"/>
        <v>44946</v>
      </c>
      <c r="E133" s="1187">
        <f t="shared" si="82"/>
        <v>44951</v>
      </c>
      <c r="F133" s="1184">
        <f t="shared" si="83"/>
        <v>44956</v>
      </c>
      <c r="G133" s="1184">
        <f t="shared" si="84"/>
        <v>44962</v>
      </c>
      <c r="H133" s="1187">
        <f t="shared" si="85"/>
        <v>44967</v>
      </c>
      <c r="I133" s="1179">
        <v>45312</v>
      </c>
      <c r="J133" s="1185"/>
    </row>
    <row r="134" spans="1:10" s="193" customFormat="1" ht="21" hidden="1" customHeight="1">
      <c r="A134" s="804"/>
      <c r="B134" s="1184" t="s">
        <v>721</v>
      </c>
      <c r="C134" s="1184" t="s">
        <v>736</v>
      </c>
      <c r="D134" s="1150">
        <f t="shared" si="86"/>
        <v>44953</v>
      </c>
      <c r="E134" s="1187">
        <f t="shared" si="82"/>
        <v>44958</v>
      </c>
      <c r="F134" s="1184">
        <f t="shared" si="83"/>
        <v>44963</v>
      </c>
      <c r="G134" s="1184">
        <f t="shared" si="84"/>
        <v>44969</v>
      </c>
      <c r="H134" s="1187">
        <f t="shared" si="85"/>
        <v>44974</v>
      </c>
      <c r="I134" s="1179">
        <v>45319</v>
      </c>
      <c r="J134" s="1185"/>
    </row>
    <row r="135" spans="1:10" s="193" customFormat="1" ht="18" hidden="1" customHeight="1">
      <c r="A135" s="804"/>
      <c r="B135" s="1184" t="s">
        <v>723</v>
      </c>
      <c r="C135" s="1184" t="s">
        <v>737</v>
      </c>
      <c r="D135" s="1150">
        <v>45330</v>
      </c>
      <c r="E135" s="1184">
        <f t="shared" si="82"/>
        <v>45335</v>
      </c>
      <c r="F135" s="1184">
        <f t="shared" si="83"/>
        <v>45340</v>
      </c>
      <c r="G135" s="1184">
        <f t="shared" si="84"/>
        <v>45346</v>
      </c>
      <c r="H135" s="1184">
        <f t="shared" si="85"/>
        <v>45351</v>
      </c>
      <c r="I135" s="1179">
        <v>45326</v>
      </c>
      <c r="J135" s="1185"/>
    </row>
    <row r="136" spans="1:10" s="193" customFormat="1" ht="18" hidden="1" customHeight="1">
      <c r="A136" s="804"/>
      <c r="B136" s="1184" t="s">
        <v>726</v>
      </c>
      <c r="C136" s="1184" t="s">
        <v>738</v>
      </c>
      <c r="D136" s="1150">
        <v>45333</v>
      </c>
      <c r="E136" s="1184">
        <f t="shared" si="82"/>
        <v>45338</v>
      </c>
      <c r="F136" s="1184">
        <f t="shared" si="83"/>
        <v>45343</v>
      </c>
      <c r="G136" s="1184">
        <f t="shared" si="84"/>
        <v>45349</v>
      </c>
      <c r="H136" s="1184">
        <f t="shared" si="85"/>
        <v>45354</v>
      </c>
      <c r="I136" s="1181"/>
      <c r="J136" s="1188">
        <v>45333</v>
      </c>
    </row>
    <row r="137" spans="1:10" s="193" customFormat="1" ht="18" hidden="1" customHeight="1">
      <c r="A137" s="804"/>
      <c r="B137" s="1184" t="s">
        <v>728</v>
      </c>
      <c r="C137" s="1184" t="s">
        <v>739</v>
      </c>
      <c r="D137" s="1150">
        <v>45340</v>
      </c>
      <c r="E137" s="1184">
        <f t="shared" si="82"/>
        <v>45345</v>
      </c>
      <c r="F137" s="1184">
        <f t="shared" si="83"/>
        <v>45350</v>
      </c>
      <c r="G137" s="1184">
        <f t="shared" si="84"/>
        <v>45356</v>
      </c>
      <c r="H137" s="1184">
        <f t="shared" si="85"/>
        <v>45361</v>
      </c>
      <c r="I137" s="1181"/>
      <c r="J137" s="1188">
        <v>45340</v>
      </c>
    </row>
    <row r="138" spans="1:10" s="193" customFormat="1" ht="18" hidden="1" customHeight="1">
      <c r="A138" s="804" t="s">
        <v>740</v>
      </c>
      <c r="B138" s="1189" t="s">
        <v>719</v>
      </c>
      <c r="C138" s="1184" t="s">
        <v>741</v>
      </c>
      <c r="D138" s="1150">
        <v>45347</v>
      </c>
      <c r="E138" s="1184">
        <f t="shared" si="82"/>
        <v>45352</v>
      </c>
      <c r="F138" s="1184">
        <f t="shared" si="83"/>
        <v>45357</v>
      </c>
      <c r="G138" s="1184">
        <f t="shared" si="84"/>
        <v>45363</v>
      </c>
      <c r="H138" s="1184">
        <f t="shared" si="85"/>
        <v>45368</v>
      </c>
      <c r="I138" s="1181"/>
      <c r="J138" s="1188">
        <v>45347</v>
      </c>
    </row>
    <row r="139" spans="1:10" s="193" customFormat="1" ht="18" hidden="1" customHeight="1">
      <c r="A139" s="804" t="s">
        <v>742</v>
      </c>
      <c r="B139" s="1189" t="s">
        <v>730</v>
      </c>
      <c r="C139" s="1184" t="s">
        <v>743</v>
      </c>
      <c r="D139" s="1150">
        <v>45358</v>
      </c>
      <c r="E139" s="1184">
        <f t="shared" si="82"/>
        <v>45363</v>
      </c>
      <c r="F139" s="1184">
        <f t="shared" si="83"/>
        <v>45368</v>
      </c>
      <c r="G139" s="1184">
        <f t="shared" si="84"/>
        <v>45374</v>
      </c>
      <c r="H139" s="1184">
        <f t="shared" si="85"/>
        <v>45379</v>
      </c>
      <c r="I139" s="1181"/>
      <c r="J139" s="1188">
        <v>45354</v>
      </c>
    </row>
    <row r="140" spans="1:10" s="193" customFormat="1" ht="18" hidden="1" customHeight="1">
      <c r="A140" s="804" t="s">
        <v>744</v>
      </c>
      <c r="B140" s="1189" t="s">
        <v>733</v>
      </c>
      <c r="C140" s="1184" t="s">
        <v>745</v>
      </c>
      <c r="D140" s="1150">
        <v>45360</v>
      </c>
      <c r="E140" s="1184">
        <f t="shared" si="82"/>
        <v>45365</v>
      </c>
      <c r="F140" s="1184">
        <f t="shared" si="83"/>
        <v>45370</v>
      </c>
      <c r="G140" s="1184">
        <f t="shared" si="84"/>
        <v>45376</v>
      </c>
      <c r="H140" s="1184">
        <f t="shared" si="85"/>
        <v>45381</v>
      </c>
      <c r="I140" s="1181"/>
      <c r="J140" s="1188">
        <f t="shared" ref="J140:J203" si="87">J139+7</f>
        <v>45361</v>
      </c>
    </row>
    <row r="141" spans="1:10" s="193" customFormat="1" ht="18" hidden="1" customHeight="1">
      <c r="A141" s="804"/>
      <c r="B141" s="1184" t="s">
        <v>721</v>
      </c>
      <c r="C141" s="1184" t="s">
        <v>746</v>
      </c>
      <c r="D141" s="1150">
        <v>45369</v>
      </c>
      <c r="E141" s="1184">
        <f t="shared" si="82"/>
        <v>45374</v>
      </c>
      <c r="F141" s="1184">
        <f t="shared" si="83"/>
        <v>45379</v>
      </c>
      <c r="G141" s="1184">
        <f t="shared" si="84"/>
        <v>45385</v>
      </c>
      <c r="H141" s="1184">
        <f t="shared" si="85"/>
        <v>45390</v>
      </c>
      <c r="I141" s="1181"/>
      <c r="J141" s="1188">
        <f t="shared" si="87"/>
        <v>45368</v>
      </c>
    </row>
    <row r="142" spans="1:10" s="193" customFormat="1" ht="18" hidden="1" customHeight="1">
      <c r="A142" s="804"/>
      <c r="B142" s="1190" t="s">
        <v>723</v>
      </c>
      <c r="C142" s="1190" t="s">
        <v>747</v>
      </c>
      <c r="D142" s="1151">
        <v>45381</v>
      </c>
      <c r="E142" s="1184">
        <f t="shared" si="82"/>
        <v>45386</v>
      </c>
      <c r="F142" s="1184">
        <f t="shared" si="83"/>
        <v>45391</v>
      </c>
      <c r="G142" s="1184">
        <f t="shared" si="84"/>
        <v>45397</v>
      </c>
      <c r="H142" s="1184">
        <f t="shared" si="85"/>
        <v>45402</v>
      </c>
      <c r="I142" s="1181"/>
      <c r="J142" s="1151">
        <v>45376</v>
      </c>
    </row>
    <row r="143" spans="1:10" s="193" customFormat="1" ht="18" hidden="1" customHeight="1">
      <c r="A143" s="804"/>
      <c r="B143" s="1190" t="s">
        <v>726</v>
      </c>
      <c r="C143" s="1190" t="s">
        <v>748</v>
      </c>
      <c r="D143" s="1151">
        <v>45385</v>
      </c>
      <c r="E143" s="1184">
        <f t="shared" si="82"/>
        <v>45390</v>
      </c>
      <c r="F143" s="1184">
        <f t="shared" si="83"/>
        <v>45395</v>
      </c>
      <c r="G143" s="1184">
        <f t="shared" si="84"/>
        <v>45401</v>
      </c>
      <c r="H143" s="1184">
        <f t="shared" si="85"/>
        <v>45406</v>
      </c>
      <c r="I143" s="1181"/>
      <c r="J143" s="1151">
        <f t="shared" si="87"/>
        <v>45383</v>
      </c>
    </row>
    <row r="144" spans="1:10" s="193" customFormat="1" ht="18" hidden="1" customHeight="1">
      <c r="A144" s="804"/>
      <c r="B144" s="1190" t="s">
        <v>728</v>
      </c>
      <c r="C144" s="1190" t="s">
        <v>749</v>
      </c>
      <c r="D144" s="1151">
        <v>45388</v>
      </c>
      <c r="E144" s="1184">
        <f t="shared" si="82"/>
        <v>45393</v>
      </c>
      <c r="F144" s="1184">
        <f t="shared" si="83"/>
        <v>45398</v>
      </c>
      <c r="G144" s="1184">
        <f t="shared" si="84"/>
        <v>45404</v>
      </c>
      <c r="H144" s="1184">
        <f t="shared" si="85"/>
        <v>45409</v>
      </c>
      <c r="I144" s="1181"/>
      <c r="J144" s="1151">
        <f t="shared" si="87"/>
        <v>45390</v>
      </c>
    </row>
    <row r="145" spans="1:10" s="193" customFormat="1" ht="18" hidden="1" customHeight="1">
      <c r="A145" s="804" t="s">
        <v>740</v>
      </c>
      <c r="B145" s="1191" t="s">
        <v>719</v>
      </c>
      <c r="C145" s="1154" t="s">
        <v>750</v>
      </c>
      <c r="D145" s="1154">
        <v>45394</v>
      </c>
      <c r="E145" s="1184">
        <f t="shared" si="82"/>
        <v>45399</v>
      </c>
      <c r="F145" s="1184">
        <f t="shared" si="83"/>
        <v>45404</v>
      </c>
      <c r="G145" s="1184">
        <f t="shared" si="84"/>
        <v>45410</v>
      </c>
      <c r="H145" s="1184">
        <f t="shared" si="85"/>
        <v>45415</v>
      </c>
      <c r="I145" s="1181"/>
      <c r="J145" s="1151">
        <f t="shared" si="87"/>
        <v>45397</v>
      </c>
    </row>
    <row r="146" spans="1:10" s="193" customFormat="1" ht="18" hidden="1" customHeight="1">
      <c r="A146" s="804" t="s">
        <v>730</v>
      </c>
      <c r="B146" s="1192" t="s">
        <v>286</v>
      </c>
      <c r="C146" s="1154" t="s">
        <v>751</v>
      </c>
      <c r="D146" s="1156">
        <v>45406</v>
      </c>
      <c r="E146" s="1193">
        <f t="shared" si="82"/>
        <v>45411</v>
      </c>
      <c r="F146" s="1193">
        <f t="shared" si="83"/>
        <v>45416</v>
      </c>
      <c r="G146" s="1193">
        <f t="shared" si="84"/>
        <v>45422</v>
      </c>
      <c r="H146" s="1193">
        <f t="shared" si="85"/>
        <v>45427</v>
      </c>
      <c r="I146" s="1181"/>
      <c r="J146" s="1151">
        <v>45403</v>
      </c>
    </row>
    <row r="147" spans="1:10" s="193" customFormat="1" ht="18" hidden="1" customHeight="1">
      <c r="A147" s="804" t="s">
        <v>733</v>
      </c>
      <c r="B147" s="1191" t="s">
        <v>730</v>
      </c>
      <c r="C147" s="1154" t="s">
        <v>752</v>
      </c>
      <c r="D147" s="1154">
        <v>45419</v>
      </c>
      <c r="E147" s="1184">
        <f t="shared" si="82"/>
        <v>45424</v>
      </c>
      <c r="F147" s="1184">
        <f t="shared" si="83"/>
        <v>45429</v>
      </c>
      <c r="G147" s="1184">
        <f t="shared" si="84"/>
        <v>45435</v>
      </c>
      <c r="H147" s="1184">
        <f t="shared" si="85"/>
        <v>45440</v>
      </c>
      <c r="I147" s="1181"/>
      <c r="J147" s="1151">
        <f t="shared" si="87"/>
        <v>45410</v>
      </c>
    </row>
    <row r="148" spans="1:10" s="193" customFormat="1" ht="20.100000000000001" hidden="1" customHeight="1">
      <c r="A148" s="804" t="s">
        <v>753</v>
      </c>
      <c r="B148" s="1154" t="s">
        <v>721</v>
      </c>
      <c r="C148" s="1154" t="s">
        <v>754</v>
      </c>
      <c r="D148" s="1154">
        <v>45426</v>
      </c>
      <c r="E148" s="1184">
        <f t="shared" si="82"/>
        <v>45431</v>
      </c>
      <c r="F148" s="1184">
        <f t="shared" si="83"/>
        <v>45436</v>
      </c>
      <c r="G148" s="1184">
        <f t="shared" si="84"/>
        <v>45442</v>
      </c>
      <c r="H148" s="1184">
        <f t="shared" si="85"/>
        <v>45447</v>
      </c>
      <c r="I148" s="1181"/>
      <c r="J148" s="1151">
        <f t="shared" si="87"/>
        <v>45417</v>
      </c>
    </row>
    <row r="149" spans="1:10" s="193" customFormat="1" ht="20.100000000000001" hidden="1" customHeight="1">
      <c r="A149" s="804" t="s">
        <v>723</v>
      </c>
      <c r="B149" s="1154" t="s">
        <v>726</v>
      </c>
      <c r="C149" s="1154" t="s">
        <v>755</v>
      </c>
      <c r="D149" s="1154">
        <v>45423</v>
      </c>
      <c r="E149" s="1184">
        <f t="shared" si="82"/>
        <v>45428</v>
      </c>
      <c r="F149" s="1184">
        <f t="shared" si="83"/>
        <v>45433</v>
      </c>
      <c r="G149" s="1184">
        <f t="shared" si="84"/>
        <v>45439</v>
      </c>
      <c r="H149" s="1184">
        <f t="shared" si="85"/>
        <v>45444</v>
      </c>
      <c r="I149" s="1181"/>
      <c r="J149" s="1151">
        <f t="shared" si="87"/>
        <v>45424</v>
      </c>
    </row>
    <row r="150" spans="1:10" s="193" customFormat="1" ht="20.100000000000001" hidden="1" customHeight="1">
      <c r="A150" s="804" t="s">
        <v>726</v>
      </c>
      <c r="B150" s="1154" t="s">
        <v>723</v>
      </c>
      <c r="C150" s="1154" t="s">
        <v>756</v>
      </c>
      <c r="D150" s="1154">
        <f t="shared" ref="D150" si="88">D149+7</f>
        <v>45430</v>
      </c>
      <c r="E150" s="1155" t="s">
        <v>286</v>
      </c>
      <c r="F150" s="1184">
        <f t="shared" si="83"/>
        <v>45440</v>
      </c>
      <c r="G150" s="1184">
        <f t="shared" si="84"/>
        <v>45446</v>
      </c>
      <c r="H150" s="1184">
        <f t="shared" si="85"/>
        <v>45451</v>
      </c>
      <c r="I150" s="1181"/>
      <c r="J150" s="1151">
        <f t="shared" si="87"/>
        <v>45431</v>
      </c>
    </row>
    <row r="151" spans="1:10" s="193" customFormat="1" ht="20.100000000000001" hidden="1" customHeight="1">
      <c r="A151" s="804"/>
      <c r="B151" s="1154" t="s">
        <v>728</v>
      </c>
      <c r="C151" s="1154" t="s">
        <v>757</v>
      </c>
      <c r="D151" s="1154">
        <v>45441</v>
      </c>
      <c r="E151" s="1184">
        <f>D151+5</f>
        <v>45446</v>
      </c>
      <c r="F151" s="1184">
        <f t="shared" si="83"/>
        <v>45451</v>
      </c>
      <c r="G151" s="1184">
        <f t="shared" si="84"/>
        <v>45457</v>
      </c>
      <c r="H151" s="1184">
        <f t="shared" si="85"/>
        <v>45462</v>
      </c>
      <c r="I151" s="1181"/>
      <c r="J151" s="1151">
        <f t="shared" si="87"/>
        <v>45438</v>
      </c>
    </row>
    <row r="152" spans="1:10" s="193" customFormat="1" ht="20.100000000000001" hidden="1" customHeight="1">
      <c r="A152" s="804" t="s">
        <v>719</v>
      </c>
      <c r="B152" s="1154" t="s">
        <v>758</v>
      </c>
      <c r="C152" s="1154" t="s">
        <v>759</v>
      </c>
      <c r="D152" s="1154">
        <v>45454</v>
      </c>
      <c r="E152" s="1155" t="s">
        <v>286</v>
      </c>
      <c r="F152" s="1184">
        <f t="shared" si="83"/>
        <v>45464</v>
      </c>
      <c r="G152" s="1184">
        <f t="shared" si="84"/>
        <v>45470</v>
      </c>
      <c r="H152" s="1155" t="s">
        <v>286</v>
      </c>
      <c r="I152" s="1181"/>
      <c r="J152" s="1151">
        <f t="shared" si="87"/>
        <v>45445</v>
      </c>
    </row>
    <row r="153" spans="1:10" s="193" customFormat="1" ht="20.100000000000001" hidden="1" customHeight="1">
      <c r="A153" s="804" t="s">
        <v>760</v>
      </c>
      <c r="B153" s="1154" t="s">
        <v>721</v>
      </c>
      <c r="C153" s="1154" t="s">
        <v>761</v>
      </c>
      <c r="D153" s="1154">
        <v>45457</v>
      </c>
      <c r="E153" s="1155" t="s">
        <v>286</v>
      </c>
      <c r="F153" s="1184">
        <f t="shared" si="83"/>
        <v>45467</v>
      </c>
      <c r="G153" s="1184">
        <f t="shared" si="84"/>
        <v>45473</v>
      </c>
      <c r="H153" s="1184">
        <f>D153+21</f>
        <v>45478</v>
      </c>
      <c r="I153" s="1181"/>
      <c r="J153" s="1151">
        <f t="shared" si="87"/>
        <v>45452</v>
      </c>
    </row>
    <row r="154" spans="1:10" s="193" customFormat="1" ht="20.100000000000001" hidden="1" customHeight="1">
      <c r="A154" s="804" t="s">
        <v>762</v>
      </c>
      <c r="B154" s="1154" t="s">
        <v>733</v>
      </c>
      <c r="C154" s="1154" t="s">
        <v>763</v>
      </c>
      <c r="D154" s="1154">
        <v>45461</v>
      </c>
      <c r="E154" s="1184">
        <f>D154+5</f>
        <v>45466</v>
      </c>
      <c r="F154" s="1184">
        <f t="shared" si="83"/>
        <v>45471</v>
      </c>
      <c r="G154" s="1184">
        <f t="shared" si="84"/>
        <v>45477</v>
      </c>
      <c r="H154" s="1184">
        <f>D154+21</f>
        <v>45482</v>
      </c>
      <c r="I154" s="1181"/>
      <c r="J154" s="1151">
        <f t="shared" si="87"/>
        <v>45459</v>
      </c>
    </row>
    <row r="155" spans="1:10" s="193" customFormat="1" ht="20.100000000000001" hidden="1" customHeight="1">
      <c r="A155" s="804" t="s">
        <v>764</v>
      </c>
      <c r="B155" s="1158" t="s">
        <v>462</v>
      </c>
      <c r="C155" s="1154" t="s">
        <v>765</v>
      </c>
      <c r="D155" s="1154">
        <v>45507</v>
      </c>
      <c r="E155" s="1184">
        <f t="shared" ref="E155:E173" si="89">D155+13</f>
        <v>45520</v>
      </c>
      <c r="F155" s="1184">
        <f t="shared" ref="F155:F173" si="90">D155+15</f>
        <v>45522</v>
      </c>
      <c r="G155" s="1184">
        <f t="shared" ref="G155:G173" si="91">D155+17</f>
        <v>45524</v>
      </c>
      <c r="H155" s="1184">
        <f t="shared" ref="H155:H173" si="92">D155+28</f>
        <v>45535</v>
      </c>
      <c r="I155" s="1181"/>
      <c r="J155" s="1151">
        <v>45504</v>
      </c>
    </row>
    <row r="156" spans="1:10" s="193" customFormat="1" ht="20.100000000000001" hidden="1" customHeight="1">
      <c r="A156" s="804"/>
      <c r="B156" s="1154" t="s">
        <v>766</v>
      </c>
      <c r="C156" s="1154" t="s">
        <v>767</v>
      </c>
      <c r="D156" s="1154">
        <v>45521</v>
      </c>
      <c r="E156" s="1184">
        <f t="shared" si="89"/>
        <v>45534</v>
      </c>
      <c r="F156" s="1184">
        <f t="shared" si="90"/>
        <v>45536</v>
      </c>
      <c r="G156" s="1184">
        <f t="shared" si="91"/>
        <v>45538</v>
      </c>
      <c r="H156" s="1184">
        <f t="shared" si="92"/>
        <v>45549</v>
      </c>
      <c r="I156" s="1181"/>
      <c r="J156" s="1151">
        <f t="shared" si="87"/>
        <v>45511</v>
      </c>
    </row>
    <row r="157" spans="1:10" s="193" customFormat="1" ht="20.100000000000001" hidden="1" customHeight="1">
      <c r="A157" s="804" t="s">
        <v>768</v>
      </c>
      <c r="B157" s="1158" t="s">
        <v>310</v>
      </c>
      <c r="C157" s="1154" t="s">
        <v>769</v>
      </c>
      <c r="D157" s="1156">
        <v>45517</v>
      </c>
      <c r="E157" s="1193">
        <f t="shared" si="89"/>
        <v>45530</v>
      </c>
      <c r="F157" s="1193">
        <f t="shared" si="90"/>
        <v>45532</v>
      </c>
      <c r="G157" s="1193">
        <f t="shared" si="91"/>
        <v>45534</v>
      </c>
      <c r="H157" s="1193">
        <f t="shared" si="92"/>
        <v>45545</v>
      </c>
      <c r="I157" s="1181"/>
      <c r="J157" s="1151">
        <f t="shared" si="87"/>
        <v>45518</v>
      </c>
    </row>
    <row r="158" spans="1:10" s="193" customFormat="1" ht="20.100000000000001" hidden="1" customHeight="1">
      <c r="A158" s="804"/>
      <c r="B158" s="1158" t="s">
        <v>310</v>
      </c>
      <c r="C158" s="1154" t="s">
        <v>770</v>
      </c>
      <c r="D158" s="1156">
        <v>45537</v>
      </c>
      <c r="E158" s="1193">
        <f t="shared" si="89"/>
        <v>45550</v>
      </c>
      <c r="F158" s="1193">
        <f t="shared" si="90"/>
        <v>45552</v>
      </c>
      <c r="G158" s="1193">
        <f t="shared" si="91"/>
        <v>45554</v>
      </c>
      <c r="H158" s="1193">
        <f t="shared" si="92"/>
        <v>45565</v>
      </c>
      <c r="I158" s="1181"/>
      <c r="J158" s="1151">
        <f t="shared" si="87"/>
        <v>45525</v>
      </c>
    </row>
    <row r="159" spans="1:10" s="193" customFormat="1" ht="20.100000000000001" hidden="1" customHeight="1">
      <c r="A159" s="804" t="s">
        <v>645</v>
      </c>
      <c r="B159" s="1154" t="s">
        <v>692</v>
      </c>
      <c r="C159" s="1154" t="s">
        <v>771</v>
      </c>
      <c r="D159" s="1155" t="s">
        <v>286</v>
      </c>
      <c r="E159" s="1193" t="e">
        <f t="shared" si="89"/>
        <v>#VALUE!</v>
      </c>
      <c r="F159" s="1193" t="e">
        <f t="shared" si="90"/>
        <v>#VALUE!</v>
      </c>
      <c r="G159" s="1193" t="e">
        <f t="shared" si="91"/>
        <v>#VALUE!</v>
      </c>
      <c r="H159" s="1193" t="e">
        <f t="shared" si="92"/>
        <v>#VALUE!</v>
      </c>
      <c r="I159" s="1181"/>
      <c r="J159" s="1151">
        <f t="shared" si="87"/>
        <v>45532</v>
      </c>
    </row>
    <row r="160" spans="1:10" s="193" customFormat="1" ht="20.100000000000001" hidden="1" customHeight="1">
      <c r="A160" s="804" t="s">
        <v>766</v>
      </c>
      <c r="B160" s="1158" t="s">
        <v>310</v>
      </c>
      <c r="C160" s="1154" t="s">
        <v>772</v>
      </c>
      <c r="D160" s="1156">
        <v>45545</v>
      </c>
      <c r="E160" s="1193">
        <f t="shared" si="89"/>
        <v>45558</v>
      </c>
      <c r="F160" s="1193">
        <f t="shared" si="90"/>
        <v>45560</v>
      </c>
      <c r="G160" s="1193">
        <f t="shared" si="91"/>
        <v>45562</v>
      </c>
      <c r="H160" s="1193">
        <f t="shared" si="92"/>
        <v>45573</v>
      </c>
      <c r="I160" s="1181"/>
      <c r="J160" s="1151">
        <f t="shared" si="87"/>
        <v>45539</v>
      </c>
    </row>
    <row r="161" spans="1:10" s="193" customFormat="1" ht="20.100000000000001" hidden="1" customHeight="1">
      <c r="A161" s="804" t="s">
        <v>773</v>
      </c>
      <c r="B161" s="1158" t="s">
        <v>310</v>
      </c>
      <c r="C161" s="1154" t="s">
        <v>774</v>
      </c>
      <c r="D161" s="1156">
        <v>45551</v>
      </c>
      <c r="E161" s="1193">
        <f t="shared" si="89"/>
        <v>45564</v>
      </c>
      <c r="F161" s="1193">
        <f t="shared" si="90"/>
        <v>45566</v>
      </c>
      <c r="G161" s="1193">
        <f t="shared" si="91"/>
        <v>45568</v>
      </c>
      <c r="H161" s="1193">
        <f t="shared" si="92"/>
        <v>45579</v>
      </c>
      <c r="I161" s="1181"/>
      <c r="J161" s="1151">
        <f t="shared" si="87"/>
        <v>45546</v>
      </c>
    </row>
    <row r="162" spans="1:10" s="193" customFormat="1" ht="20.100000000000001" hidden="1" customHeight="1">
      <c r="A162" s="804" t="s">
        <v>775</v>
      </c>
      <c r="B162" s="1154" t="s">
        <v>776</v>
      </c>
      <c r="C162" s="1154" t="s">
        <v>777</v>
      </c>
      <c r="D162" s="1154">
        <v>45562</v>
      </c>
      <c r="E162" s="1184">
        <f t="shared" si="89"/>
        <v>45575</v>
      </c>
      <c r="F162" s="1184">
        <f t="shared" si="90"/>
        <v>45577</v>
      </c>
      <c r="G162" s="1184">
        <f t="shared" si="91"/>
        <v>45579</v>
      </c>
      <c r="H162" s="1184">
        <f t="shared" si="92"/>
        <v>45590</v>
      </c>
      <c r="I162" s="1181"/>
      <c r="J162" s="1151">
        <f t="shared" si="87"/>
        <v>45553</v>
      </c>
    </row>
    <row r="163" spans="1:10" s="193" customFormat="1" ht="20.100000000000001" hidden="1" customHeight="1">
      <c r="A163" s="804" t="s">
        <v>256</v>
      </c>
      <c r="B163" s="1154" t="s">
        <v>766</v>
      </c>
      <c r="C163" s="1154" t="s">
        <v>778</v>
      </c>
      <c r="D163" s="1155" t="s">
        <v>286</v>
      </c>
      <c r="E163" s="1193" t="e">
        <f t="shared" si="89"/>
        <v>#VALUE!</v>
      </c>
      <c r="F163" s="1193" t="e">
        <f t="shared" si="90"/>
        <v>#VALUE!</v>
      </c>
      <c r="G163" s="1193" t="e">
        <f t="shared" si="91"/>
        <v>#VALUE!</v>
      </c>
      <c r="H163" s="1193" t="e">
        <f t="shared" si="92"/>
        <v>#VALUE!</v>
      </c>
      <c r="I163" s="1181"/>
      <c r="J163" s="1151">
        <f t="shared" si="87"/>
        <v>45560</v>
      </c>
    </row>
    <row r="164" spans="1:10" s="193" customFormat="1" ht="20.100000000000001" hidden="1" customHeight="1">
      <c r="A164" s="804" t="s">
        <v>779</v>
      </c>
      <c r="B164" s="1158" t="s">
        <v>310</v>
      </c>
      <c r="C164" s="1154" t="s">
        <v>780</v>
      </c>
      <c r="D164" s="1156">
        <v>45566</v>
      </c>
      <c r="E164" s="1193">
        <f t="shared" si="89"/>
        <v>45579</v>
      </c>
      <c r="F164" s="1193">
        <f t="shared" si="90"/>
        <v>45581</v>
      </c>
      <c r="G164" s="1193">
        <f t="shared" si="91"/>
        <v>45583</v>
      </c>
      <c r="H164" s="1193">
        <f t="shared" si="92"/>
        <v>45594</v>
      </c>
      <c r="I164" s="1181"/>
      <c r="J164" s="1151">
        <f t="shared" si="87"/>
        <v>45567</v>
      </c>
    </row>
    <row r="165" spans="1:10" s="193" customFormat="1" ht="20.100000000000001" hidden="1" customHeight="1">
      <c r="A165" s="804"/>
      <c r="B165" s="1154" t="s">
        <v>692</v>
      </c>
      <c r="C165" s="1154" t="s">
        <v>781</v>
      </c>
      <c r="D165" s="1154">
        <v>45593</v>
      </c>
      <c r="E165" s="1184">
        <f t="shared" si="89"/>
        <v>45606</v>
      </c>
      <c r="F165" s="1184">
        <f t="shared" si="90"/>
        <v>45608</v>
      </c>
      <c r="G165" s="1184">
        <f t="shared" si="91"/>
        <v>45610</v>
      </c>
      <c r="H165" s="1184">
        <f t="shared" si="92"/>
        <v>45621</v>
      </c>
      <c r="I165" s="1181"/>
      <c r="J165" s="1151">
        <f t="shared" si="87"/>
        <v>45574</v>
      </c>
    </row>
    <row r="166" spans="1:10" s="193" customFormat="1" ht="20.100000000000001" hidden="1" customHeight="1">
      <c r="A166" s="804"/>
      <c r="B166" s="1154" t="s">
        <v>782</v>
      </c>
      <c r="C166" s="1154" t="s">
        <v>783</v>
      </c>
      <c r="D166" s="1155" t="s">
        <v>286</v>
      </c>
      <c r="E166" s="1193" t="e">
        <f t="shared" si="89"/>
        <v>#VALUE!</v>
      </c>
      <c r="F166" s="1193" t="e">
        <f t="shared" si="90"/>
        <v>#VALUE!</v>
      </c>
      <c r="G166" s="1193" t="e">
        <f t="shared" si="91"/>
        <v>#VALUE!</v>
      </c>
      <c r="H166" s="1193" t="e">
        <f t="shared" si="92"/>
        <v>#VALUE!</v>
      </c>
      <c r="I166" s="1181"/>
      <c r="J166" s="1151">
        <f t="shared" si="87"/>
        <v>45581</v>
      </c>
    </row>
    <row r="167" spans="1:10" s="193" customFormat="1" ht="20.100000000000001" hidden="1" customHeight="1">
      <c r="A167" s="804"/>
      <c r="B167" s="1158" t="s">
        <v>310</v>
      </c>
      <c r="C167" s="1154" t="s">
        <v>784</v>
      </c>
      <c r="D167" s="1156">
        <v>45595</v>
      </c>
      <c r="E167" s="1193">
        <f t="shared" si="89"/>
        <v>45608</v>
      </c>
      <c r="F167" s="1193">
        <f t="shared" si="90"/>
        <v>45610</v>
      </c>
      <c r="G167" s="1193">
        <f t="shared" si="91"/>
        <v>45612</v>
      </c>
      <c r="H167" s="1193">
        <f t="shared" si="92"/>
        <v>45623</v>
      </c>
      <c r="I167" s="1181"/>
      <c r="J167" s="1151">
        <f t="shared" si="87"/>
        <v>45588</v>
      </c>
    </row>
    <row r="168" spans="1:10" s="193" customFormat="1" ht="20.100000000000001" hidden="1" customHeight="1">
      <c r="A168" s="804" t="s">
        <v>766</v>
      </c>
      <c r="B168" s="1154" t="s">
        <v>776</v>
      </c>
      <c r="C168" s="1154" t="s">
        <v>785</v>
      </c>
      <c r="D168" s="1154">
        <v>45598</v>
      </c>
      <c r="E168" s="1184">
        <f t="shared" si="89"/>
        <v>45611</v>
      </c>
      <c r="F168" s="1184">
        <f t="shared" si="90"/>
        <v>45613</v>
      </c>
      <c r="G168" s="1184">
        <f t="shared" si="91"/>
        <v>45615</v>
      </c>
      <c r="H168" s="1184">
        <f t="shared" si="92"/>
        <v>45626</v>
      </c>
      <c r="I168" s="1181"/>
      <c r="J168" s="1151">
        <f t="shared" si="87"/>
        <v>45595</v>
      </c>
    </row>
    <row r="169" spans="1:10" s="193" customFormat="1" ht="20.100000000000001" hidden="1" customHeight="1">
      <c r="A169" s="804" t="s">
        <v>786</v>
      </c>
      <c r="B169" s="1154" t="s">
        <v>787</v>
      </c>
      <c r="C169" s="1154" t="s">
        <v>788</v>
      </c>
      <c r="D169" s="1154">
        <v>45612</v>
      </c>
      <c r="E169" s="1184">
        <f t="shared" si="89"/>
        <v>45625</v>
      </c>
      <c r="F169" s="1184">
        <f t="shared" si="90"/>
        <v>45627</v>
      </c>
      <c r="G169" s="1184">
        <f t="shared" si="91"/>
        <v>45629</v>
      </c>
      <c r="H169" s="1184">
        <f t="shared" si="92"/>
        <v>45640</v>
      </c>
      <c r="I169" s="1181"/>
      <c r="J169" s="1151">
        <f t="shared" si="87"/>
        <v>45602</v>
      </c>
    </row>
    <row r="170" spans="1:10" s="193" customFormat="1" ht="20.100000000000001" hidden="1" customHeight="1">
      <c r="A170" s="804"/>
      <c r="B170" s="1158" t="s">
        <v>310</v>
      </c>
      <c r="C170" s="1154" t="s">
        <v>789</v>
      </c>
      <c r="D170" s="1156">
        <v>45608</v>
      </c>
      <c r="E170" s="1193">
        <f t="shared" si="89"/>
        <v>45621</v>
      </c>
      <c r="F170" s="1193">
        <f t="shared" si="90"/>
        <v>45623</v>
      </c>
      <c r="G170" s="1193">
        <f t="shared" si="91"/>
        <v>45625</v>
      </c>
      <c r="H170" s="1193">
        <f t="shared" si="92"/>
        <v>45636</v>
      </c>
      <c r="I170" s="1181"/>
      <c r="J170" s="1151">
        <f t="shared" si="87"/>
        <v>45609</v>
      </c>
    </row>
    <row r="171" spans="1:10" s="193" customFormat="1" ht="20.100000000000001" hidden="1" customHeight="1">
      <c r="A171" s="804"/>
      <c r="B171" s="1154" t="s">
        <v>782</v>
      </c>
      <c r="C171" s="1154" t="s">
        <v>790</v>
      </c>
      <c r="D171" s="1154">
        <v>45624</v>
      </c>
      <c r="E171" s="1184">
        <f t="shared" si="89"/>
        <v>45637</v>
      </c>
      <c r="F171" s="1184">
        <f t="shared" si="90"/>
        <v>45639</v>
      </c>
      <c r="G171" s="1184">
        <f t="shared" si="91"/>
        <v>45641</v>
      </c>
      <c r="H171" s="1184">
        <f t="shared" si="92"/>
        <v>45652</v>
      </c>
      <c r="I171" s="1181"/>
      <c r="J171" s="1151">
        <f t="shared" si="87"/>
        <v>45616</v>
      </c>
    </row>
    <row r="172" spans="1:10" s="193" customFormat="1" ht="20.100000000000001" hidden="1" customHeight="1">
      <c r="A172" s="804"/>
      <c r="B172" s="1154" t="s">
        <v>692</v>
      </c>
      <c r="C172" s="1154" t="s">
        <v>791</v>
      </c>
      <c r="D172" s="1154">
        <v>45635</v>
      </c>
      <c r="E172" s="1184">
        <f t="shared" si="89"/>
        <v>45648</v>
      </c>
      <c r="F172" s="1184">
        <f t="shared" si="90"/>
        <v>45650</v>
      </c>
      <c r="G172" s="1184">
        <f t="shared" si="91"/>
        <v>45652</v>
      </c>
      <c r="H172" s="1184">
        <f t="shared" si="92"/>
        <v>45663</v>
      </c>
      <c r="I172" s="1181"/>
      <c r="J172" s="1151">
        <f t="shared" si="87"/>
        <v>45623</v>
      </c>
    </row>
    <row r="173" spans="1:10" s="193" customFormat="1" ht="20.100000000000001" hidden="1" customHeight="1">
      <c r="A173" s="804" t="s">
        <v>792</v>
      </c>
      <c r="B173" s="1154" t="s">
        <v>776</v>
      </c>
      <c r="C173" s="1154" t="s">
        <v>793</v>
      </c>
      <c r="D173" s="1154">
        <v>45635</v>
      </c>
      <c r="E173" s="1184">
        <f t="shared" si="89"/>
        <v>45648</v>
      </c>
      <c r="F173" s="1184">
        <f t="shared" si="90"/>
        <v>45650</v>
      </c>
      <c r="G173" s="1184">
        <f t="shared" si="91"/>
        <v>45652</v>
      </c>
      <c r="H173" s="1184">
        <f t="shared" si="92"/>
        <v>45663</v>
      </c>
      <c r="I173" s="1181"/>
      <c r="J173" s="1151">
        <f t="shared" si="87"/>
        <v>45630</v>
      </c>
    </row>
    <row r="174" spans="1:10" s="193" customFormat="1" ht="20.100000000000001" hidden="1" customHeight="1">
      <c r="A174" s="804" t="s">
        <v>794</v>
      </c>
      <c r="B174" s="1168" t="s">
        <v>655</v>
      </c>
      <c r="C174" s="1154" t="s">
        <v>795</v>
      </c>
      <c r="D174" s="1155" t="s">
        <v>286</v>
      </c>
      <c r="E174" s="1193"/>
      <c r="F174" s="1193"/>
      <c r="G174" s="1193"/>
      <c r="H174" s="1193"/>
      <c r="I174" s="1181"/>
      <c r="J174" s="1151">
        <f t="shared" si="87"/>
        <v>45637</v>
      </c>
    </row>
    <row r="175" spans="1:10" s="193" customFormat="1" ht="20.100000000000001" hidden="1" customHeight="1">
      <c r="A175" s="804" t="s">
        <v>787</v>
      </c>
      <c r="B175" s="1154" t="s">
        <v>792</v>
      </c>
      <c r="C175" s="1154" t="s">
        <v>796</v>
      </c>
      <c r="D175" s="1155" t="s">
        <v>286</v>
      </c>
      <c r="E175" s="1193"/>
      <c r="F175" s="1193"/>
      <c r="G175" s="1193"/>
      <c r="H175" s="1193"/>
      <c r="I175" s="1181"/>
      <c r="J175" s="1151">
        <f t="shared" si="87"/>
        <v>45644</v>
      </c>
    </row>
    <row r="176" spans="1:10" s="193" customFormat="1" ht="20.100000000000001" hidden="1" customHeight="1">
      <c r="A176" s="804"/>
      <c r="B176" s="1154" t="s">
        <v>782</v>
      </c>
      <c r="C176" s="1154" t="s">
        <v>797</v>
      </c>
      <c r="D176" s="1155" t="s">
        <v>286</v>
      </c>
      <c r="E176" s="1193"/>
      <c r="F176" s="1193"/>
      <c r="G176" s="1193"/>
      <c r="H176" s="1193"/>
      <c r="I176" s="1181"/>
      <c r="J176" s="1151">
        <f t="shared" si="87"/>
        <v>45651</v>
      </c>
    </row>
    <row r="177" spans="1:10" s="193" customFormat="1" ht="20.100000000000001" hidden="1" customHeight="1">
      <c r="A177" s="804" t="s">
        <v>692</v>
      </c>
      <c r="B177" s="1154" t="s">
        <v>798</v>
      </c>
      <c r="C177" s="1154" t="s">
        <v>799</v>
      </c>
      <c r="D177" s="1154">
        <v>45662</v>
      </c>
      <c r="E177" s="1184">
        <f>D177+13</f>
        <v>45675</v>
      </c>
      <c r="F177" s="1184">
        <f t="shared" ref="F177:F183" si="93">D177+15</f>
        <v>45677</v>
      </c>
      <c r="G177" s="1184">
        <f t="shared" ref="G177:G183" si="94">D177+17</f>
        <v>45679</v>
      </c>
      <c r="H177" s="1184">
        <f>D177+28</f>
        <v>45690</v>
      </c>
      <c r="I177" s="1181"/>
      <c r="J177" s="1151">
        <f t="shared" si="87"/>
        <v>45658</v>
      </c>
    </row>
    <row r="178" spans="1:10" s="193" customFormat="1" ht="20.100000000000001" hidden="1" customHeight="1">
      <c r="A178" s="804"/>
      <c r="B178" s="1154" t="s">
        <v>776</v>
      </c>
      <c r="C178" s="1154" t="s">
        <v>800</v>
      </c>
      <c r="D178" s="1154">
        <v>45670</v>
      </c>
      <c r="E178" s="1184">
        <f>D178+13</f>
        <v>45683</v>
      </c>
      <c r="F178" s="1184">
        <f t="shared" si="93"/>
        <v>45685</v>
      </c>
      <c r="G178" s="1184">
        <f t="shared" si="94"/>
        <v>45687</v>
      </c>
      <c r="H178" s="1184">
        <f>D178+28</f>
        <v>45698</v>
      </c>
      <c r="I178" s="1181"/>
      <c r="J178" s="1151">
        <f t="shared" si="87"/>
        <v>45665</v>
      </c>
    </row>
    <row r="179" spans="1:10" s="193" customFormat="1" ht="20.100000000000001" hidden="1" customHeight="1">
      <c r="A179" s="804" t="s">
        <v>655</v>
      </c>
      <c r="B179" s="1154" t="s">
        <v>692</v>
      </c>
      <c r="C179" s="1154" t="s">
        <v>801</v>
      </c>
      <c r="D179" s="1154">
        <v>45681</v>
      </c>
      <c r="E179" s="1184">
        <f>D179+13</f>
        <v>45694</v>
      </c>
      <c r="F179" s="1184">
        <f t="shared" si="93"/>
        <v>45696</v>
      </c>
      <c r="G179" s="1184">
        <f t="shared" si="94"/>
        <v>45698</v>
      </c>
      <c r="H179" s="1184">
        <f>D179+28</f>
        <v>45709</v>
      </c>
      <c r="I179" s="1181"/>
      <c r="J179" s="1151">
        <f t="shared" si="87"/>
        <v>45672</v>
      </c>
    </row>
    <row r="180" spans="1:10" s="193" customFormat="1" ht="20.100000000000001" hidden="1" customHeight="1">
      <c r="A180" s="804" t="s">
        <v>792</v>
      </c>
      <c r="B180" s="1158" t="s">
        <v>310</v>
      </c>
      <c r="C180" s="1154" t="s">
        <v>802</v>
      </c>
      <c r="D180" s="1156">
        <v>45678</v>
      </c>
      <c r="E180" s="1193">
        <f>D180+13</f>
        <v>45691</v>
      </c>
      <c r="F180" s="1193">
        <f t="shared" si="93"/>
        <v>45693</v>
      </c>
      <c r="G180" s="1193">
        <f t="shared" si="94"/>
        <v>45695</v>
      </c>
      <c r="H180" s="1193">
        <f>D180+28</f>
        <v>45706</v>
      </c>
      <c r="I180" s="1181"/>
      <c r="J180" s="1151">
        <f t="shared" si="87"/>
        <v>45679</v>
      </c>
    </row>
    <row r="181" spans="1:10" s="193" customFormat="1" ht="20.100000000000001" hidden="1" customHeight="1">
      <c r="A181" s="804"/>
      <c r="B181" s="1154" t="s">
        <v>782</v>
      </c>
      <c r="C181" s="1154" t="s">
        <v>803</v>
      </c>
      <c r="D181" s="1154">
        <v>45690</v>
      </c>
      <c r="E181" s="1155" t="s">
        <v>286</v>
      </c>
      <c r="F181" s="1184">
        <f t="shared" si="93"/>
        <v>45705</v>
      </c>
      <c r="G181" s="1184">
        <f t="shared" si="94"/>
        <v>45707</v>
      </c>
      <c r="H181" s="1155" t="s">
        <v>286</v>
      </c>
      <c r="I181" s="1181"/>
      <c r="J181" s="1151">
        <f t="shared" si="87"/>
        <v>45686</v>
      </c>
    </row>
    <row r="182" spans="1:10" s="193" customFormat="1" ht="20.100000000000001" hidden="1" customHeight="1">
      <c r="A182" s="804" t="s">
        <v>798</v>
      </c>
      <c r="B182" s="1154" t="s">
        <v>804</v>
      </c>
      <c r="C182" s="1154" t="s">
        <v>805</v>
      </c>
      <c r="D182" s="1154">
        <v>45700</v>
      </c>
      <c r="E182" s="1184">
        <f>D182+13</f>
        <v>45713</v>
      </c>
      <c r="F182" s="1184">
        <f t="shared" si="93"/>
        <v>45715</v>
      </c>
      <c r="G182" s="1184">
        <f t="shared" si="94"/>
        <v>45717</v>
      </c>
      <c r="H182" s="1184">
        <f>D182+28</f>
        <v>45728</v>
      </c>
      <c r="I182" s="1181"/>
      <c r="J182" s="1151">
        <f t="shared" si="87"/>
        <v>45693</v>
      </c>
    </row>
    <row r="183" spans="1:10" s="193" customFormat="1" ht="20.100000000000001" hidden="1" customHeight="1">
      <c r="A183" s="804"/>
      <c r="B183" s="1154" t="s">
        <v>776</v>
      </c>
      <c r="C183" s="1154" t="s">
        <v>806</v>
      </c>
      <c r="D183" s="1154">
        <v>45703</v>
      </c>
      <c r="E183" s="1184">
        <f>D183+13</f>
        <v>45716</v>
      </c>
      <c r="F183" s="1184">
        <f t="shared" si="93"/>
        <v>45718</v>
      </c>
      <c r="G183" s="1184">
        <f t="shared" si="94"/>
        <v>45720</v>
      </c>
      <c r="H183" s="1184">
        <f>D183+28</f>
        <v>45731</v>
      </c>
      <c r="I183" s="1181"/>
      <c r="J183" s="1151">
        <f t="shared" si="87"/>
        <v>45700</v>
      </c>
    </row>
    <row r="184" spans="1:10" s="193" customFormat="1" ht="20.100000000000001" hidden="1" customHeight="1">
      <c r="A184" s="804" t="s">
        <v>798</v>
      </c>
      <c r="B184" s="1158" t="s">
        <v>310</v>
      </c>
      <c r="C184" s="1154" t="s">
        <v>810</v>
      </c>
      <c r="D184" s="1156"/>
      <c r="E184" s="1193"/>
      <c r="F184" s="1193"/>
      <c r="G184" s="1193"/>
      <c r="H184" s="1193"/>
      <c r="I184" s="1181"/>
      <c r="J184" s="1151">
        <v>45728</v>
      </c>
    </row>
    <row r="185" spans="1:10" s="193" customFormat="1" ht="20.100000000000001" hidden="1" customHeight="1">
      <c r="A185" s="804"/>
      <c r="B185" s="1154" t="s">
        <v>804</v>
      </c>
      <c r="C185" s="1154" t="s">
        <v>811</v>
      </c>
      <c r="D185" s="1154">
        <v>45738</v>
      </c>
      <c r="E185" s="1184">
        <f t="shared" ref="E185:E191" si="95">D185+13</f>
        <v>45751</v>
      </c>
      <c r="F185" s="1184">
        <f t="shared" ref="F185:F191" si="96">D185+15</f>
        <v>45753</v>
      </c>
      <c r="G185" s="1184">
        <f t="shared" ref="G185:G191" si="97">D185+17</f>
        <v>45755</v>
      </c>
      <c r="H185" s="1184">
        <f t="shared" ref="H185:H191" si="98">D185+28</f>
        <v>45766</v>
      </c>
      <c r="I185" s="1181"/>
      <c r="J185" s="1151">
        <f t="shared" si="87"/>
        <v>45735</v>
      </c>
    </row>
    <row r="186" spans="1:10" s="193" customFormat="1" ht="20.100000000000001" hidden="1" customHeight="1">
      <c r="A186" s="804"/>
      <c r="B186" s="1158" t="s">
        <v>310</v>
      </c>
      <c r="C186" s="1154" t="s">
        <v>812</v>
      </c>
      <c r="D186" s="1156"/>
      <c r="E186" s="1193"/>
      <c r="F186" s="1193"/>
      <c r="G186" s="1193"/>
      <c r="H186" s="1193"/>
      <c r="I186" s="1181"/>
      <c r="J186" s="1151">
        <f t="shared" si="87"/>
        <v>45742</v>
      </c>
    </row>
    <row r="187" spans="1:10" s="193" customFormat="1" ht="20.100000000000001" hidden="1" customHeight="1">
      <c r="A187" s="804"/>
      <c r="B187" s="1154" t="s">
        <v>692</v>
      </c>
      <c r="C187" s="1154" t="s">
        <v>813</v>
      </c>
      <c r="D187" s="1154">
        <v>45757</v>
      </c>
      <c r="E187" s="1155" t="s">
        <v>286</v>
      </c>
      <c r="F187" s="1184">
        <v>45764</v>
      </c>
      <c r="G187" s="1184">
        <f t="shared" si="97"/>
        <v>45774</v>
      </c>
      <c r="H187" s="1184">
        <v>45783</v>
      </c>
      <c r="I187" s="1181"/>
      <c r="J187" s="1151">
        <f t="shared" si="87"/>
        <v>45749</v>
      </c>
    </row>
    <row r="188" spans="1:10" s="193" customFormat="1" ht="20.100000000000001" hidden="1" customHeight="1">
      <c r="A188" s="804"/>
      <c r="B188" s="1154" t="s">
        <v>792</v>
      </c>
      <c r="C188" s="1154" t="s">
        <v>814</v>
      </c>
      <c r="D188" s="1154">
        <v>45760</v>
      </c>
      <c r="E188" s="1184">
        <f t="shared" si="95"/>
        <v>45773</v>
      </c>
      <c r="F188" s="1184">
        <f t="shared" si="96"/>
        <v>45775</v>
      </c>
      <c r="G188" s="1184">
        <f t="shared" si="97"/>
        <v>45777</v>
      </c>
      <c r="H188" s="1184">
        <f t="shared" si="98"/>
        <v>45788</v>
      </c>
      <c r="I188" s="1181"/>
      <c r="J188" s="1151">
        <f t="shared" si="87"/>
        <v>45756</v>
      </c>
    </row>
    <row r="189" spans="1:10" s="193" customFormat="1" ht="20.100000000000001" hidden="1" customHeight="1">
      <c r="A189" s="804"/>
      <c r="B189" s="1154" t="s">
        <v>776</v>
      </c>
      <c r="C189" s="1154" t="s">
        <v>815</v>
      </c>
      <c r="D189" s="1154">
        <v>45768</v>
      </c>
      <c r="E189" s="1177" t="s">
        <v>286</v>
      </c>
      <c r="F189" s="1184">
        <f t="shared" si="96"/>
        <v>45783</v>
      </c>
      <c r="G189" s="1184">
        <f t="shared" si="97"/>
        <v>45785</v>
      </c>
      <c r="H189" s="1184">
        <f t="shared" si="98"/>
        <v>45796</v>
      </c>
      <c r="I189" s="1181"/>
      <c r="J189" s="1151">
        <f t="shared" si="87"/>
        <v>45763</v>
      </c>
    </row>
    <row r="190" spans="1:10" s="193" customFormat="1" ht="20.100000000000001" hidden="1" customHeight="1">
      <c r="A190" s="804"/>
      <c r="B190" s="1154" t="s">
        <v>782</v>
      </c>
      <c r="C190" s="1154" t="s">
        <v>816</v>
      </c>
      <c r="D190" s="1154">
        <v>45771</v>
      </c>
      <c r="E190" s="1184">
        <f t="shared" si="95"/>
        <v>45784</v>
      </c>
      <c r="F190" s="1184">
        <f t="shared" si="96"/>
        <v>45786</v>
      </c>
      <c r="G190" s="1184">
        <f t="shared" si="97"/>
        <v>45788</v>
      </c>
      <c r="H190" s="1184">
        <f t="shared" si="98"/>
        <v>45799</v>
      </c>
      <c r="I190" s="1181"/>
      <c r="J190" s="1151">
        <f t="shared" si="87"/>
        <v>45770</v>
      </c>
    </row>
    <row r="191" spans="1:10" s="193" customFormat="1" ht="20.100000000000001" hidden="1" customHeight="1">
      <c r="A191" s="804"/>
      <c r="B191" s="1154" t="s">
        <v>804</v>
      </c>
      <c r="C191" s="1154" t="s">
        <v>817</v>
      </c>
      <c r="D191" s="1154">
        <v>45779</v>
      </c>
      <c r="E191" s="1184">
        <f t="shared" si="95"/>
        <v>45792</v>
      </c>
      <c r="F191" s="1184">
        <f t="shared" si="96"/>
        <v>45794</v>
      </c>
      <c r="G191" s="1184">
        <f t="shared" si="97"/>
        <v>45796</v>
      </c>
      <c r="H191" s="1184">
        <f t="shared" si="98"/>
        <v>45807</v>
      </c>
      <c r="I191" s="1181"/>
      <c r="J191" s="1151">
        <f t="shared" si="87"/>
        <v>45777</v>
      </c>
    </row>
    <row r="192" spans="1:10" s="193" customFormat="1" ht="20.100000000000001" hidden="1" customHeight="1">
      <c r="A192" s="804"/>
      <c r="B192" s="1154" t="s">
        <v>798</v>
      </c>
      <c r="C192" s="1154" t="s">
        <v>818</v>
      </c>
      <c r="D192" s="1154">
        <v>45784</v>
      </c>
      <c r="E192" s="1184">
        <f t="shared" ref="E192" si="99">D192+13</f>
        <v>45797</v>
      </c>
      <c r="F192" s="1184">
        <f t="shared" ref="F192" si="100">D192+15</f>
        <v>45799</v>
      </c>
      <c r="G192" s="1184">
        <f t="shared" ref="G192" si="101">D192+17</f>
        <v>45801</v>
      </c>
      <c r="H192" s="1184">
        <f t="shared" ref="H192" si="102">D192+28</f>
        <v>45812</v>
      </c>
      <c r="I192" s="1181"/>
      <c r="J192" s="1151">
        <f t="shared" si="87"/>
        <v>45784</v>
      </c>
    </row>
    <row r="193" spans="1:10" s="193" customFormat="1" ht="20.100000000000001" hidden="1" customHeight="1">
      <c r="A193" s="804"/>
      <c r="B193" s="1154" t="s">
        <v>692</v>
      </c>
      <c r="C193" s="1154" t="s">
        <v>819</v>
      </c>
      <c r="D193" s="1154">
        <v>45795</v>
      </c>
      <c r="E193" s="1184">
        <f t="shared" ref="E193:E197" si="103">D193+13</f>
        <v>45808</v>
      </c>
      <c r="F193" s="1184">
        <f t="shared" ref="F193:F197" si="104">D193+15</f>
        <v>45810</v>
      </c>
      <c r="G193" s="1184">
        <f t="shared" ref="G193:G197" si="105">D193+17</f>
        <v>45812</v>
      </c>
      <c r="H193" s="1184">
        <f t="shared" ref="H193:H197" si="106">D193+28</f>
        <v>45823</v>
      </c>
      <c r="I193" s="1181"/>
      <c r="J193" s="1151">
        <f t="shared" si="87"/>
        <v>45791</v>
      </c>
    </row>
    <row r="194" spans="1:10" s="193" customFormat="1" ht="20.100000000000001" hidden="1" customHeight="1">
      <c r="A194" s="804"/>
      <c r="B194" s="1154" t="s">
        <v>792</v>
      </c>
      <c r="C194" s="1154" t="s">
        <v>820</v>
      </c>
      <c r="D194" s="1154">
        <v>45803</v>
      </c>
      <c r="E194" s="1184">
        <f t="shared" si="103"/>
        <v>45816</v>
      </c>
      <c r="F194" s="1184">
        <f>D194+15</f>
        <v>45818</v>
      </c>
      <c r="G194" s="1184">
        <f t="shared" si="105"/>
        <v>45820</v>
      </c>
      <c r="H194" s="1184">
        <f t="shared" si="106"/>
        <v>45831</v>
      </c>
      <c r="I194" s="1181"/>
      <c r="J194" s="1151">
        <f t="shared" si="87"/>
        <v>45798</v>
      </c>
    </row>
    <row r="195" spans="1:10" s="193" customFormat="1" ht="20.100000000000001" hidden="1" customHeight="1">
      <c r="A195" s="804"/>
      <c r="B195" s="1154" t="s">
        <v>776</v>
      </c>
      <c r="C195" s="1154" t="s">
        <v>821</v>
      </c>
      <c r="D195" s="1177" t="s">
        <v>286</v>
      </c>
      <c r="E195" s="1193"/>
      <c r="F195" s="1193"/>
      <c r="G195" s="1193"/>
      <c r="H195" s="1193"/>
      <c r="I195" s="1181"/>
      <c r="J195" s="1151">
        <f t="shared" si="87"/>
        <v>45805</v>
      </c>
    </row>
    <row r="196" spans="1:10" s="193" customFormat="1" ht="20.100000000000001" hidden="1" customHeight="1">
      <c r="A196" s="804"/>
      <c r="B196" s="1154" t="s">
        <v>782</v>
      </c>
      <c r="C196" s="1154" t="s">
        <v>822</v>
      </c>
      <c r="D196" s="1154">
        <v>45813</v>
      </c>
      <c r="E196" s="1184">
        <f t="shared" si="103"/>
        <v>45826</v>
      </c>
      <c r="F196" s="1184">
        <f t="shared" si="104"/>
        <v>45828</v>
      </c>
      <c r="G196" s="1184">
        <f t="shared" si="105"/>
        <v>45830</v>
      </c>
      <c r="H196" s="1184">
        <f t="shared" si="106"/>
        <v>45841</v>
      </c>
      <c r="I196" s="1181"/>
      <c r="J196" s="1151">
        <f t="shared" si="87"/>
        <v>45812</v>
      </c>
    </row>
    <row r="197" spans="1:10" s="193" customFormat="1" ht="20.100000000000001" hidden="1" customHeight="1">
      <c r="A197" s="804"/>
      <c r="B197" s="1154" t="s">
        <v>804</v>
      </c>
      <c r="C197" s="1154" t="s">
        <v>823</v>
      </c>
      <c r="D197" s="1154">
        <v>45819</v>
      </c>
      <c r="E197" s="1184">
        <f t="shared" si="103"/>
        <v>45832</v>
      </c>
      <c r="F197" s="1184">
        <f t="shared" si="104"/>
        <v>45834</v>
      </c>
      <c r="G197" s="1184">
        <f t="shared" si="105"/>
        <v>45836</v>
      </c>
      <c r="H197" s="1184">
        <f t="shared" si="106"/>
        <v>45847</v>
      </c>
      <c r="I197" s="1181"/>
      <c r="J197" s="1151">
        <f t="shared" si="87"/>
        <v>45819</v>
      </c>
    </row>
    <row r="198" spans="1:10" s="193" customFormat="1" ht="20.100000000000001" hidden="1" customHeight="1">
      <c r="A198" s="804"/>
      <c r="B198" s="1158" t="s">
        <v>310</v>
      </c>
      <c r="C198" s="1154" t="s">
        <v>824</v>
      </c>
      <c r="D198" s="1156"/>
      <c r="E198" s="1193"/>
      <c r="F198" s="1193"/>
      <c r="G198" s="1193"/>
      <c r="H198" s="1193"/>
      <c r="I198" s="1181"/>
      <c r="J198" s="1151">
        <f t="shared" si="87"/>
        <v>45826</v>
      </c>
    </row>
    <row r="199" spans="1:10" s="193" customFormat="1" ht="20.100000000000001" hidden="1" customHeight="1">
      <c r="A199" s="804"/>
      <c r="B199" s="1158" t="s">
        <v>310</v>
      </c>
      <c r="C199" s="1154" t="s">
        <v>825</v>
      </c>
      <c r="D199" s="1156"/>
      <c r="E199" s="1193"/>
      <c r="F199" s="1193"/>
      <c r="G199" s="1193"/>
      <c r="H199" s="1193"/>
      <c r="I199" s="1181"/>
      <c r="J199" s="1151">
        <f t="shared" si="87"/>
        <v>45833</v>
      </c>
    </row>
    <row r="200" spans="1:10" s="193" customFormat="1" ht="20.100000000000001" hidden="1" customHeight="1">
      <c r="A200" s="804"/>
      <c r="B200" s="1158" t="s">
        <v>310</v>
      </c>
      <c r="C200" s="1154" t="s">
        <v>826</v>
      </c>
      <c r="D200" s="1156"/>
      <c r="E200" s="1193"/>
      <c r="F200" s="1193"/>
      <c r="G200" s="1193"/>
      <c r="H200" s="1193"/>
      <c r="I200" s="1181"/>
      <c r="J200" s="1151">
        <f t="shared" si="87"/>
        <v>45840</v>
      </c>
    </row>
    <row r="201" spans="1:10" s="193" customFormat="1" ht="20.100000000000001" hidden="1" customHeight="1">
      <c r="A201" s="804" t="s">
        <v>776</v>
      </c>
      <c r="B201" s="1154" t="s">
        <v>655</v>
      </c>
      <c r="C201" s="1154" t="s">
        <v>827</v>
      </c>
      <c r="D201" s="1154">
        <v>45853</v>
      </c>
      <c r="E201" s="1177" t="s">
        <v>286</v>
      </c>
      <c r="F201" s="1184">
        <v>45867</v>
      </c>
      <c r="G201" s="1184">
        <v>45865</v>
      </c>
      <c r="H201" s="1184">
        <f t="shared" ref="H201:H202" si="107">D201+28</f>
        <v>45881</v>
      </c>
      <c r="I201" s="1181"/>
      <c r="J201" s="1151">
        <f t="shared" si="87"/>
        <v>45847</v>
      </c>
    </row>
    <row r="202" spans="1:10" s="193" customFormat="1" ht="20.100000000000001" hidden="1" customHeight="1">
      <c r="A202" s="804"/>
      <c r="B202" s="1154" t="s">
        <v>782</v>
      </c>
      <c r="C202" s="1154" t="s">
        <v>828</v>
      </c>
      <c r="D202" s="1154">
        <v>45855</v>
      </c>
      <c r="E202" s="1184">
        <f t="shared" ref="E202" si="108">D202+13</f>
        <v>45868</v>
      </c>
      <c r="F202" s="1177" t="s">
        <v>286</v>
      </c>
      <c r="G202" s="1184">
        <f t="shared" ref="G202" si="109">D202+17</f>
        <v>45872</v>
      </c>
      <c r="H202" s="1184">
        <f t="shared" si="107"/>
        <v>45883</v>
      </c>
      <c r="I202" s="1181"/>
      <c r="J202" s="1151">
        <f t="shared" si="87"/>
        <v>45854</v>
      </c>
    </row>
    <row r="203" spans="1:10" s="193" customFormat="1" ht="20.100000000000001" hidden="1" customHeight="1">
      <c r="A203" s="804"/>
      <c r="B203" s="1154" t="s">
        <v>804</v>
      </c>
      <c r="C203" s="1154" t="s">
        <v>829</v>
      </c>
      <c r="D203" s="1154">
        <v>45869</v>
      </c>
      <c r="E203" s="1177" t="s">
        <v>286</v>
      </c>
      <c r="F203" s="1177" t="s">
        <v>286</v>
      </c>
      <c r="G203" s="1177" t="s">
        <v>286</v>
      </c>
      <c r="H203" s="1177" t="s">
        <v>286</v>
      </c>
      <c r="I203" s="1181"/>
      <c r="J203" s="1151">
        <f t="shared" si="87"/>
        <v>45861</v>
      </c>
    </row>
    <row r="204" spans="1:10" s="193" customFormat="1" ht="20.100000000000001" hidden="1" customHeight="1">
      <c r="A204" s="804" t="s">
        <v>798</v>
      </c>
      <c r="B204" s="1154" t="s">
        <v>830</v>
      </c>
      <c r="C204" s="1154" t="s">
        <v>831</v>
      </c>
      <c r="D204" s="1154">
        <v>45879</v>
      </c>
      <c r="E204" s="1184">
        <v>45887</v>
      </c>
      <c r="F204" s="1177" t="s">
        <v>286</v>
      </c>
      <c r="G204" s="1184">
        <v>45886</v>
      </c>
      <c r="H204" s="1184">
        <v>45903</v>
      </c>
      <c r="I204" s="1181"/>
      <c r="J204" s="1151">
        <f t="shared" ref="J204:J236" si="110">J203+7</f>
        <v>45868</v>
      </c>
    </row>
    <row r="205" spans="1:10" s="193" customFormat="1" ht="20.100000000000001" hidden="1" customHeight="1">
      <c r="A205" s="804" t="s">
        <v>256</v>
      </c>
      <c r="B205" s="1158" t="s">
        <v>310</v>
      </c>
      <c r="C205" s="1154" t="s">
        <v>832</v>
      </c>
      <c r="D205" s="1156"/>
      <c r="E205" s="1193"/>
      <c r="F205" s="1193"/>
      <c r="G205" s="1193"/>
      <c r="H205" s="1193"/>
      <c r="I205" s="1181"/>
      <c r="J205" s="1151">
        <f t="shared" si="110"/>
        <v>45875</v>
      </c>
    </row>
    <row r="206" spans="1:10" s="193" customFormat="1" ht="20.100000000000001" hidden="1" customHeight="1">
      <c r="A206" s="804"/>
      <c r="B206" s="1154" t="s">
        <v>798</v>
      </c>
      <c r="C206" s="1154" t="s">
        <v>833</v>
      </c>
      <c r="D206" s="1154">
        <v>45889</v>
      </c>
      <c r="E206" s="1184">
        <f t="shared" ref="E206:E211" si="111">D206+13</f>
        <v>45902</v>
      </c>
      <c r="F206" s="1184">
        <f t="shared" ref="F206:F211" si="112">D206+15</f>
        <v>45904</v>
      </c>
      <c r="G206" s="1184">
        <f t="shared" ref="G206:G211" si="113">D206+17</f>
        <v>45906</v>
      </c>
      <c r="H206" s="1184">
        <f t="shared" ref="H206:H211" si="114">D206+28</f>
        <v>45917</v>
      </c>
      <c r="I206" s="1181"/>
      <c r="J206" s="1151">
        <f t="shared" si="110"/>
        <v>45882</v>
      </c>
    </row>
    <row r="207" spans="1:10" s="193" customFormat="1" ht="20.100000000000001" hidden="1" customHeight="1">
      <c r="A207" s="804"/>
      <c r="B207" s="1154" t="s">
        <v>655</v>
      </c>
      <c r="C207" s="1154" t="s">
        <v>834</v>
      </c>
      <c r="D207" s="1154">
        <v>45892</v>
      </c>
      <c r="E207" s="1184">
        <f t="shared" si="111"/>
        <v>45905</v>
      </c>
      <c r="F207" s="1184">
        <f t="shared" si="112"/>
        <v>45907</v>
      </c>
      <c r="G207" s="1184">
        <f t="shared" si="113"/>
        <v>45909</v>
      </c>
      <c r="H207" s="1184">
        <f t="shared" si="114"/>
        <v>45920</v>
      </c>
      <c r="I207" s="1181"/>
      <c r="J207" s="1151">
        <f t="shared" si="110"/>
        <v>45889</v>
      </c>
    </row>
    <row r="208" spans="1:10" s="193" customFormat="1" ht="20.100000000000001" hidden="1" customHeight="1">
      <c r="A208" s="804"/>
      <c r="B208" s="1154" t="s">
        <v>782</v>
      </c>
      <c r="C208" s="1154" t="s">
        <v>835</v>
      </c>
      <c r="D208" s="1154">
        <v>45895</v>
      </c>
      <c r="E208" s="1184">
        <f t="shared" si="111"/>
        <v>45908</v>
      </c>
      <c r="F208" s="1184">
        <f t="shared" si="112"/>
        <v>45910</v>
      </c>
      <c r="G208" s="1184">
        <f t="shared" si="113"/>
        <v>45912</v>
      </c>
      <c r="H208" s="1184">
        <f t="shared" si="114"/>
        <v>45923</v>
      </c>
      <c r="I208" s="1181"/>
      <c r="J208" s="1151">
        <f t="shared" si="110"/>
        <v>45896</v>
      </c>
    </row>
    <row r="209" spans="1:10" s="193" customFormat="1" ht="20.100000000000001" hidden="1" customHeight="1">
      <c r="A209" s="804" t="s">
        <v>804</v>
      </c>
      <c r="B209" s="1154" t="s">
        <v>776</v>
      </c>
      <c r="C209" s="1154" t="s">
        <v>836</v>
      </c>
      <c r="D209" s="1154">
        <v>45904</v>
      </c>
      <c r="E209" s="1184">
        <f t="shared" si="111"/>
        <v>45917</v>
      </c>
      <c r="F209" s="1184">
        <f t="shared" si="112"/>
        <v>45919</v>
      </c>
      <c r="G209" s="1184">
        <f t="shared" si="113"/>
        <v>45921</v>
      </c>
      <c r="H209" s="1184">
        <f t="shared" si="114"/>
        <v>45932</v>
      </c>
      <c r="I209" s="1181"/>
      <c r="J209" s="1151">
        <f t="shared" si="110"/>
        <v>45903</v>
      </c>
    </row>
    <row r="210" spans="1:10" s="193" customFormat="1" ht="20.100000000000001" hidden="1" customHeight="1">
      <c r="A210" s="804" t="s">
        <v>798</v>
      </c>
      <c r="B210" s="1154" t="s">
        <v>830</v>
      </c>
      <c r="C210" s="1154" t="s">
        <v>837</v>
      </c>
      <c r="D210" s="1154">
        <v>45913</v>
      </c>
      <c r="E210" s="1184">
        <f t="shared" si="111"/>
        <v>45926</v>
      </c>
      <c r="F210" s="1184">
        <f t="shared" si="112"/>
        <v>45928</v>
      </c>
      <c r="G210" s="1184">
        <f t="shared" si="113"/>
        <v>45930</v>
      </c>
      <c r="H210" s="1184">
        <f t="shared" si="114"/>
        <v>45941</v>
      </c>
      <c r="I210" s="1181"/>
      <c r="J210" s="1151">
        <f t="shared" si="110"/>
        <v>45910</v>
      </c>
    </row>
    <row r="211" spans="1:10" s="193" customFormat="1" ht="20.100000000000001" hidden="1" customHeight="1">
      <c r="A211" s="804" t="s">
        <v>838</v>
      </c>
      <c r="B211" s="1154" t="s">
        <v>839</v>
      </c>
      <c r="C211" s="1154" t="s">
        <v>840</v>
      </c>
      <c r="D211" s="1154">
        <v>45921</v>
      </c>
      <c r="E211" s="1184">
        <f t="shared" si="111"/>
        <v>45934</v>
      </c>
      <c r="F211" s="1184">
        <f t="shared" si="112"/>
        <v>45936</v>
      </c>
      <c r="G211" s="1184">
        <f t="shared" si="113"/>
        <v>45938</v>
      </c>
      <c r="H211" s="1184">
        <f t="shared" si="114"/>
        <v>45949</v>
      </c>
      <c r="I211" s="1181"/>
      <c r="J211" s="1151">
        <f t="shared" si="110"/>
        <v>45917</v>
      </c>
    </row>
    <row r="212" spans="1:10" s="193" customFormat="1" ht="20.100000000000001" hidden="1" customHeight="1">
      <c r="A212" s="804"/>
      <c r="B212" s="1154" t="s">
        <v>798</v>
      </c>
      <c r="C212" s="1154" t="s">
        <v>841</v>
      </c>
      <c r="D212" s="1177" t="s">
        <v>286</v>
      </c>
      <c r="E212" s="1195"/>
      <c r="F212" s="1195"/>
      <c r="G212" s="1195"/>
      <c r="H212" s="1193"/>
      <c r="I212" s="1181"/>
      <c r="J212" s="1151">
        <f t="shared" si="110"/>
        <v>45924</v>
      </c>
    </row>
    <row r="213" spans="1:10" s="193" customFormat="1" ht="20.100000000000001" hidden="1" customHeight="1">
      <c r="A213" s="804"/>
      <c r="B213" s="1154" t="s">
        <v>655</v>
      </c>
      <c r="C213" s="1154" t="s">
        <v>842</v>
      </c>
      <c r="D213" s="1154">
        <v>45932</v>
      </c>
      <c r="E213" s="1177" t="s">
        <v>286</v>
      </c>
      <c r="F213" s="1184">
        <f t="shared" ref="F213:F217" si="115">D213+15</f>
        <v>45947</v>
      </c>
      <c r="G213" s="1184">
        <f t="shared" ref="G213:G217" si="116">D213+17</f>
        <v>45949</v>
      </c>
      <c r="H213" s="1184">
        <f t="shared" ref="H213:H217" si="117">D213+28</f>
        <v>45960</v>
      </c>
      <c r="I213" s="1181"/>
      <c r="J213" s="1151">
        <f t="shared" si="110"/>
        <v>45931</v>
      </c>
    </row>
    <row r="214" spans="1:10" s="193" customFormat="1" ht="20.100000000000001" hidden="1" customHeight="1">
      <c r="A214" s="804"/>
      <c r="B214" s="1154" t="s">
        <v>782</v>
      </c>
      <c r="C214" s="1154" t="s">
        <v>843</v>
      </c>
      <c r="D214" s="1154">
        <v>45936</v>
      </c>
      <c r="E214" s="1177" t="s">
        <v>286</v>
      </c>
      <c r="F214" s="1184">
        <f>D214+15</f>
        <v>45951</v>
      </c>
      <c r="G214" s="1184">
        <f t="shared" si="116"/>
        <v>45953</v>
      </c>
      <c r="H214" s="1184">
        <f t="shared" si="117"/>
        <v>45964</v>
      </c>
      <c r="I214" s="1181"/>
      <c r="J214" s="1151">
        <f t="shared" si="110"/>
        <v>45938</v>
      </c>
    </row>
    <row r="215" spans="1:10" s="193" customFormat="1" ht="20.100000000000001" hidden="1" customHeight="1">
      <c r="A215" s="804" t="s">
        <v>844</v>
      </c>
      <c r="B215" s="1159" t="s">
        <v>310</v>
      </c>
      <c r="C215" s="1154" t="s">
        <v>845</v>
      </c>
      <c r="D215" s="1160">
        <v>45946</v>
      </c>
      <c r="E215" s="1187">
        <f t="shared" ref="E215:E217" si="118">D215+13</f>
        <v>45959</v>
      </c>
      <c r="F215" s="1187">
        <f t="shared" si="115"/>
        <v>45961</v>
      </c>
      <c r="G215" s="1187">
        <f t="shared" si="116"/>
        <v>45963</v>
      </c>
      <c r="H215" s="1187">
        <f t="shared" si="117"/>
        <v>45974</v>
      </c>
      <c r="I215" s="1181"/>
      <c r="J215" s="1151">
        <v>45944</v>
      </c>
    </row>
    <row r="216" spans="1:10" s="193" customFormat="1" ht="20.100000000000001" hidden="1" customHeight="1">
      <c r="A216" s="804"/>
      <c r="B216" s="1154" t="s">
        <v>830</v>
      </c>
      <c r="C216" s="1154" t="s">
        <v>846</v>
      </c>
      <c r="D216" s="1154">
        <v>45952</v>
      </c>
      <c r="E216" s="1184">
        <f t="shared" si="118"/>
        <v>45965</v>
      </c>
      <c r="F216" s="1184">
        <f t="shared" si="115"/>
        <v>45967</v>
      </c>
      <c r="G216" s="1184">
        <f t="shared" si="116"/>
        <v>45969</v>
      </c>
      <c r="H216" s="1184">
        <f t="shared" si="117"/>
        <v>45980</v>
      </c>
      <c r="I216" s="1181"/>
      <c r="J216" s="1151">
        <f t="shared" si="110"/>
        <v>45951</v>
      </c>
    </row>
    <row r="217" spans="1:10" s="193" customFormat="1" ht="20.100000000000001" hidden="1" customHeight="1">
      <c r="A217" s="804" t="s">
        <v>649</v>
      </c>
      <c r="B217" s="1154" t="s">
        <v>839</v>
      </c>
      <c r="C217" s="1154" t="s">
        <v>847</v>
      </c>
      <c r="D217" s="1154">
        <v>45955</v>
      </c>
      <c r="E217" s="1184">
        <f t="shared" si="118"/>
        <v>45968</v>
      </c>
      <c r="F217" s="1184">
        <f t="shared" si="115"/>
        <v>45970</v>
      </c>
      <c r="G217" s="1184">
        <f t="shared" si="116"/>
        <v>45972</v>
      </c>
      <c r="H217" s="1184">
        <f t="shared" si="117"/>
        <v>45983</v>
      </c>
      <c r="I217" s="1181"/>
      <c r="J217" s="1151">
        <f t="shared" si="110"/>
        <v>45958</v>
      </c>
    </row>
    <row r="218" spans="1:10" s="193" customFormat="1" ht="20.100000000000001" hidden="1" customHeight="1">
      <c r="A218" s="804" t="s">
        <v>798</v>
      </c>
      <c r="B218" s="1159" t="s">
        <v>310</v>
      </c>
      <c r="C218" s="1154" t="s">
        <v>848</v>
      </c>
      <c r="D218" s="1160">
        <v>45965</v>
      </c>
      <c r="E218" s="1187">
        <f t="shared" ref="E218" si="119">D218+13</f>
        <v>45978</v>
      </c>
      <c r="F218" s="1187">
        <f t="shared" ref="F218" si="120">D218+15</f>
        <v>45980</v>
      </c>
      <c r="G218" s="1187">
        <f t="shared" ref="G218" si="121">D218+17</f>
        <v>45982</v>
      </c>
      <c r="H218" s="1187">
        <v>45958</v>
      </c>
      <c r="I218" s="1181"/>
      <c r="J218" s="1151">
        <f t="shared" si="110"/>
        <v>45965</v>
      </c>
    </row>
    <row r="219" spans="1:10" s="193" customFormat="1" ht="20.100000000000001" hidden="1" customHeight="1">
      <c r="A219" s="804"/>
      <c r="B219" s="1154" t="s">
        <v>655</v>
      </c>
      <c r="C219" s="1154" t="s">
        <v>849</v>
      </c>
      <c r="D219" s="1154">
        <v>45976</v>
      </c>
      <c r="E219" s="1184">
        <f t="shared" ref="E219:E221" si="122">D219+13</f>
        <v>45989</v>
      </c>
      <c r="F219" s="1177" t="s">
        <v>286</v>
      </c>
      <c r="G219" s="1184">
        <f t="shared" ref="G219:G222" si="123">D219+19</f>
        <v>45995</v>
      </c>
      <c r="H219" s="1184">
        <f t="shared" ref="H219:H222" si="124">D219+35</f>
        <v>46011</v>
      </c>
      <c r="I219" s="1181"/>
      <c r="J219" s="1151">
        <f t="shared" si="110"/>
        <v>45972</v>
      </c>
    </row>
    <row r="220" spans="1:10" s="193" customFormat="1" ht="20.100000000000001" hidden="1" customHeight="1">
      <c r="A220" s="804"/>
      <c r="B220" s="1154" t="s">
        <v>782</v>
      </c>
      <c r="C220" s="1154" t="s">
        <v>850</v>
      </c>
      <c r="D220" s="1154">
        <v>45979</v>
      </c>
      <c r="E220" s="1184">
        <f t="shared" si="122"/>
        <v>45992</v>
      </c>
      <c r="F220" s="1184">
        <f t="shared" ref="F220:F230" si="125">D220+16</f>
        <v>45995</v>
      </c>
      <c r="G220" s="1184">
        <f t="shared" si="123"/>
        <v>45998</v>
      </c>
      <c r="H220" s="1184">
        <f t="shared" si="124"/>
        <v>46014</v>
      </c>
      <c r="I220" s="1181"/>
      <c r="J220" s="1151">
        <f t="shared" si="110"/>
        <v>45979</v>
      </c>
    </row>
    <row r="221" spans="1:10" s="193" customFormat="1" ht="20.100000000000001" hidden="1" customHeight="1">
      <c r="A221" s="804" t="s">
        <v>844</v>
      </c>
      <c r="B221" s="1167" t="s">
        <v>768</v>
      </c>
      <c r="C221" s="1154" t="s">
        <v>851</v>
      </c>
      <c r="D221" s="1154">
        <v>45986</v>
      </c>
      <c r="E221" s="1184">
        <f t="shared" si="122"/>
        <v>45999</v>
      </c>
      <c r="F221" s="1184">
        <f t="shared" si="125"/>
        <v>46002</v>
      </c>
      <c r="G221" s="1184">
        <f t="shared" si="123"/>
        <v>46005</v>
      </c>
      <c r="H221" s="1184">
        <f t="shared" si="124"/>
        <v>46021</v>
      </c>
      <c r="I221" s="1181"/>
      <c r="J221" s="1151">
        <f t="shared" si="110"/>
        <v>45986</v>
      </c>
    </row>
    <row r="222" spans="1:10" s="193" customFormat="1" ht="20.100000000000001" hidden="1" customHeight="1">
      <c r="A222" s="804" t="s">
        <v>830</v>
      </c>
      <c r="B222" s="1159" t="s">
        <v>310</v>
      </c>
      <c r="C222" s="1154" t="s">
        <v>852</v>
      </c>
      <c r="D222" s="1160">
        <v>45992</v>
      </c>
      <c r="E222" s="1187">
        <f t="shared" ref="E222:E225" si="126">D222+13</f>
        <v>46005</v>
      </c>
      <c r="F222" s="1187">
        <f t="shared" si="125"/>
        <v>46008</v>
      </c>
      <c r="G222" s="1187">
        <f t="shared" si="123"/>
        <v>46011</v>
      </c>
      <c r="H222" s="1187">
        <f t="shared" si="124"/>
        <v>46027</v>
      </c>
      <c r="I222" s="1181"/>
      <c r="J222" s="1151">
        <f t="shared" si="110"/>
        <v>45993</v>
      </c>
    </row>
    <row r="223" spans="1:10" s="193" customFormat="1" ht="20.100000000000001" hidden="1" customHeight="1">
      <c r="A223" s="804" t="s">
        <v>839</v>
      </c>
      <c r="B223" s="1159" t="s">
        <v>310</v>
      </c>
      <c r="C223" s="1154" t="s">
        <v>853</v>
      </c>
      <c r="D223" s="1160">
        <v>46000</v>
      </c>
      <c r="E223" s="1187">
        <f t="shared" si="126"/>
        <v>46013</v>
      </c>
      <c r="F223" s="1187">
        <f t="shared" si="125"/>
        <v>46016</v>
      </c>
      <c r="G223" s="1187">
        <f>D223+19</f>
        <v>46019</v>
      </c>
      <c r="H223" s="1187">
        <f>D223+35</f>
        <v>46035</v>
      </c>
      <c r="I223" s="1181"/>
      <c r="J223" s="1151">
        <f t="shared" si="110"/>
        <v>46000</v>
      </c>
    </row>
    <row r="224" spans="1:10" s="193" customFormat="1" ht="20.100000000000001" hidden="1" customHeight="1">
      <c r="A224" s="804"/>
      <c r="B224" s="1167" t="s">
        <v>798</v>
      </c>
      <c r="C224" s="1154" t="s">
        <v>854</v>
      </c>
      <c r="D224" s="1154">
        <v>46012</v>
      </c>
      <c r="E224" s="1184">
        <f t="shared" si="126"/>
        <v>46025</v>
      </c>
      <c r="F224" s="1184">
        <f t="shared" si="125"/>
        <v>46028</v>
      </c>
      <c r="G224" s="1184">
        <f t="shared" ref="G224:G230" si="127">D224+19</f>
        <v>46031</v>
      </c>
      <c r="H224" s="1184">
        <f t="shared" ref="H224:H230" si="128">D224+35</f>
        <v>46047</v>
      </c>
      <c r="I224" s="1181"/>
      <c r="J224" s="1151">
        <f t="shared" si="110"/>
        <v>46007</v>
      </c>
    </row>
    <row r="225" spans="1:11" s="193" customFormat="1" ht="20.100000000000001" hidden="1" customHeight="1">
      <c r="A225" s="804"/>
      <c r="B225" s="1167" t="s">
        <v>655</v>
      </c>
      <c r="C225" s="1154" t="s">
        <v>855</v>
      </c>
      <c r="D225" s="1154">
        <v>46014</v>
      </c>
      <c r="E225" s="1184">
        <f t="shared" si="126"/>
        <v>46027</v>
      </c>
      <c r="F225" s="1184">
        <f t="shared" si="125"/>
        <v>46030</v>
      </c>
      <c r="G225" s="1184">
        <f t="shared" si="127"/>
        <v>46033</v>
      </c>
      <c r="H225" s="1184">
        <f t="shared" si="128"/>
        <v>46049</v>
      </c>
      <c r="I225" s="1181"/>
      <c r="J225" s="1151">
        <f t="shared" si="110"/>
        <v>46014</v>
      </c>
    </row>
    <row r="226" spans="1:11" s="193" customFormat="1" ht="20.100000000000001" hidden="1" customHeight="1">
      <c r="A226" s="804" t="s">
        <v>782</v>
      </c>
      <c r="B226" s="1159" t="s">
        <v>462</v>
      </c>
      <c r="C226" s="1154" t="s">
        <v>856</v>
      </c>
      <c r="D226" s="1154">
        <v>46023</v>
      </c>
      <c r="E226" s="1184">
        <f t="shared" ref="E226" si="129">D226+13</f>
        <v>46036</v>
      </c>
      <c r="F226" s="1184">
        <f t="shared" si="125"/>
        <v>46039</v>
      </c>
      <c r="G226" s="1184">
        <f t="shared" si="127"/>
        <v>46042</v>
      </c>
      <c r="H226" s="1184">
        <f t="shared" si="128"/>
        <v>46058</v>
      </c>
      <c r="I226" s="1181"/>
      <c r="J226" s="1151">
        <f t="shared" si="110"/>
        <v>46021</v>
      </c>
    </row>
    <row r="227" spans="1:11" s="193" customFormat="1" ht="20.100000000000001" hidden="1" customHeight="1">
      <c r="A227" s="804" t="s">
        <v>768</v>
      </c>
      <c r="B227" s="1159" t="s">
        <v>462</v>
      </c>
      <c r="C227" s="1154" t="s">
        <v>857</v>
      </c>
      <c r="D227" s="1154">
        <v>46028</v>
      </c>
      <c r="E227" s="1184">
        <f t="shared" ref="E227:E230" si="130">D227+13</f>
        <v>46041</v>
      </c>
      <c r="F227" s="1184">
        <f t="shared" si="125"/>
        <v>46044</v>
      </c>
      <c r="G227" s="1184">
        <f t="shared" si="127"/>
        <v>46047</v>
      </c>
      <c r="H227" s="1184">
        <f t="shared" si="128"/>
        <v>46063</v>
      </c>
      <c r="I227" s="1181"/>
      <c r="J227" s="1151">
        <v>46028</v>
      </c>
    </row>
    <row r="228" spans="1:11" s="193" customFormat="1" ht="20.100000000000001" hidden="1" customHeight="1">
      <c r="A228" s="804"/>
      <c r="B228" s="1167" t="s">
        <v>830</v>
      </c>
      <c r="C228" s="1154" t="s">
        <v>858</v>
      </c>
      <c r="D228" s="1154">
        <v>46037</v>
      </c>
      <c r="E228" s="1184">
        <f t="shared" si="130"/>
        <v>46050</v>
      </c>
      <c r="F228" s="1184">
        <f t="shared" si="125"/>
        <v>46053</v>
      </c>
      <c r="G228" s="1184">
        <f t="shared" si="127"/>
        <v>46056</v>
      </c>
      <c r="H228" s="1184">
        <f t="shared" si="128"/>
        <v>46072</v>
      </c>
      <c r="I228" s="1181"/>
      <c r="J228" s="1151">
        <f t="shared" si="110"/>
        <v>46035</v>
      </c>
    </row>
    <row r="229" spans="1:11" s="193" customFormat="1" ht="20.100000000000001" hidden="1" customHeight="1">
      <c r="A229" s="804"/>
      <c r="B229" s="1167" t="s">
        <v>839</v>
      </c>
      <c r="C229" s="1154" t="s">
        <v>859</v>
      </c>
      <c r="D229" s="1154">
        <v>46045</v>
      </c>
      <c r="E229" s="1184">
        <f t="shared" si="130"/>
        <v>46058</v>
      </c>
      <c r="F229" s="1184">
        <f t="shared" si="125"/>
        <v>46061</v>
      </c>
      <c r="G229" s="1184">
        <f t="shared" si="127"/>
        <v>46064</v>
      </c>
      <c r="H229" s="1184">
        <f t="shared" si="128"/>
        <v>46080</v>
      </c>
      <c r="I229" s="1181"/>
      <c r="J229" s="1151">
        <f t="shared" si="110"/>
        <v>46042</v>
      </c>
    </row>
    <row r="230" spans="1:11" s="193" customFormat="1" ht="20.100000000000001" hidden="1" customHeight="1">
      <c r="A230" s="804"/>
      <c r="B230" s="1167" t="s">
        <v>798</v>
      </c>
      <c r="C230" s="1154" t="s">
        <v>860</v>
      </c>
      <c r="D230" s="1154">
        <v>46050</v>
      </c>
      <c r="E230" s="1184">
        <f t="shared" si="130"/>
        <v>46063</v>
      </c>
      <c r="F230" s="1184">
        <f t="shared" si="125"/>
        <v>46066</v>
      </c>
      <c r="G230" s="1184">
        <f t="shared" si="127"/>
        <v>46069</v>
      </c>
      <c r="H230" s="1184">
        <f t="shared" si="128"/>
        <v>46085</v>
      </c>
      <c r="I230" s="1181"/>
      <c r="J230" s="1151">
        <f t="shared" si="110"/>
        <v>46049</v>
      </c>
    </row>
    <row r="231" spans="1:11" s="193" customFormat="1" ht="20.100000000000001" hidden="1" customHeight="1">
      <c r="A231" s="804"/>
      <c r="B231" s="1167" t="s">
        <v>655</v>
      </c>
      <c r="C231" s="1154" t="s">
        <v>861</v>
      </c>
      <c r="D231" s="1154">
        <v>46055</v>
      </c>
      <c r="E231" s="1184">
        <f t="shared" ref="E231:E232" si="131">D231+13</f>
        <v>46068</v>
      </c>
      <c r="F231" s="1184">
        <f t="shared" ref="F231:F232" si="132">D231+16</f>
        <v>46071</v>
      </c>
      <c r="G231" s="1184">
        <f t="shared" ref="G231:G232" si="133">D231+19</f>
        <v>46074</v>
      </c>
      <c r="H231" s="1184">
        <f t="shared" ref="H231:H232" si="134">D231+35</f>
        <v>46090</v>
      </c>
      <c r="I231" s="1181"/>
      <c r="J231" s="1151">
        <f t="shared" si="110"/>
        <v>46056</v>
      </c>
    </row>
    <row r="232" spans="1:11" s="193" customFormat="1" ht="20.100000000000001" hidden="1" customHeight="1">
      <c r="A232" s="804" t="s">
        <v>862</v>
      </c>
      <c r="B232" s="1159" t="s">
        <v>462</v>
      </c>
      <c r="C232" s="1154" t="s">
        <v>863</v>
      </c>
      <c r="D232" s="1154">
        <v>46066</v>
      </c>
      <c r="E232" s="1184">
        <f t="shared" si="131"/>
        <v>46079</v>
      </c>
      <c r="F232" s="1184">
        <f t="shared" si="132"/>
        <v>46082</v>
      </c>
      <c r="G232" s="1184">
        <f t="shared" si="133"/>
        <v>46085</v>
      </c>
      <c r="H232" s="1184">
        <f t="shared" si="134"/>
        <v>46101</v>
      </c>
      <c r="I232" s="1181"/>
      <c r="J232" s="1151">
        <f t="shared" si="110"/>
        <v>46063</v>
      </c>
    </row>
    <row r="233" spans="1:11" s="193" customFormat="1" ht="20.100000000000001" hidden="1" customHeight="1">
      <c r="A233" s="804"/>
      <c r="B233" s="1167" t="s">
        <v>768</v>
      </c>
      <c r="C233" s="1154" t="s">
        <v>864</v>
      </c>
      <c r="D233" s="1154">
        <v>46077</v>
      </c>
      <c r="E233" s="1177" t="s">
        <v>286</v>
      </c>
      <c r="F233" s="1177" t="s">
        <v>286</v>
      </c>
      <c r="G233" s="1177" t="s">
        <v>286</v>
      </c>
      <c r="H233" s="1177" t="s">
        <v>286</v>
      </c>
      <c r="I233" s="1181" t="s">
        <v>865</v>
      </c>
      <c r="J233" s="1151">
        <f t="shared" si="110"/>
        <v>46070</v>
      </c>
    </row>
    <row r="234" spans="1:11" s="193" customFormat="1" ht="20.100000000000001" hidden="1" customHeight="1">
      <c r="A234" s="804"/>
      <c r="B234" s="1167" t="s">
        <v>830</v>
      </c>
      <c r="C234" s="1154" t="s">
        <v>866</v>
      </c>
      <c r="D234" s="1154">
        <v>46085</v>
      </c>
      <c r="E234" s="1184">
        <f t="shared" ref="E234" si="135">D234+13</f>
        <v>46098</v>
      </c>
      <c r="F234" s="1184">
        <f t="shared" ref="F234" si="136">D234+16</f>
        <v>46101</v>
      </c>
      <c r="G234" s="1184">
        <f t="shared" ref="G234" si="137">D234+19</f>
        <v>46104</v>
      </c>
      <c r="H234" s="1184">
        <f t="shared" ref="H234" si="138">D234+35</f>
        <v>46120</v>
      </c>
      <c r="I234" s="1181"/>
      <c r="J234" s="1151">
        <f t="shared" si="110"/>
        <v>46077</v>
      </c>
    </row>
    <row r="235" spans="1:11" s="193" customFormat="1" ht="20.100000000000001" hidden="1" customHeight="1">
      <c r="A235" s="804"/>
      <c r="B235" s="1406" t="s">
        <v>839</v>
      </c>
      <c r="C235" s="1374" t="s">
        <v>867</v>
      </c>
      <c r="D235" s="1374">
        <v>46091</v>
      </c>
      <c r="E235" s="1257">
        <f t="shared" ref="E235" si="139">D235+13</f>
        <v>46104</v>
      </c>
      <c r="F235" s="1257">
        <f t="shared" ref="F235" si="140">D235+16</f>
        <v>46107</v>
      </c>
      <c r="G235" s="1257">
        <f t="shared" ref="G235" si="141">D235+19</f>
        <v>46110</v>
      </c>
      <c r="H235" s="1257">
        <f t="shared" ref="H235" si="142">D235+35</f>
        <v>46126</v>
      </c>
      <c r="I235" s="1181"/>
      <c r="J235" s="1325">
        <f t="shared" si="110"/>
        <v>46084</v>
      </c>
    </row>
    <row r="236" spans="1:11" s="193" customFormat="1" ht="20.100000000000001" hidden="1" customHeight="1">
      <c r="A236" s="804"/>
      <c r="B236" s="1433" t="s">
        <v>798</v>
      </c>
      <c r="C236" s="1408" t="s">
        <v>868</v>
      </c>
      <c r="D236" s="1408">
        <v>46094</v>
      </c>
      <c r="E236" s="1434">
        <f t="shared" ref="E236" si="143">D236+13</f>
        <v>46107</v>
      </c>
      <c r="F236" s="1434">
        <f t="shared" ref="F236" si="144">D236+16</f>
        <v>46110</v>
      </c>
      <c r="G236" s="1434">
        <f t="shared" ref="G236" si="145">D236+19</f>
        <v>46113</v>
      </c>
      <c r="H236" s="1435">
        <f t="shared" ref="H236" si="146">D236+35</f>
        <v>46129</v>
      </c>
      <c r="I236" s="1181"/>
      <c r="J236" s="1342">
        <f t="shared" si="110"/>
        <v>46091</v>
      </c>
    </row>
    <row r="237" spans="1:11" s="193" customFormat="1" ht="20.100000000000001" customHeight="1">
      <c r="A237" s="804"/>
      <c r="B237" s="1407"/>
      <c r="C237" s="1202"/>
      <c r="D237" s="1202"/>
      <c r="E237" s="1238"/>
      <c r="F237" s="1238"/>
      <c r="G237" s="1238"/>
      <c r="H237" s="1238"/>
      <c r="I237" s="1181"/>
      <c r="J237" s="1202"/>
    </row>
    <row r="238" spans="1:11" s="193" customFormat="1" ht="29.25" customHeight="1">
      <c r="A238" s="804"/>
      <c r="B238" s="1530" t="s">
        <v>3</v>
      </c>
      <c r="C238" s="1530"/>
      <c r="D238" s="1554" t="s">
        <v>250</v>
      </c>
      <c r="E238" s="1436" t="s">
        <v>210</v>
      </c>
      <c r="F238" s="1161" t="s">
        <v>148</v>
      </c>
      <c r="G238" s="1147" t="s">
        <v>115</v>
      </c>
      <c r="H238" s="1147" t="s">
        <v>104</v>
      </c>
      <c r="I238" s="1147" t="s">
        <v>60</v>
      </c>
      <c r="J238" s="1202"/>
    </row>
    <row r="239" spans="1:11" s="193" customFormat="1" ht="24.75" customHeight="1">
      <c r="A239" s="804"/>
      <c r="B239" s="1148" t="s">
        <v>252</v>
      </c>
      <c r="C239" s="1259" t="s">
        <v>253</v>
      </c>
      <c r="D239" s="1555"/>
      <c r="E239" s="1437" t="s">
        <v>65</v>
      </c>
      <c r="F239" s="1182" t="s">
        <v>57</v>
      </c>
      <c r="G239" s="1182" t="s">
        <v>59</v>
      </c>
      <c r="H239" s="1182" t="s">
        <v>160</v>
      </c>
      <c r="I239" s="1182" t="s">
        <v>62</v>
      </c>
      <c r="K239" s="1415" t="s">
        <v>255</v>
      </c>
    </row>
    <row r="240" spans="1:11" s="193" customFormat="1" ht="20.100000000000001" hidden="1" customHeight="1">
      <c r="A240" s="804"/>
      <c r="B240" s="1167" t="s">
        <v>655</v>
      </c>
      <c r="C240" s="1154" t="s">
        <v>869</v>
      </c>
      <c r="D240" s="1377">
        <v>46107</v>
      </c>
      <c r="E240" s="1244">
        <f>D240+7</f>
        <v>46114</v>
      </c>
      <c r="F240" s="1244">
        <f>D240+13</f>
        <v>46120</v>
      </c>
      <c r="G240" s="1244">
        <f>D240+16</f>
        <v>46123</v>
      </c>
      <c r="H240" s="1244">
        <f>D240+19</f>
        <v>46126</v>
      </c>
      <c r="I240" s="1244">
        <f>E240+35</f>
        <v>46149</v>
      </c>
      <c r="K240" s="1432" t="e">
        <f>WEEKNUM(#REF!)</f>
        <v>#REF!</v>
      </c>
    </row>
    <row r="241" spans="1:11" s="193" customFormat="1" ht="20.100000000000001" hidden="1" customHeight="1">
      <c r="A241" s="804" t="s">
        <v>776</v>
      </c>
      <c r="B241" s="1159" t="s">
        <v>310</v>
      </c>
      <c r="C241" s="1154" t="s">
        <v>870</v>
      </c>
      <c r="D241" s="1160">
        <v>46105</v>
      </c>
      <c r="E241" s="1187">
        <f t="shared" ref="E241" si="147">D241+13</f>
        <v>46118</v>
      </c>
      <c r="F241" s="1187">
        <f t="shared" ref="F241" si="148">D241+16</f>
        <v>46121</v>
      </c>
      <c r="G241" s="1187">
        <f t="shared" ref="G241" si="149">D241+19</f>
        <v>46124</v>
      </c>
      <c r="H241" s="1187">
        <f t="shared" ref="H241:I241" si="150">D241+35</f>
        <v>46140</v>
      </c>
      <c r="I241" s="1187">
        <f t="shared" si="150"/>
        <v>46153</v>
      </c>
      <c r="K241" s="1194" t="e">
        <f>WEEKNUM(#REF!)</f>
        <v>#REF!</v>
      </c>
    </row>
    <row r="242" spans="1:11" s="193" customFormat="1" ht="20.100000000000001" hidden="1" customHeight="1">
      <c r="A242" s="804" t="s">
        <v>871</v>
      </c>
      <c r="B242" s="1167" t="s">
        <v>872</v>
      </c>
      <c r="C242" s="1154" t="s">
        <v>873</v>
      </c>
      <c r="D242" s="1154">
        <v>46115</v>
      </c>
      <c r="E242" s="1178" t="s">
        <v>286</v>
      </c>
      <c r="F242" s="1244">
        <f>D242+13</f>
        <v>46128</v>
      </c>
      <c r="G242" s="1244">
        <f>F242+3</f>
        <v>46131</v>
      </c>
      <c r="H242" s="1244">
        <f>G242+3</f>
        <v>46134</v>
      </c>
      <c r="I242" s="1184">
        <f>H242+16</f>
        <v>46150</v>
      </c>
      <c r="K242" s="1194" t="e">
        <f>WEEKNUM(#REF!)</f>
        <v>#REF!</v>
      </c>
    </row>
    <row r="243" spans="1:11" s="193" customFormat="1" ht="20.100000000000001" hidden="1" customHeight="1">
      <c r="A243" s="804" t="s">
        <v>874</v>
      </c>
      <c r="B243" s="1167" t="s">
        <v>782</v>
      </c>
      <c r="C243" s="1154" t="s">
        <v>875</v>
      </c>
      <c r="D243" s="1154">
        <v>46117</v>
      </c>
      <c r="E243" s="1178" t="s">
        <v>286</v>
      </c>
      <c r="F243" s="1178" t="s">
        <v>286</v>
      </c>
      <c r="G243" s="1178" t="s">
        <v>286</v>
      </c>
      <c r="H243" s="1178" t="s">
        <v>286</v>
      </c>
      <c r="I243" s="1178" t="s">
        <v>286</v>
      </c>
      <c r="K243" s="1194" t="e">
        <f>WEEKNUM(#REF!)</f>
        <v>#REF!</v>
      </c>
    </row>
    <row r="244" spans="1:11" s="193" customFormat="1" ht="20.100000000000001" hidden="1" customHeight="1">
      <c r="A244" s="804" t="s">
        <v>839</v>
      </c>
      <c r="B244" s="1167" t="s">
        <v>830</v>
      </c>
      <c r="C244" s="1154" t="s">
        <v>876</v>
      </c>
      <c r="D244" s="1154">
        <v>46130</v>
      </c>
      <c r="E244" s="1178" t="s">
        <v>286</v>
      </c>
      <c r="F244" s="1244">
        <f t="shared" ref="F244" si="151">D244+13</f>
        <v>46143</v>
      </c>
      <c r="G244" s="1244">
        <f t="shared" ref="G244:G246" si="152">D244+16</f>
        <v>46146</v>
      </c>
      <c r="H244" s="1244">
        <f t="shared" ref="H244:H246" si="153">D244+19</f>
        <v>46149</v>
      </c>
      <c r="I244" s="1184">
        <f>D244+35</f>
        <v>46165</v>
      </c>
      <c r="K244" s="1194" t="e">
        <f>WEEKNUM(#REF!)</f>
        <v>#REF!</v>
      </c>
    </row>
    <row r="245" spans="1:11" s="193" customFormat="1" ht="20.100000000000001" hidden="1" customHeight="1">
      <c r="A245" s="804"/>
      <c r="B245" s="1167" t="s">
        <v>839</v>
      </c>
      <c r="C245" s="1154" t="s">
        <v>877</v>
      </c>
      <c r="D245" s="1154">
        <v>46129</v>
      </c>
      <c r="E245" s="1178" t="s">
        <v>286</v>
      </c>
      <c r="F245" s="1178" t="s">
        <v>286</v>
      </c>
      <c r="G245" s="1178" t="s">
        <v>286</v>
      </c>
      <c r="H245" s="1178" t="s">
        <v>286</v>
      </c>
      <c r="I245" s="1178" t="s">
        <v>286</v>
      </c>
      <c r="K245" s="1194" t="e">
        <f>WEEKNUM(#REF!)</f>
        <v>#REF!</v>
      </c>
    </row>
    <row r="246" spans="1:11" s="193" customFormat="1" ht="20.100000000000001" hidden="1" customHeight="1">
      <c r="A246" s="804"/>
      <c r="B246" s="1167" t="s">
        <v>798</v>
      </c>
      <c r="C246" s="1154" t="s">
        <v>878</v>
      </c>
      <c r="D246" s="1154">
        <v>46143</v>
      </c>
      <c r="E246" s="1244">
        <f t="shared" ref="E246" si="154">D246+7</f>
        <v>46150</v>
      </c>
      <c r="F246" s="1178" t="s">
        <v>286</v>
      </c>
      <c r="G246" s="1244">
        <f t="shared" si="152"/>
        <v>46159</v>
      </c>
      <c r="H246" s="1244">
        <f t="shared" si="153"/>
        <v>46162</v>
      </c>
      <c r="I246" s="1184">
        <f>D246+35</f>
        <v>46178</v>
      </c>
      <c r="K246" s="1194" t="e">
        <f>WEEKNUM(#REF!)</f>
        <v>#REF!</v>
      </c>
    </row>
    <row r="247" spans="1:11" s="193" customFormat="1" ht="20.100000000000001" hidden="1" customHeight="1">
      <c r="A247" s="804"/>
      <c r="B247" s="1167" t="s">
        <v>655</v>
      </c>
      <c r="C247" s="1154" t="s">
        <v>879</v>
      </c>
      <c r="D247" s="1154">
        <v>46148</v>
      </c>
      <c r="E247" s="1178" t="s">
        <v>286</v>
      </c>
      <c r="F247" s="1178" t="s">
        <v>286</v>
      </c>
      <c r="G247" s="1178" t="s">
        <v>286</v>
      </c>
      <c r="H247" s="1178" t="s">
        <v>286</v>
      </c>
      <c r="I247" s="1178" t="s">
        <v>286</v>
      </c>
      <c r="K247" s="1194">
        <v>19</v>
      </c>
    </row>
    <row r="248" spans="1:11" s="193" customFormat="1" ht="20.100000000000001" hidden="1" customHeight="1">
      <c r="A248" s="804" t="s">
        <v>880</v>
      </c>
      <c r="B248" s="1167" t="s">
        <v>782</v>
      </c>
      <c r="C248" s="1154" t="s">
        <v>881</v>
      </c>
      <c r="D248" s="1154">
        <v>46151</v>
      </c>
      <c r="E248" s="1178" t="s">
        <v>286</v>
      </c>
      <c r="F248" s="1178" t="s">
        <v>286</v>
      </c>
      <c r="G248" s="1178" t="s">
        <v>286</v>
      </c>
      <c r="H248" s="1178" t="s">
        <v>286</v>
      </c>
      <c r="I248" s="1178" t="s">
        <v>286</v>
      </c>
      <c r="K248" s="1194">
        <v>20</v>
      </c>
    </row>
    <row r="249" spans="1:11" s="193" customFormat="1" ht="20.100000000000001" hidden="1" customHeight="1">
      <c r="A249" s="804" t="s">
        <v>882</v>
      </c>
      <c r="B249" s="1167" t="s">
        <v>649</v>
      </c>
      <c r="C249" s="1154" t="s">
        <v>883</v>
      </c>
      <c r="D249" s="1154">
        <v>46161</v>
      </c>
      <c r="E249" s="1178" t="s">
        <v>286</v>
      </c>
      <c r="F249" s="1178" t="s">
        <v>286</v>
      </c>
      <c r="G249" s="1178" t="s">
        <v>286</v>
      </c>
      <c r="H249" s="1178" t="s">
        <v>286</v>
      </c>
      <c r="I249" s="1178" t="s">
        <v>286</v>
      </c>
      <c r="K249" s="1194">
        <v>21</v>
      </c>
    </row>
    <row r="250" spans="1:11" s="193" customFormat="1" ht="20.100000000000001" hidden="1" customHeight="1">
      <c r="A250" s="804"/>
      <c r="B250" s="1167" t="s">
        <v>884</v>
      </c>
      <c r="C250" s="1154" t="s">
        <v>885</v>
      </c>
      <c r="D250" s="1154">
        <v>46169</v>
      </c>
      <c r="E250" s="1178" t="s">
        <v>286</v>
      </c>
      <c r="F250" s="1178" t="s">
        <v>286</v>
      </c>
      <c r="G250" s="1178" t="s">
        <v>286</v>
      </c>
      <c r="H250" s="1178" t="s">
        <v>286</v>
      </c>
      <c r="I250" s="1178" t="s">
        <v>286</v>
      </c>
      <c r="K250" s="1194">
        <v>22</v>
      </c>
    </row>
    <row r="251" spans="1:11" s="193" customFormat="1" ht="20.100000000000001" customHeight="1">
      <c r="A251" s="804" t="s">
        <v>886</v>
      </c>
      <c r="B251" s="1167" t="s">
        <v>768</v>
      </c>
      <c r="C251" s="1154" t="s">
        <v>887</v>
      </c>
      <c r="D251" s="1154">
        <v>46177</v>
      </c>
      <c r="E251" s="1244">
        <f t="shared" ref="E251" si="155">D251+7</f>
        <v>46184</v>
      </c>
      <c r="F251" s="1244">
        <f t="shared" ref="F251" si="156">D251+13</f>
        <v>46190</v>
      </c>
      <c r="G251" s="1244">
        <f t="shared" ref="G251" si="157">D251+16</f>
        <v>46193</v>
      </c>
      <c r="H251" s="1244">
        <f t="shared" ref="H251" si="158">D251+19</f>
        <v>46196</v>
      </c>
      <c r="I251" s="1184">
        <f t="shared" ref="I251:I254" si="159">D251+35</f>
        <v>46212</v>
      </c>
      <c r="K251" s="1194">
        <v>23</v>
      </c>
    </row>
    <row r="252" spans="1:11" s="193" customFormat="1" ht="20.100000000000001" customHeight="1">
      <c r="A252" s="804"/>
      <c r="B252" s="1167" t="s">
        <v>888</v>
      </c>
      <c r="C252" s="1154" t="s">
        <v>889</v>
      </c>
      <c r="D252" s="1154">
        <v>46184</v>
      </c>
      <c r="E252" s="1244">
        <f t="shared" ref="E252" si="160">D252+7</f>
        <v>46191</v>
      </c>
      <c r="F252" s="1244">
        <f t="shared" ref="F252" si="161">D252+13</f>
        <v>46197</v>
      </c>
      <c r="G252" s="1244">
        <f t="shared" ref="G252" si="162">D252+16</f>
        <v>46200</v>
      </c>
      <c r="H252" s="1244">
        <f t="shared" ref="H252" si="163">D252+19</f>
        <v>46203</v>
      </c>
      <c r="I252" s="1184">
        <f t="shared" si="159"/>
        <v>46219</v>
      </c>
      <c r="K252" s="1194">
        <v>24</v>
      </c>
    </row>
    <row r="253" spans="1:11" s="193" customFormat="1" ht="20.100000000000001" customHeight="1">
      <c r="A253" s="804" t="s">
        <v>890</v>
      </c>
      <c r="B253" s="1167" t="s">
        <v>891</v>
      </c>
      <c r="C253" s="1154" t="s">
        <v>892</v>
      </c>
      <c r="D253" s="1154">
        <v>46190</v>
      </c>
      <c r="E253" s="1178" t="s">
        <v>286</v>
      </c>
      <c r="F253" s="1244">
        <f t="shared" ref="F253" si="164">D253+13</f>
        <v>46203</v>
      </c>
      <c r="G253" s="1244">
        <f t="shared" ref="G253" si="165">D253+16</f>
        <v>46206</v>
      </c>
      <c r="H253" s="1244">
        <f t="shared" ref="H253" si="166">D253+19</f>
        <v>46209</v>
      </c>
      <c r="I253" s="1184">
        <f t="shared" si="159"/>
        <v>46225</v>
      </c>
      <c r="K253" s="1194">
        <v>25</v>
      </c>
    </row>
    <row r="254" spans="1:11" s="193" customFormat="1" ht="20.100000000000001" customHeight="1">
      <c r="A254" s="804" t="s">
        <v>893</v>
      </c>
      <c r="B254" s="1167" t="s">
        <v>839</v>
      </c>
      <c r="C254" s="1154" t="s">
        <v>894</v>
      </c>
      <c r="D254" s="1154">
        <v>46197</v>
      </c>
      <c r="E254" s="1244">
        <f t="shared" ref="E254" si="167">D254+7</f>
        <v>46204</v>
      </c>
      <c r="F254" s="1244">
        <f t="shared" ref="F254" si="168">D254+13</f>
        <v>46210</v>
      </c>
      <c r="G254" s="1244">
        <f t="shared" ref="G254" si="169">D254+16</f>
        <v>46213</v>
      </c>
      <c r="H254" s="1244">
        <f t="shared" ref="H254" si="170">D254+19</f>
        <v>46216</v>
      </c>
      <c r="I254" s="1184">
        <f t="shared" si="159"/>
        <v>46232</v>
      </c>
      <c r="K254" s="1194">
        <v>26</v>
      </c>
    </row>
    <row r="255" spans="1:11" s="193" customFormat="1" ht="20.100000000000001" customHeight="1">
      <c r="A255" s="804" t="s">
        <v>895</v>
      </c>
      <c r="B255" s="1167" t="s">
        <v>804</v>
      </c>
      <c r="C255" s="1154" t="s">
        <v>896</v>
      </c>
      <c r="D255" s="1154">
        <v>46203</v>
      </c>
      <c r="E255" s="1244">
        <f t="shared" ref="E255" si="171">D255+7</f>
        <v>46210</v>
      </c>
      <c r="F255" s="1244">
        <f t="shared" ref="F255" si="172">D255+13</f>
        <v>46216</v>
      </c>
      <c r="G255" s="1244">
        <f t="shared" ref="G255" si="173">D255+16</f>
        <v>46219</v>
      </c>
      <c r="H255" s="1244">
        <f t="shared" ref="H255" si="174">D255+19</f>
        <v>46222</v>
      </c>
      <c r="I255" s="1184">
        <f t="shared" ref="I255" si="175">D255+35</f>
        <v>46238</v>
      </c>
      <c r="K255" s="1194">
        <v>27</v>
      </c>
    </row>
    <row r="256" spans="1:11" s="193" customFormat="1" ht="20.100000000000001" customHeight="1">
      <c r="A256" s="804"/>
      <c r="B256" s="1167" t="s">
        <v>884</v>
      </c>
      <c r="C256" s="1154" t="s">
        <v>897</v>
      </c>
      <c r="D256" s="1154">
        <v>46210</v>
      </c>
      <c r="E256" s="1244">
        <f t="shared" ref="E256" si="176">D256+7</f>
        <v>46217</v>
      </c>
      <c r="F256" s="1244">
        <f t="shared" ref="F256" si="177">D256+13</f>
        <v>46223</v>
      </c>
      <c r="G256" s="1244">
        <f t="shared" ref="G256" si="178">D256+16</f>
        <v>46226</v>
      </c>
      <c r="H256" s="1244">
        <f t="shared" ref="H256" si="179">D256+19</f>
        <v>46229</v>
      </c>
      <c r="I256" s="1184">
        <f t="shared" ref="I256" si="180">D256+35</f>
        <v>46245</v>
      </c>
      <c r="K256" s="1194">
        <v>28</v>
      </c>
    </row>
    <row r="257" spans="1:11" s="193" customFormat="1" ht="20.100000000000001" customHeight="1">
      <c r="A257" s="804"/>
      <c r="B257" s="1167" t="s">
        <v>874</v>
      </c>
      <c r="C257" s="1154" t="s">
        <v>898</v>
      </c>
      <c r="D257" s="1154">
        <v>46217</v>
      </c>
      <c r="E257" s="1244">
        <f t="shared" ref="E257" si="181">D257+7</f>
        <v>46224</v>
      </c>
      <c r="F257" s="1244">
        <f t="shared" ref="F257" si="182">D257+13</f>
        <v>46230</v>
      </c>
      <c r="G257" s="1244">
        <f t="shared" ref="G257" si="183">D257+16</f>
        <v>46233</v>
      </c>
      <c r="H257" s="1244">
        <f t="shared" ref="H257" si="184">D257+19</f>
        <v>46236</v>
      </c>
      <c r="I257" s="1184">
        <f t="shared" ref="I257" si="185">D257+35</f>
        <v>46252</v>
      </c>
      <c r="K257" s="1194">
        <v>29</v>
      </c>
    </row>
    <row r="258" spans="1:11" s="193" customFormat="1" ht="20.100000000000001" customHeight="1">
      <c r="A258" s="804"/>
      <c r="B258" s="1167" t="s">
        <v>888</v>
      </c>
      <c r="C258" s="1154" t="s">
        <v>899</v>
      </c>
      <c r="D258" s="1154">
        <v>46224</v>
      </c>
      <c r="E258" s="1244">
        <f t="shared" ref="E258" si="186">D258+7</f>
        <v>46231</v>
      </c>
      <c r="F258" s="1244">
        <f t="shared" ref="F258" si="187">D258+13</f>
        <v>46237</v>
      </c>
      <c r="G258" s="1244">
        <f t="shared" ref="G258" si="188">D258+16</f>
        <v>46240</v>
      </c>
      <c r="H258" s="1244">
        <f t="shared" ref="H258" si="189">D258+19</f>
        <v>46243</v>
      </c>
      <c r="I258" s="1184">
        <f t="shared" ref="I258" si="190">D258+35</f>
        <v>46259</v>
      </c>
      <c r="K258" s="1194">
        <v>30</v>
      </c>
    </row>
    <row r="259" spans="1:11" s="193" customFormat="1" ht="20.100000000000001" customHeight="1">
      <c r="A259" s="804"/>
      <c r="B259" s="1167" t="s">
        <v>900</v>
      </c>
      <c r="C259" s="1154" t="s">
        <v>901</v>
      </c>
      <c r="D259" s="1154">
        <v>46231</v>
      </c>
      <c r="E259" s="1244">
        <f t="shared" ref="E259" si="191">D259+7</f>
        <v>46238</v>
      </c>
      <c r="F259" s="1244">
        <f t="shared" ref="F259" si="192">D259+13</f>
        <v>46244</v>
      </c>
      <c r="G259" s="1244">
        <f t="shared" ref="G259" si="193">D259+16</f>
        <v>46247</v>
      </c>
      <c r="H259" s="1244">
        <f t="shared" ref="H259" si="194">D259+19</f>
        <v>46250</v>
      </c>
      <c r="I259" s="1184">
        <f t="shared" ref="I259" si="195">D259+35</f>
        <v>46266</v>
      </c>
      <c r="K259" s="1194">
        <v>31</v>
      </c>
    </row>
    <row r="260" spans="1:11" s="193" customFormat="1" ht="20.100000000000001" customHeight="1">
      <c r="A260" s="804"/>
      <c r="B260" s="1167" t="s">
        <v>886</v>
      </c>
      <c r="C260" s="1154" t="s">
        <v>902</v>
      </c>
      <c r="D260" s="1154">
        <v>46238</v>
      </c>
      <c r="E260" s="1244">
        <f t="shared" ref="E260" si="196">D260+7</f>
        <v>46245</v>
      </c>
      <c r="F260" s="1244">
        <f t="shared" ref="F260" si="197">D260+13</f>
        <v>46251</v>
      </c>
      <c r="G260" s="1244">
        <f t="shared" ref="G260" si="198">D260+16</f>
        <v>46254</v>
      </c>
      <c r="H260" s="1244">
        <f t="shared" ref="H260" si="199">D260+19</f>
        <v>46257</v>
      </c>
      <c r="I260" s="1184">
        <f t="shared" ref="I260" si="200">D260+35</f>
        <v>46273</v>
      </c>
      <c r="K260" s="1194">
        <v>32</v>
      </c>
    </row>
    <row r="261" spans="1:11" s="193" customFormat="1" ht="20.100000000000001" customHeight="1">
      <c r="A261" s="804"/>
      <c r="B261" s="1167" t="s">
        <v>903</v>
      </c>
      <c r="C261" s="1154" t="s">
        <v>904</v>
      </c>
      <c r="D261" s="1154">
        <v>46245</v>
      </c>
      <c r="E261" s="1244">
        <f t="shared" ref="E261:E262" si="201">D261+7</f>
        <v>46252</v>
      </c>
      <c r="F261" s="1244">
        <f t="shared" ref="F261:F262" si="202">D261+13</f>
        <v>46258</v>
      </c>
      <c r="G261" s="1244">
        <f t="shared" ref="G261:G262" si="203">D261+16</f>
        <v>46261</v>
      </c>
      <c r="H261" s="1244">
        <f t="shared" ref="H261:H262" si="204">D261+19</f>
        <v>46264</v>
      </c>
      <c r="I261" s="1184">
        <f t="shared" ref="I261:I262" si="205">D261+35</f>
        <v>46280</v>
      </c>
      <c r="K261" s="1194">
        <v>33</v>
      </c>
    </row>
    <row r="262" spans="1:11" s="193" customFormat="1" ht="20.100000000000001" customHeight="1">
      <c r="A262" s="804"/>
      <c r="B262" s="1167" t="s">
        <v>884</v>
      </c>
      <c r="C262" s="1154" t="s">
        <v>905</v>
      </c>
      <c r="D262" s="1154">
        <v>46252</v>
      </c>
      <c r="E262" s="1244">
        <f t="shared" si="201"/>
        <v>46259</v>
      </c>
      <c r="F262" s="1244">
        <f t="shared" si="202"/>
        <v>46265</v>
      </c>
      <c r="G262" s="1244">
        <f t="shared" si="203"/>
        <v>46268</v>
      </c>
      <c r="H262" s="1244">
        <f t="shared" si="204"/>
        <v>46271</v>
      </c>
      <c r="I262" s="1184">
        <f t="shared" si="205"/>
        <v>46287</v>
      </c>
      <c r="K262" s="1194">
        <v>34</v>
      </c>
    </row>
    <row r="263" spans="1:11" s="193" customFormat="1" ht="20.100000000000001" customHeight="1">
      <c r="A263" s="804"/>
      <c r="B263" s="1167" t="s">
        <v>874</v>
      </c>
      <c r="C263" s="1154" t="s">
        <v>906</v>
      </c>
      <c r="D263" s="1154">
        <v>46259</v>
      </c>
      <c r="E263" s="1244">
        <f t="shared" ref="E263:E264" si="206">D263+7</f>
        <v>46266</v>
      </c>
      <c r="F263" s="1244">
        <f t="shared" ref="F263:F264" si="207">D263+13</f>
        <v>46272</v>
      </c>
      <c r="G263" s="1244">
        <f t="shared" ref="G263:G264" si="208">D263+16</f>
        <v>46275</v>
      </c>
      <c r="H263" s="1244">
        <f t="shared" ref="H263:H264" si="209">D263+19</f>
        <v>46278</v>
      </c>
      <c r="I263" s="1184">
        <f t="shared" ref="I263:I264" si="210">D263+35</f>
        <v>46294</v>
      </c>
      <c r="K263" s="1194">
        <v>35</v>
      </c>
    </row>
    <row r="264" spans="1:11" s="193" customFormat="1" ht="20.100000000000001" customHeight="1">
      <c r="A264" s="804"/>
      <c r="B264" s="1167" t="s">
        <v>888</v>
      </c>
      <c r="C264" s="1154" t="s">
        <v>907</v>
      </c>
      <c r="D264" s="1154">
        <v>46266</v>
      </c>
      <c r="E264" s="1244">
        <f t="shared" si="206"/>
        <v>46273</v>
      </c>
      <c r="F264" s="1244">
        <f t="shared" si="207"/>
        <v>46279</v>
      </c>
      <c r="G264" s="1244">
        <f t="shared" si="208"/>
        <v>46282</v>
      </c>
      <c r="H264" s="1244">
        <f t="shared" si="209"/>
        <v>46285</v>
      </c>
      <c r="I264" s="1184">
        <f t="shared" si="210"/>
        <v>46301</v>
      </c>
      <c r="K264" s="1194">
        <v>36</v>
      </c>
    </row>
    <row r="265" spans="1:11" s="193" customFormat="1" ht="20.100000000000001" customHeight="1">
      <c r="A265" s="804"/>
      <c r="B265" s="1167" t="s">
        <v>900</v>
      </c>
      <c r="C265" s="1154" t="s">
        <v>908</v>
      </c>
      <c r="D265" s="1154">
        <v>46273</v>
      </c>
      <c r="E265" s="1244">
        <f t="shared" ref="E265" si="211">D265+7</f>
        <v>46280</v>
      </c>
      <c r="F265" s="1244">
        <f t="shared" ref="F265" si="212">D265+13</f>
        <v>46286</v>
      </c>
      <c r="G265" s="1244">
        <f t="shared" ref="G265" si="213">D265+16</f>
        <v>46289</v>
      </c>
      <c r="H265" s="1244">
        <f t="shared" ref="H265" si="214">D265+19</f>
        <v>46292</v>
      </c>
      <c r="I265" s="1184">
        <f t="shared" ref="I265" si="215">D265+35</f>
        <v>46308</v>
      </c>
      <c r="K265" s="1194">
        <v>37</v>
      </c>
    </row>
    <row r="266" spans="1:11" s="18" customFormat="1" ht="20.100000000000001" customHeight="1">
      <c r="A266" s="853"/>
      <c r="B266" s="147" t="s">
        <v>467</v>
      </c>
      <c r="C266" s="11"/>
      <c r="D266" s="11"/>
      <c r="E266" s="11"/>
      <c r="F266" s="11"/>
      <c r="G266" s="11"/>
      <c r="H266" s="11"/>
      <c r="I266" s="11"/>
      <c r="J266" s="11"/>
    </row>
    <row r="267" spans="1:11" s="18" customFormat="1" ht="20.100000000000001" customHeight="1">
      <c r="A267" s="853"/>
      <c r="B267" s="147"/>
      <c r="C267" s="11"/>
      <c r="D267" s="11"/>
      <c r="E267" s="11"/>
      <c r="F267" s="11"/>
      <c r="G267" s="11"/>
      <c r="H267" s="11"/>
      <c r="I267" s="11"/>
      <c r="J267" s="11"/>
    </row>
    <row r="268" spans="1:11" s="147" customFormat="1" ht="18.75" customHeight="1">
      <c r="A268" s="855"/>
      <c r="B268" s="762"/>
      <c r="C268" s="750"/>
      <c r="D268" s="751"/>
      <c r="E268" s="763"/>
      <c r="F268" s="767"/>
      <c r="G268" s="424"/>
      <c r="H268" s="424"/>
      <c r="I268" s="751"/>
      <c r="J268" s="145"/>
      <c r="K268" s="145"/>
    </row>
    <row r="269" spans="1:11" s="147" customFormat="1" ht="18.75" customHeight="1">
      <c r="B269" s="770"/>
      <c r="C269" s="771"/>
      <c r="D269" s="772"/>
      <c r="E269" s="773"/>
      <c r="F269" s="774"/>
      <c r="G269" s="775"/>
      <c r="H269" s="776"/>
    </row>
    <row r="270" spans="1:11" s="147" customFormat="1" ht="18.75" customHeight="1">
      <c r="B270" s="777" t="s">
        <v>468</v>
      </c>
      <c r="C270" s="145"/>
      <c r="D270" s="147" t="s">
        <v>469</v>
      </c>
      <c r="G270" s="147" t="s">
        <v>470</v>
      </c>
      <c r="H270" s="778"/>
    </row>
    <row r="271" spans="1:11" s="147" customFormat="1" ht="18.75" customHeight="1">
      <c r="B271" s="779" t="s">
        <v>471</v>
      </c>
      <c r="C271" s="1080" t="s">
        <v>472</v>
      </c>
      <c r="D271" s="133" t="s">
        <v>473</v>
      </c>
      <c r="F271" s="1080" t="s">
        <v>474</v>
      </c>
      <c r="G271" s="145" t="s">
        <v>475</v>
      </c>
      <c r="H271" s="1081" t="s">
        <v>476</v>
      </c>
    </row>
    <row r="272" spans="1:11" s="147" customFormat="1" ht="18.75" customHeight="1">
      <c r="B272" s="779" t="s">
        <v>477</v>
      </c>
      <c r="C272" s="1080" t="s">
        <v>478</v>
      </c>
      <c r="D272" s="133" t="s">
        <v>479</v>
      </c>
      <c r="E272" s="148" t="s">
        <v>480</v>
      </c>
      <c r="F272" s="1082" t="s">
        <v>481</v>
      </c>
      <c r="G272" s="145" t="s">
        <v>482</v>
      </c>
      <c r="H272" s="1081" t="s">
        <v>483</v>
      </c>
    </row>
    <row r="273" spans="1:14" s="147" customFormat="1" ht="18.75" customHeight="1">
      <c r="B273" s="782" t="s">
        <v>484</v>
      </c>
      <c r="C273" s="1083" t="s">
        <v>485</v>
      </c>
      <c r="D273" s="133" t="s">
        <v>486</v>
      </c>
      <c r="E273" s="148" t="s">
        <v>487</v>
      </c>
      <c r="F273" s="1082" t="s">
        <v>488</v>
      </c>
      <c r="G273" s="587" t="s">
        <v>489</v>
      </c>
      <c r="H273" s="1084" t="s">
        <v>490</v>
      </c>
    </row>
    <row r="274" spans="1:14" s="147" customFormat="1" ht="18.75" customHeight="1">
      <c r="B274" s="782" t="s">
        <v>491</v>
      </c>
      <c r="C274" s="1083" t="s">
        <v>492</v>
      </c>
      <c r="D274" s="133" t="s">
        <v>493</v>
      </c>
      <c r="E274" s="148" t="s">
        <v>494</v>
      </c>
      <c r="F274" s="1082" t="s">
        <v>495</v>
      </c>
      <c r="G274" s="587" t="s">
        <v>496</v>
      </c>
      <c r="H274" s="1084" t="s">
        <v>497</v>
      </c>
      <c r="M274" s="149"/>
      <c r="N274" s="149"/>
    </row>
    <row r="275" spans="1:14" s="147" customFormat="1" ht="18.75" customHeight="1">
      <c r="B275" s="782" t="s">
        <v>909</v>
      </c>
      <c r="C275" s="1083" t="s">
        <v>499</v>
      </c>
      <c r="D275" s="133" t="s">
        <v>500</v>
      </c>
      <c r="E275" s="148" t="s">
        <v>501</v>
      </c>
      <c r="F275" s="1082" t="s">
        <v>502</v>
      </c>
      <c r="G275" s="587" t="s">
        <v>503</v>
      </c>
      <c r="H275" s="1084" t="s">
        <v>504</v>
      </c>
      <c r="M275" s="149"/>
      <c r="N275" s="149"/>
    </row>
    <row r="276" spans="1:14" s="147" customFormat="1" ht="18.75" customHeight="1">
      <c r="B276" s="782" t="s">
        <v>505</v>
      </c>
      <c r="C276" s="1083" t="s">
        <v>506</v>
      </c>
      <c r="D276" s="133" t="s">
        <v>507</v>
      </c>
      <c r="E276" s="148" t="s">
        <v>508</v>
      </c>
      <c r="F276" s="1082" t="s">
        <v>509</v>
      </c>
      <c r="G276" s="587" t="s">
        <v>510</v>
      </c>
      <c r="H276" s="1084" t="s">
        <v>511</v>
      </c>
      <c r="M276" s="149"/>
      <c r="N276" s="149"/>
    </row>
    <row r="277" spans="1:14" s="147" customFormat="1" ht="18.75" customHeight="1">
      <c r="B277" s="782" t="s">
        <v>512</v>
      </c>
      <c r="C277" s="1083" t="s">
        <v>513</v>
      </c>
      <c r="D277" s="133" t="s">
        <v>514</v>
      </c>
      <c r="E277" s="148" t="s">
        <v>515</v>
      </c>
      <c r="F277" s="1080" t="s">
        <v>516</v>
      </c>
      <c r="G277" s="587" t="s">
        <v>517</v>
      </c>
      <c r="H277" s="786" t="s">
        <v>518</v>
      </c>
      <c r="M277" s="149"/>
      <c r="N277" s="149"/>
    </row>
    <row r="278" spans="1:14" s="149" customFormat="1" ht="18.75" customHeight="1">
      <c r="A278" s="1018"/>
      <c r="B278" s="782" t="s">
        <v>519</v>
      </c>
      <c r="C278" s="1083" t="s">
        <v>520</v>
      </c>
      <c r="D278" s="133" t="s">
        <v>521</v>
      </c>
      <c r="E278" s="148" t="s">
        <v>522</v>
      </c>
      <c r="F278" s="738" t="s">
        <v>523</v>
      </c>
      <c r="G278" s="147"/>
      <c r="H278" s="787"/>
      <c r="I278" s="145"/>
      <c r="J278" s="145"/>
    </row>
    <row r="279" spans="1:14" s="149" customFormat="1" ht="18.75" customHeight="1">
      <c r="A279" s="1018"/>
      <c r="B279" s="788"/>
      <c r="C279" s="789"/>
      <c r="D279" s="789"/>
      <c r="E279" s="790"/>
      <c r="F279" s="790"/>
      <c r="G279" s="790"/>
      <c r="H279" s="791"/>
      <c r="I279" s="145"/>
      <c r="J279" s="145"/>
    </row>
    <row r="280" spans="1:14" s="147" customFormat="1" ht="18.75" customHeight="1">
      <c r="A280" s="855"/>
      <c r="B280" s="11"/>
      <c r="C280" s="11"/>
      <c r="D280" s="11"/>
      <c r="E280" s="145"/>
      <c r="F280" s="145"/>
      <c r="G280" s="145"/>
      <c r="H280" s="11"/>
      <c r="I280" s="145"/>
      <c r="J280" s="145"/>
      <c r="K280" s="145"/>
    </row>
    <row r="281" spans="1:14" s="147" customFormat="1" ht="18.75" customHeight="1">
      <c r="A281" s="855"/>
      <c r="B281" s="11"/>
      <c r="C281" s="11"/>
      <c r="D281" s="11"/>
      <c r="E281" s="11"/>
      <c r="F281" s="11"/>
      <c r="G281" s="11"/>
      <c r="H281" s="11"/>
      <c r="I281" s="11"/>
      <c r="J281" s="11"/>
      <c r="K281" s="145"/>
    </row>
    <row r="282" spans="1:14" s="147" customFormat="1" ht="18.75" customHeight="1">
      <c r="A282" s="855"/>
      <c r="B282" s="11"/>
      <c r="C282" s="11"/>
      <c r="D282" s="11"/>
      <c r="E282" s="11"/>
      <c r="F282" s="11"/>
      <c r="G282" s="11"/>
      <c r="H282" s="11"/>
      <c r="I282" s="11"/>
      <c r="J282" s="11"/>
      <c r="K282" s="145"/>
    </row>
    <row r="283" spans="1:14" s="147" customFormat="1" ht="18.75" customHeight="1">
      <c r="A283" s="855"/>
      <c r="B283" s="762"/>
      <c r="C283" s="750"/>
      <c r="D283" s="751"/>
      <c r="E283" s="763"/>
      <c r="F283" s="435"/>
      <c r="G283" s="456"/>
      <c r="H283" s="456"/>
      <c r="I283" s="162"/>
      <c r="J283" s="145"/>
      <c r="K283" s="145"/>
    </row>
    <row r="284" spans="1:14" s="147" customFormat="1" ht="18.75" customHeight="1">
      <c r="A284" s="855"/>
      <c r="B284" s="762"/>
      <c r="C284" s="750"/>
      <c r="D284" s="751"/>
      <c r="E284" s="763"/>
      <c r="F284" s="435"/>
      <c r="G284" s="456"/>
      <c r="H284" s="456"/>
      <c r="I284" s="162"/>
      <c r="J284" s="145"/>
      <c r="K284" s="145"/>
    </row>
    <row r="285" spans="1:14" s="147" customFormat="1" ht="18.75" customHeight="1">
      <c r="A285" s="855"/>
      <c r="B285" s="762"/>
      <c r="C285" s="750"/>
      <c r="D285" s="751"/>
      <c r="E285" s="763"/>
      <c r="F285" s="435"/>
      <c r="G285" s="456"/>
      <c r="H285" s="456"/>
      <c r="I285" s="162"/>
      <c r="J285" s="145"/>
      <c r="K285" s="145"/>
    </row>
    <row r="286" spans="1:14" s="147" customFormat="1" ht="18.75" customHeight="1">
      <c r="A286" s="855"/>
      <c r="B286" s="762"/>
      <c r="C286" s="750"/>
      <c r="D286" s="751"/>
      <c r="E286" s="763"/>
      <c r="F286" s="435"/>
      <c r="G286" s="456"/>
      <c r="H286" s="456"/>
      <c r="I286" s="162"/>
      <c r="J286" s="145"/>
      <c r="K286" s="145"/>
    </row>
    <row r="287" spans="1:14" s="147" customFormat="1" ht="18.75" customHeight="1">
      <c r="A287" s="855"/>
      <c r="B287" s="762"/>
      <c r="C287" s="750"/>
      <c r="D287" s="751"/>
      <c r="E287" s="763"/>
      <c r="F287" s="435"/>
      <c r="G287" s="456"/>
      <c r="H287" s="456"/>
      <c r="I287" s="162"/>
      <c r="J287" s="145"/>
      <c r="K287" s="145"/>
    </row>
    <row r="288" spans="1:14" s="147" customFormat="1" ht="18.75" customHeight="1">
      <c r="A288" s="855"/>
      <c r="B288" s="762"/>
      <c r="C288" s="750"/>
      <c r="D288" s="751"/>
      <c r="E288" s="763"/>
      <c r="F288" s="435"/>
      <c r="G288" s="456"/>
      <c r="H288" s="456"/>
      <c r="I288" s="162"/>
      <c r="J288" s="145"/>
      <c r="K288" s="145"/>
    </row>
    <row r="289" spans="1:11" s="147" customFormat="1" ht="18.75" customHeight="1">
      <c r="A289" s="855"/>
      <c r="B289" s="762"/>
      <c r="C289" s="750"/>
      <c r="D289" s="751"/>
      <c r="E289" s="763"/>
      <c r="F289" s="435"/>
      <c r="G289" s="456"/>
      <c r="H289" s="456"/>
      <c r="I289" s="162"/>
      <c r="J289" s="145"/>
      <c r="K289" s="145"/>
    </row>
    <row r="290" spans="1:11" s="147" customFormat="1" ht="18.75" customHeight="1">
      <c r="A290" s="855"/>
      <c r="B290" s="762"/>
      <c r="C290" s="750"/>
      <c r="D290" s="751"/>
      <c r="E290" s="763"/>
      <c r="F290" s="435"/>
      <c r="G290" s="456"/>
      <c r="H290" s="456"/>
      <c r="I290" s="162"/>
      <c r="J290" s="145"/>
      <c r="K290" s="145"/>
    </row>
    <row r="291" spans="1:11" s="147" customFormat="1" ht="18.75" customHeight="1">
      <c r="A291" s="855"/>
      <c r="B291" s="762"/>
      <c r="C291" s="750"/>
      <c r="D291" s="751"/>
      <c r="E291" s="763"/>
      <c r="F291" s="435"/>
      <c r="G291" s="456"/>
      <c r="H291" s="456"/>
      <c r="I291" s="162"/>
      <c r="J291" s="145"/>
      <c r="K291" s="145"/>
    </row>
    <row r="292" spans="1:11" s="147" customFormat="1" ht="18.75" customHeight="1">
      <c r="A292" s="855"/>
      <c r="B292" s="762"/>
      <c r="C292" s="750"/>
      <c r="D292" s="751"/>
      <c r="E292" s="763"/>
      <c r="F292" s="435"/>
      <c r="G292" s="456"/>
      <c r="H292" s="456"/>
      <c r="I292" s="162"/>
      <c r="J292" s="145"/>
      <c r="K292" s="145"/>
    </row>
    <row r="293" spans="1:11" s="147" customFormat="1" ht="18.75" customHeight="1">
      <c r="A293" s="855"/>
      <c r="B293" s="762"/>
      <c r="C293" s="750"/>
      <c r="D293" s="751"/>
      <c r="E293" s="763"/>
      <c r="F293" s="435"/>
      <c r="G293" s="456"/>
      <c r="H293" s="456"/>
      <c r="I293" s="162"/>
      <c r="J293" s="145"/>
      <c r="K293" s="145"/>
    </row>
    <row r="294" spans="1:11" s="147" customFormat="1" ht="18.75" customHeight="1">
      <c r="A294" s="855"/>
      <c r="B294" s="762"/>
      <c r="C294" s="750"/>
      <c r="D294" s="751"/>
      <c r="E294" s="763"/>
      <c r="F294" s="435"/>
      <c r="G294" s="456"/>
      <c r="H294" s="456"/>
      <c r="I294" s="162"/>
      <c r="J294" s="145"/>
      <c r="K294" s="145"/>
    </row>
    <row r="295" spans="1:11" s="147" customFormat="1" ht="18.75" customHeight="1">
      <c r="A295" s="855"/>
      <c r="B295" s="762"/>
      <c r="C295" s="750"/>
      <c r="D295" s="751"/>
      <c r="E295" s="763"/>
      <c r="F295" s="435"/>
      <c r="G295" s="456"/>
      <c r="H295" s="456"/>
      <c r="I295" s="162"/>
      <c r="J295" s="145"/>
      <c r="K295" s="145"/>
    </row>
    <row r="296" spans="1:11" s="147" customFormat="1" ht="18.75" customHeight="1">
      <c r="A296" s="855"/>
      <c r="B296" s="762"/>
      <c r="C296" s="750"/>
      <c r="D296" s="751"/>
      <c r="E296" s="763"/>
      <c r="F296" s="435"/>
      <c r="G296" s="456"/>
      <c r="H296" s="456"/>
      <c r="I296" s="162"/>
      <c r="J296" s="145"/>
      <c r="K296" s="145"/>
    </row>
    <row r="297" spans="1:11" s="147" customFormat="1" ht="18.75" customHeight="1">
      <c r="A297" s="855"/>
      <c r="B297" s="762"/>
      <c r="C297" s="750"/>
      <c r="D297" s="751"/>
      <c r="E297" s="763"/>
      <c r="F297" s="435"/>
      <c r="G297" s="456"/>
      <c r="H297" s="456"/>
      <c r="I297" s="162"/>
      <c r="J297" s="145"/>
      <c r="K297" s="145"/>
    </row>
    <row r="298" spans="1:11" s="147" customFormat="1" ht="18.75" customHeight="1">
      <c r="A298" s="855"/>
      <c r="B298" s="762"/>
      <c r="C298" s="750"/>
      <c r="D298" s="751"/>
      <c r="E298" s="763"/>
      <c r="F298" s="435"/>
      <c r="G298" s="456"/>
      <c r="H298" s="456"/>
      <c r="I298" s="162"/>
      <c r="J298" s="145"/>
      <c r="K298" s="145"/>
    </row>
    <row r="299" spans="1:11" s="147" customFormat="1" ht="18.75" customHeight="1">
      <c r="A299" s="855"/>
      <c r="B299" s="762"/>
      <c r="C299" s="750"/>
      <c r="D299" s="751"/>
      <c r="E299" s="763"/>
      <c r="F299" s="435"/>
      <c r="G299" s="456"/>
      <c r="H299" s="456"/>
      <c r="I299" s="162"/>
      <c r="J299" s="145"/>
      <c r="K299" s="145"/>
    </row>
    <row r="300" spans="1:11" s="147" customFormat="1" ht="18.75" customHeight="1">
      <c r="A300" s="855"/>
      <c r="B300" s="762"/>
      <c r="C300" s="750"/>
      <c r="D300" s="751"/>
      <c r="E300" s="763"/>
      <c r="F300" s="435"/>
      <c r="G300" s="456"/>
      <c r="H300" s="456"/>
      <c r="I300" s="162"/>
      <c r="J300" s="145"/>
      <c r="K300" s="145"/>
    </row>
    <row r="301" spans="1:11" s="147" customFormat="1" ht="18.75" customHeight="1">
      <c r="A301" s="855"/>
      <c r="B301" s="762"/>
      <c r="C301" s="750"/>
      <c r="D301" s="751"/>
      <c r="E301" s="763"/>
      <c r="F301" s="435"/>
      <c r="G301" s="456"/>
      <c r="H301" s="456"/>
      <c r="I301" s="162"/>
      <c r="J301" s="145"/>
      <c r="K301" s="145"/>
    </row>
    <row r="302" spans="1:11" s="147" customFormat="1" ht="18.75" customHeight="1">
      <c r="A302" s="855"/>
      <c r="B302" s="762"/>
      <c r="C302" s="750"/>
      <c r="D302" s="751"/>
      <c r="E302" s="763"/>
      <c r="F302" s="435"/>
      <c r="G302" s="456"/>
      <c r="H302" s="456"/>
      <c r="I302" s="162"/>
      <c r="J302" s="145"/>
      <c r="K302" s="145"/>
    </row>
    <row r="303" spans="1:11" s="147" customFormat="1" ht="18.75" customHeight="1">
      <c r="A303" s="855"/>
      <c r="B303" s="762"/>
      <c r="C303" s="750"/>
      <c r="D303" s="751"/>
      <c r="E303" s="763"/>
      <c r="F303" s="435"/>
      <c r="G303" s="456"/>
      <c r="H303" s="456"/>
      <c r="I303" s="162"/>
      <c r="J303" s="145"/>
      <c r="K303" s="145"/>
    </row>
    <row r="304" spans="1:11" s="147" customFormat="1" ht="18.75" customHeight="1">
      <c r="A304" s="855"/>
      <c r="B304" s="762"/>
      <c r="C304" s="750"/>
      <c r="D304" s="751"/>
      <c r="E304" s="763"/>
      <c r="F304" s="435"/>
      <c r="G304" s="456"/>
      <c r="H304" s="456"/>
      <c r="I304" s="162"/>
      <c r="J304" s="145"/>
      <c r="K304" s="145"/>
    </row>
    <row r="305" spans="1:11" s="147" customFormat="1" ht="18.75" customHeight="1">
      <c r="A305" s="855"/>
      <c r="B305" s="762"/>
      <c r="C305" s="750"/>
      <c r="D305" s="751"/>
      <c r="E305" s="763"/>
      <c r="F305" s="435"/>
      <c r="G305" s="456"/>
      <c r="H305" s="456"/>
      <c r="I305" s="162"/>
      <c r="J305" s="145"/>
      <c r="K305" s="145"/>
    </row>
    <row r="306" spans="1:11" s="147" customFormat="1" ht="18.75" customHeight="1">
      <c r="A306" s="855"/>
      <c r="B306" s="762"/>
      <c r="C306" s="750"/>
      <c r="D306" s="751"/>
      <c r="E306" s="763"/>
      <c r="F306" s="435"/>
      <c r="G306" s="456"/>
      <c r="H306" s="456"/>
      <c r="I306" s="162"/>
      <c r="J306" s="145"/>
      <c r="K306" s="145"/>
    </row>
    <row r="307" spans="1:11" s="147" customFormat="1" ht="18.75" customHeight="1">
      <c r="A307" s="855"/>
      <c r="B307" s="762"/>
      <c r="C307" s="750"/>
      <c r="D307" s="751"/>
      <c r="E307" s="763"/>
      <c r="F307" s="435"/>
      <c r="G307" s="456"/>
      <c r="H307" s="456"/>
      <c r="I307" s="162"/>
      <c r="J307" s="145"/>
      <c r="K307" s="145"/>
    </row>
    <row r="308" spans="1:11" s="147" customFormat="1" ht="18.75" customHeight="1">
      <c r="A308" s="855"/>
      <c r="B308" s="762"/>
      <c r="C308" s="750"/>
      <c r="D308" s="751"/>
      <c r="E308" s="763"/>
      <c r="F308" s="435"/>
      <c r="G308" s="456"/>
      <c r="H308" s="456"/>
      <c r="I308" s="162"/>
      <c r="J308" s="145"/>
      <c r="K308" s="145"/>
    </row>
    <row r="309" spans="1:11" s="147" customFormat="1" ht="18.75" customHeight="1">
      <c r="A309" s="855"/>
      <c r="B309" s="762"/>
      <c r="C309" s="750"/>
      <c r="D309" s="751"/>
      <c r="E309" s="763"/>
      <c r="F309" s="435"/>
      <c r="G309" s="456"/>
      <c r="H309" s="456"/>
      <c r="I309" s="162"/>
      <c r="J309" s="145"/>
      <c r="K309" s="145"/>
    </row>
    <row r="310" spans="1:11" s="147" customFormat="1" ht="18.75" customHeight="1">
      <c r="A310" s="855"/>
      <c r="B310" s="762"/>
      <c r="C310" s="750"/>
      <c r="D310" s="751"/>
      <c r="E310" s="763"/>
      <c r="F310" s="435"/>
      <c r="G310" s="456"/>
      <c r="H310" s="456"/>
      <c r="I310" s="162"/>
      <c r="J310" s="145"/>
      <c r="K310" s="145"/>
    </row>
    <row r="311" spans="1:11" s="147" customFormat="1" ht="18.75" customHeight="1">
      <c r="A311" s="855"/>
      <c r="B311" s="762"/>
      <c r="C311" s="750"/>
      <c r="D311" s="751"/>
      <c r="E311" s="763"/>
      <c r="F311" s="435"/>
      <c r="G311" s="456"/>
      <c r="H311" s="456"/>
      <c r="I311" s="162"/>
      <c r="J311" s="145"/>
      <c r="K311" s="145"/>
    </row>
    <row r="312" spans="1:11" s="147" customFormat="1" ht="18.75" customHeight="1">
      <c r="A312" s="855"/>
      <c r="B312" s="762"/>
      <c r="C312" s="750"/>
      <c r="D312" s="751"/>
      <c r="E312" s="763"/>
      <c r="F312" s="435"/>
      <c r="G312" s="456"/>
      <c r="H312" s="456"/>
      <c r="I312" s="162"/>
      <c r="J312" s="145"/>
      <c r="K312" s="145"/>
    </row>
    <row r="313" spans="1:11" s="147" customFormat="1" ht="18.75" customHeight="1">
      <c r="A313" s="855"/>
      <c r="B313" s="762"/>
      <c r="C313" s="750"/>
      <c r="D313" s="751"/>
      <c r="E313" s="763"/>
      <c r="F313" s="435"/>
      <c r="G313" s="456"/>
      <c r="H313" s="456"/>
      <c r="I313" s="162"/>
      <c r="J313" s="145"/>
      <c r="K313" s="145"/>
    </row>
    <row r="314" spans="1:11" s="147" customFormat="1" ht="18.75" customHeight="1">
      <c r="A314" s="855"/>
      <c r="B314" s="762"/>
      <c r="C314" s="750"/>
      <c r="D314" s="751"/>
      <c r="E314" s="763"/>
      <c r="F314" s="435"/>
      <c r="G314" s="456"/>
      <c r="H314" s="456"/>
      <c r="I314" s="162"/>
      <c r="J314" s="145"/>
      <c r="K314" s="145"/>
    </row>
    <row r="315" spans="1:11" s="147" customFormat="1" ht="18.75" customHeight="1">
      <c r="A315" s="855"/>
      <c r="B315" s="762"/>
      <c r="C315" s="750"/>
      <c r="D315" s="751"/>
      <c r="E315" s="763"/>
      <c r="F315" s="435"/>
      <c r="G315" s="456"/>
      <c r="H315" s="456"/>
      <c r="I315" s="162"/>
      <c r="J315" s="145"/>
      <c r="K315" s="145"/>
    </row>
    <row r="316" spans="1:11" s="147" customFormat="1" ht="18.75" customHeight="1">
      <c r="A316" s="855"/>
      <c r="B316" s="762"/>
      <c r="C316" s="750"/>
      <c r="D316" s="751"/>
      <c r="E316" s="763"/>
      <c r="F316" s="435"/>
      <c r="G316" s="456"/>
      <c r="H316" s="456"/>
      <c r="I316" s="162"/>
      <c r="J316" s="145"/>
      <c r="K316" s="145"/>
    </row>
    <row r="317" spans="1:11" s="147" customFormat="1" ht="18.75" customHeight="1">
      <c r="A317" s="855"/>
      <c r="B317" s="762"/>
      <c r="C317" s="750"/>
      <c r="D317" s="751"/>
      <c r="E317" s="763"/>
      <c r="F317" s="435"/>
      <c r="G317" s="456"/>
      <c r="H317" s="456"/>
      <c r="I317" s="162"/>
      <c r="J317" s="145"/>
      <c r="K317" s="145"/>
    </row>
    <row r="318" spans="1:11" s="147" customFormat="1" ht="18.75" customHeight="1">
      <c r="A318" s="855"/>
      <c r="B318" s="762"/>
      <c r="C318" s="750"/>
      <c r="D318" s="751"/>
      <c r="E318" s="763"/>
      <c r="F318" s="435"/>
      <c r="G318" s="456"/>
      <c r="H318" s="456"/>
      <c r="I318" s="162"/>
      <c r="J318" s="145"/>
      <c r="K318" s="145"/>
    </row>
    <row r="319" spans="1:11" s="147" customFormat="1" ht="18.75" customHeight="1">
      <c r="A319" s="855"/>
      <c r="B319" s="762"/>
      <c r="C319" s="750"/>
      <c r="D319" s="751"/>
      <c r="E319" s="763"/>
      <c r="F319" s="435"/>
      <c r="G319" s="456"/>
      <c r="H319" s="456"/>
      <c r="I319" s="162"/>
      <c r="J319" s="145"/>
      <c r="K319" s="145"/>
    </row>
    <row r="320" spans="1:11" s="147" customFormat="1" ht="18.75" customHeight="1">
      <c r="A320" s="855"/>
      <c r="B320" s="762"/>
      <c r="C320" s="750"/>
      <c r="D320" s="751"/>
      <c r="E320" s="763"/>
      <c r="F320" s="435"/>
      <c r="G320" s="456"/>
      <c r="H320" s="456"/>
      <c r="I320" s="162"/>
      <c r="J320" s="145"/>
      <c r="K320" s="145"/>
    </row>
    <row r="321" spans="1:11" s="147" customFormat="1" ht="18.75" customHeight="1">
      <c r="A321" s="855"/>
      <c r="B321" s="762"/>
      <c r="C321" s="750"/>
      <c r="D321" s="751"/>
      <c r="E321" s="763"/>
      <c r="F321" s="435"/>
      <c r="G321" s="456"/>
      <c r="H321" s="456"/>
      <c r="I321" s="162"/>
      <c r="J321" s="145"/>
      <c r="K321" s="145"/>
    </row>
    <row r="322" spans="1:11" s="147" customFormat="1" ht="18.75" customHeight="1">
      <c r="A322" s="855"/>
      <c r="B322" s="762"/>
      <c r="C322" s="750"/>
      <c r="D322" s="751"/>
      <c r="E322" s="763"/>
      <c r="F322" s="435"/>
      <c r="G322" s="456"/>
      <c r="H322" s="456"/>
      <c r="I322" s="162"/>
      <c r="J322" s="145"/>
      <c r="K322" s="145"/>
    </row>
    <row r="323" spans="1:11" s="147" customFormat="1" ht="18.75" customHeight="1">
      <c r="A323" s="855"/>
      <c r="B323" s="762"/>
      <c r="C323" s="750"/>
      <c r="D323" s="751"/>
      <c r="E323" s="763"/>
      <c r="F323" s="435"/>
      <c r="G323" s="456"/>
      <c r="H323" s="456"/>
      <c r="I323" s="162"/>
      <c r="J323" s="145"/>
      <c r="K323" s="145"/>
    </row>
    <row r="324" spans="1:11" s="147" customFormat="1" ht="18.75" customHeight="1">
      <c r="A324" s="855"/>
      <c r="B324" s="762"/>
      <c r="C324" s="750"/>
      <c r="D324" s="751"/>
      <c r="E324" s="763"/>
      <c r="F324" s="435"/>
      <c r="G324" s="456"/>
      <c r="H324" s="456"/>
      <c r="I324" s="162"/>
      <c r="J324" s="145"/>
      <c r="K324" s="145"/>
    </row>
    <row r="325" spans="1:11" s="147" customFormat="1" ht="18.75" customHeight="1">
      <c r="A325" s="855"/>
      <c r="B325" s="762"/>
      <c r="C325" s="750"/>
      <c r="D325" s="751"/>
      <c r="E325" s="763"/>
      <c r="F325" s="435"/>
      <c r="G325" s="456"/>
      <c r="H325" s="456"/>
      <c r="I325" s="162"/>
      <c r="J325" s="145"/>
      <c r="K325" s="145"/>
    </row>
    <row r="326" spans="1:11" s="147" customFormat="1" ht="18.75" customHeight="1">
      <c r="A326" s="855"/>
      <c r="B326" s="762"/>
      <c r="C326" s="750"/>
      <c r="D326" s="751"/>
      <c r="E326" s="763"/>
      <c r="F326" s="435"/>
      <c r="G326" s="456"/>
      <c r="H326" s="456"/>
      <c r="I326" s="162"/>
      <c r="J326" s="145"/>
      <c r="K326" s="145"/>
    </row>
    <row r="327" spans="1:11" s="147" customFormat="1" ht="18.75" customHeight="1">
      <c r="A327" s="855"/>
      <c r="B327" s="762"/>
      <c r="C327" s="750"/>
      <c r="D327" s="751"/>
      <c r="E327" s="763"/>
      <c r="F327" s="435"/>
      <c r="G327" s="456"/>
      <c r="H327" s="456"/>
      <c r="I327" s="162"/>
      <c r="J327" s="145"/>
      <c r="K327" s="145"/>
    </row>
    <row r="328" spans="1:11" s="147" customFormat="1" ht="18.75" customHeight="1">
      <c r="A328" s="855"/>
      <c r="B328" s="762"/>
      <c r="C328" s="750"/>
      <c r="D328" s="751"/>
      <c r="E328" s="763"/>
      <c r="F328" s="435"/>
      <c r="G328" s="456"/>
      <c r="H328" s="456"/>
      <c r="I328" s="162"/>
      <c r="J328" s="145"/>
      <c r="K328" s="145"/>
    </row>
    <row r="329" spans="1:11" s="147" customFormat="1" ht="18.75" customHeight="1">
      <c r="A329" s="855"/>
      <c r="B329" s="762"/>
      <c r="C329" s="750"/>
      <c r="D329" s="751"/>
      <c r="E329" s="763"/>
      <c r="F329" s="435"/>
      <c r="G329" s="456"/>
      <c r="H329" s="456"/>
      <c r="I329" s="162"/>
      <c r="J329" s="145"/>
      <c r="K329" s="145"/>
    </row>
    <row r="330" spans="1:11" s="147" customFormat="1" ht="18.75" customHeight="1">
      <c r="A330" s="855"/>
      <c r="B330" s="762"/>
      <c r="C330" s="750"/>
      <c r="D330" s="751"/>
      <c r="E330" s="763"/>
      <c r="F330" s="435"/>
      <c r="G330" s="456"/>
      <c r="H330" s="456"/>
      <c r="I330" s="162"/>
      <c r="J330" s="145"/>
      <c r="K330" s="145"/>
    </row>
    <row r="331" spans="1:11" s="147" customFormat="1" ht="18.75" customHeight="1">
      <c r="A331" s="855"/>
      <c r="B331" s="762"/>
      <c r="C331" s="750"/>
      <c r="D331" s="751"/>
      <c r="E331" s="763"/>
      <c r="F331" s="435"/>
      <c r="G331" s="456"/>
      <c r="H331" s="456"/>
      <c r="I331" s="162"/>
      <c r="J331" s="145"/>
      <c r="K331" s="145"/>
    </row>
    <row r="332" spans="1:11" s="147" customFormat="1" ht="18.75" customHeight="1">
      <c r="A332" s="855"/>
      <c r="B332" s="762"/>
      <c r="C332" s="750"/>
      <c r="D332" s="751"/>
      <c r="E332" s="763"/>
      <c r="F332" s="435"/>
      <c r="G332" s="456"/>
      <c r="H332" s="456"/>
      <c r="I332" s="162"/>
      <c r="J332" s="145"/>
      <c r="K332" s="145"/>
    </row>
    <row r="333" spans="1:11" s="147" customFormat="1" ht="18.75" customHeight="1">
      <c r="A333" s="855"/>
      <c r="B333" s="762"/>
      <c r="C333" s="750"/>
      <c r="D333" s="751"/>
      <c r="E333" s="763"/>
      <c r="F333" s="435"/>
      <c r="G333" s="456"/>
      <c r="H333" s="456"/>
      <c r="I333" s="162"/>
      <c r="J333" s="145"/>
      <c r="K333" s="145"/>
    </row>
    <row r="334" spans="1:11" s="147" customFormat="1" ht="18.75" customHeight="1">
      <c r="A334" s="855"/>
      <c r="B334" s="762"/>
      <c r="C334" s="750"/>
      <c r="D334" s="751"/>
      <c r="E334" s="763"/>
      <c r="F334" s="435"/>
      <c r="G334" s="456"/>
      <c r="H334" s="456"/>
      <c r="I334" s="162"/>
      <c r="J334" s="145"/>
      <c r="K334" s="145"/>
    </row>
    <row r="335" spans="1:11" s="147" customFormat="1" ht="18.75" customHeight="1">
      <c r="A335" s="855"/>
      <c r="B335" s="762"/>
      <c r="C335" s="750"/>
      <c r="D335" s="751"/>
      <c r="E335" s="763"/>
      <c r="F335" s="435"/>
      <c r="G335" s="456"/>
      <c r="H335" s="456"/>
      <c r="I335" s="162"/>
      <c r="J335" s="145"/>
      <c r="K335" s="145"/>
    </row>
    <row r="336" spans="1:11" s="147" customFormat="1" ht="18.75" customHeight="1">
      <c r="A336" s="855"/>
      <c r="B336" s="762"/>
      <c r="C336" s="750"/>
      <c r="D336" s="751"/>
      <c r="E336" s="763"/>
      <c r="F336" s="435"/>
      <c r="G336" s="456"/>
      <c r="H336" s="456"/>
      <c r="I336" s="162"/>
      <c r="J336" s="145"/>
      <c r="K336" s="145"/>
    </row>
    <row r="337" spans="1:11" s="147" customFormat="1" ht="18.75" customHeight="1">
      <c r="A337" s="855"/>
      <c r="B337" s="762"/>
      <c r="C337" s="750"/>
      <c r="D337" s="751"/>
      <c r="E337" s="763"/>
      <c r="F337" s="435"/>
      <c r="G337" s="456"/>
      <c r="H337" s="456"/>
      <c r="I337" s="162"/>
      <c r="J337" s="145"/>
      <c r="K337" s="145"/>
    </row>
    <row r="338" spans="1:11" s="147" customFormat="1" ht="18.75" customHeight="1">
      <c r="A338" s="855"/>
      <c r="B338" s="762"/>
      <c r="C338" s="750"/>
      <c r="D338" s="751"/>
      <c r="E338" s="763"/>
      <c r="F338" s="435"/>
      <c r="G338" s="456"/>
      <c r="H338" s="456"/>
      <c r="I338" s="162"/>
      <c r="J338" s="145"/>
      <c r="K338" s="145"/>
    </row>
    <row r="339" spans="1:11" s="147" customFormat="1" ht="18.75" customHeight="1">
      <c r="A339" s="855"/>
      <c r="B339" s="762"/>
      <c r="C339" s="750"/>
      <c r="D339" s="751"/>
      <c r="E339" s="763"/>
      <c r="F339" s="435"/>
      <c r="G339" s="456"/>
      <c r="H339" s="456"/>
      <c r="I339" s="162"/>
      <c r="J339" s="145"/>
      <c r="K339" s="145"/>
    </row>
    <row r="340" spans="1:11" s="147" customFormat="1" ht="18.75" customHeight="1">
      <c r="A340" s="855"/>
      <c r="B340" s="762"/>
      <c r="C340" s="750"/>
      <c r="D340" s="751"/>
      <c r="E340" s="763"/>
      <c r="F340" s="435"/>
      <c r="G340" s="456"/>
      <c r="H340" s="456"/>
      <c r="I340" s="162"/>
      <c r="J340" s="145"/>
      <c r="K340" s="145"/>
    </row>
    <row r="341" spans="1:11" s="147" customFormat="1" ht="18.75" customHeight="1">
      <c r="A341" s="855"/>
      <c r="B341" s="762"/>
      <c r="C341" s="750"/>
      <c r="D341" s="751"/>
      <c r="E341" s="763"/>
      <c r="F341" s="435"/>
      <c r="G341" s="456"/>
      <c r="H341" s="456"/>
      <c r="I341" s="162"/>
      <c r="J341" s="145"/>
      <c r="K341" s="145"/>
    </row>
    <row r="342" spans="1:11" s="147" customFormat="1" ht="18.75" customHeight="1">
      <c r="A342" s="855"/>
      <c r="B342" s="762"/>
      <c r="C342" s="750"/>
      <c r="D342" s="751"/>
      <c r="E342" s="763"/>
      <c r="F342" s="435"/>
      <c r="G342" s="456"/>
      <c r="H342" s="456"/>
      <c r="I342" s="162"/>
      <c r="J342" s="145"/>
      <c r="K342" s="145"/>
    </row>
    <row r="343" spans="1:11" s="147" customFormat="1" ht="18.75" customHeight="1">
      <c r="A343" s="855"/>
      <c r="B343" s="762"/>
      <c r="C343" s="750"/>
      <c r="D343" s="751"/>
      <c r="E343" s="763"/>
      <c r="F343" s="435"/>
      <c r="G343" s="456"/>
      <c r="H343" s="456"/>
      <c r="I343" s="162"/>
      <c r="J343" s="145"/>
      <c r="K343" s="145"/>
    </row>
    <row r="344" spans="1:11" s="147" customFormat="1" ht="18.75" customHeight="1">
      <c r="A344" s="855"/>
      <c r="B344" s="762"/>
      <c r="C344" s="750"/>
      <c r="D344" s="751"/>
      <c r="E344" s="763"/>
      <c r="F344" s="435"/>
      <c r="G344" s="456"/>
      <c r="H344" s="456"/>
      <c r="I344" s="162"/>
      <c r="J344" s="145"/>
      <c r="K344" s="145"/>
    </row>
    <row r="345" spans="1:11" s="147" customFormat="1" ht="18.75" customHeight="1">
      <c r="A345" s="855"/>
      <c r="B345" s="762"/>
      <c r="C345" s="750"/>
      <c r="D345" s="751"/>
      <c r="E345" s="763"/>
      <c r="F345" s="435"/>
      <c r="G345" s="456"/>
      <c r="H345" s="456"/>
      <c r="I345" s="162"/>
      <c r="J345" s="145"/>
      <c r="K345" s="145"/>
    </row>
    <row r="346" spans="1:11" s="147" customFormat="1" ht="18.75" customHeight="1">
      <c r="A346" s="855"/>
      <c r="B346" s="762"/>
      <c r="C346" s="750"/>
      <c r="D346" s="751"/>
      <c r="E346" s="763"/>
      <c r="F346" s="435"/>
      <c r="G346" s="456"/>
      <c r="H346" s="456"/>
      <c r="I346" s="162"/>
      <c r="J346" s="145"/>
      <c r="K346" s="145"/>
    </row>
    <row r="347" spans="1:11" s="147" customFormat="1" ht="18.75" customHeight="1">
      <c r="A347" s="855"/>
      <c r="B347" s="762"/>
      <c r="C347" s="750"/>
      <c r="D347" s="751"/>
      <c r="E347" s="763"/>
      <c r="F347" s="435"/>
      <c r="G347" s="456"/>
      <c r="H347" s="456"/>
      <c r="I347" s="162"/>
      <c r="J347" s="145"/>
      <c r="K347" s="145"/>
    </row>
    <row r="348" spans="1:11" s="147" customFormat="1" ht="18.75" customHeight="1">
      <c r="A348" s="855"/>
      <c r="B348" s="762"/>
      <c r="C348" s="750"/>
      <c r="D348" s="751"/>
      <c r="E348" s="763"/>
      <c r="F348" s="435"/>
      <c r="G348" s="456"/>
      <c r="H348" s="456"/>
      <c r="I348" s="162"/>
      <c r="J348" s="145"/>
      <c r="K348" s="145"/>
    </row>
    <row r="349" spans="1:11" s="147" customFormat="1" ht="18.75" customHeight="1">
      <c r="A349" s="855"/>
      <c r="B349" s="762"/>
      <c r="C349" s="750"/>
      <c r="D349" s="751"/>
      <c r="E349" s="763"/>
      <c r="F349" s="435"/>
      <c r="G349" s="456"/>
      <c r="H349" s="456"/>
      <c r="I349" s="162"/>
      <c r="J349" s="145"/>
      <c r="K349" s="145"/>
    </row>
    <row r="350" spans="1:11" s="147" customFormat="1" ht="18.75" customHeight="1">
      <c r="A350" s="855"/>
      <c r="B350" s="762"/>
      <c r="C350" s="750"/>
      <c r="D350" s="751"/>
      <c r="E350" s="763"/>
      <c r="F350" s="435"/>
      <c r="G350" s="456"/>
      <c r="H350" s="456"/>
      <c r="I350" s="162"/>
      <c r="J350" s="145"/>
      <c r="K350" s="145"/>
    </row>
    <row r="351" spans="1:11" s="147" customFormat="1" ht="18.75" customHeight="1">
      <c r="A351" s="855"/>
      <c r="B351" s="762"/>
      <c r="C351" s="750"/>
      <c r="D351" s="751"/>
      <c r="E351" s="763"/>
      <c r="F351" s="435"/>
      <c r="G351" s="456"/>
      <c r="H351" s="456"/>
      <c r="I351" s="162"/>
      <c r="J351" s="145"/>
      <c r="K351" s="145"/>
    </row>
    <row r="352" spans="1:11" s="147" customFormat="1" ht="18.75" customHeight="1">
      <c r="A352" s="855"/>
      <c r="B352" s="762"/>
      <c r="C352" s="750"/>
      <c r="D352" s="751"/>
      <c r="E352" s="763"/>
      <c r="F352" s="435"/>
      <c r="G352" s="456"/>
      <c r="H352" s="456"/>
      <c r="I352" s="162"/>
      <c r="J352" s="145"/>
      <c r="K352" s="145"/>
    </row>
    <row r="353" spans="1:11" s="147" customFormat="1" ht="18.75" customHeight="1">
      <c r="A353" s="855"/>
      <c r="B353" s="762"/>
      <c r="C353" s="750"/>
      <c r="D353" s="751"/>
      <c r="E353" s="763"/>
      <c r="F353" s="435"/>
      <c r="G353" s="456"/>
      <c r="H353" s="456"/>
      <c r="I353" s="162"/>
      <c r="J353" s="145"/>
      <c r="K353" s="145"/>
    </row>
    <row r="354" spans="1:11" s="147" customFormat="1" ht="18.75" customHeight="1">
      <c r="A354" s="855"/>
      <c r="B354" s="762"/>
      <c r="C354" s="750"/>
      <c r="D354" s="751"/>
      <c r="E354" s="763"/>
      <c r="F354" s="435"/>
      <c r="G354" s="456"/>
      <c r="H354" s="456"/>
      <c r="I354" s="162"/>
      <c r="J354" s="145"/>
      <c r="K354" s="145"/>
    </row>
    <row r="355" spans="1:11" s="147" customFormat="1" ht="18.75" customHeight="1">
      <c r="A355" s="855"/>
      <c r="B355" s="762"/>
      <c r="C355" s="750"/>
      <c r="D355" s="751"/>
      <c r="E355" s="763"/>
      <c r="F355" s="435"/>
      <c r="G355" s="456"/>
      <c r="H355" s="456"/>
      <c r="I355" s="162"/>
      <c r="J355" s="145"/>
      <c r="K355" s="145"/>
    </row>
    <row r="356" spans="1:11" s="147" customFormat="1" ht="18.75" customHeight="1">
      <c r="A356" s="855"/>
      <c r="B356" s="762"/>
      <c r="C356" s="750"/>
      <c r="D356" s="751"/>
      <c r="E356" s="763"/>
      <c r="F356" s="435"/>
      <c r="G356" s="456"/>
      <c r="H356" s="456"/>
      <c r="I356" s="162"/>
      <c r="J356" s="145"/>
      <c r="K356" s="145"/>
    </row>
    <row r="357" spans="1:11" s="147" customFormat="1" ht="18.75" customHeight="1">
      <c r="A357" s="855"/>
      <c r="B357" s="762"/>
      <c r="C357" s="750"/>
      <c r="D357" s="751"/>
      <c r="E357" s="763"/>
      <c r="F357" s="435"/>
      <c r="G357" s="456"/>
      <c r="H357" s="456"/>
      <c r="I357" s="162"/>
      <c r="J357" s="145"/>
      <c r="K357" s="145"/>
    </row>
    <row r="358" spans="1:11" s="147" customFormat="1" ht="18.75" customHeight="1">
      <c r="A358" s="855"/>
      <c r="B358" s="762"/>
      <c r="C358" s="750"/>
      <c r="D358" s="751"/>
      <c r="E358" s="763"/>
      <c r="F358" s="435"/>
      <c r="G358" s="456"/>
      <c r="H358" s="456"/>
      <c r="I358" s="162"/>
      <c r="J358" s="145"/>
      <c r="K358" s="145"/>
    </row>
    <row r="359" spans="1:11" s="147" customFormat="1" ht="18.75" customHeight="1">
      <c r="A359" s="855"/>
      <c r="B359" s="762"/>
      <c r="C359" s="750"/>
      <c r="D359" s="751"/>
      <c r="E359" s="763"/>
      <c r="F359" s="435"/>
      <c r="G359" s="456"/>
      <c r="H359" s="456"/>
      <c r="I359" s="162"/>
      <c r="J359" s="145"/>
      <c r="K359" s="145"/>
    </row>
    <row r="360" spans="1:11" s="147" customFormat="1" ht="18.75" customHeight="1">
      <c r="A360" s="855"/>
      <c r="B360" s="762"/>
      <c r="C360" s="750"/>
      <c r="D360" s="751"/>
      <c r="E360" s="763"/>
      <c r="F360" s="435"/>
      <c r="G360" s="456"/>
      <c r="H360" s="456"/>
      <c r="I360" s="162"/>
      <c r="J360" s="145"/>
      <c r="K360" s="145"/>
    </row>
    <row r="361" spans="1:11" s="147" customFormat="1" ht="18.75" customHeight="1">
      <c r="A361" s="855"/>
      <c r="B361" s="762"/>
      <c r="C361" s="750"/>
      <c r="D361" s="751"/>
      <c r="E361" s="763"/>
      <c r="F361" s="435"/>
      <c r="G361" s="456"/>
      <c r="H361" s="456"/>
      <c r="I361" s="162"/>
      <c r="J361" s="145"/>
      <c r="K361" s="145"/>
    </row>
    <row r="362" spans="1:11" s="147" customFormat="1" ht="18.75" customHeight="1">
      <c r="A362" s="855"/>
      <c r="B362" s="762"/>
      <c r="C362" s="750"/>
      <c r="D362" s="751"/>
      <c r="E362" s="763"/>
      <c r="F362" s="435"/>
      <c r="G362" s="456"/>
      <c r="H362" s="456"/>
      <c r="I362" s="162"/>
      <c r="J362" s="145"/>
      <c r="K362" s="145"/>
    </row>
    <row r="363" spans="1:11" s="147" customFormat="1" ht="18.75" customHeight="1">
      <c r="A363" s="855"/>
      <c r="B363" s="762"/>
      <c r="C363" s="750"/>
      <c r="D363" s="751"/>
      <c r="E363" s="763"/>
      <c r="F363" s="435"/>
      <c r="G363" s="456"/>
      <c r="H363" s="456"/>
      <c r="I363" s="162"/>
      <c r="J363" s="145"/>
      <c r="K363" s="145"/>
    </row>
    <row r="364" spans="1:11" s="147" customFormat="1" ht="18.75" customHeight="1">
      <c r="A364" s="855"/>
      <c r="B364" s="762"/>
      <c r="C364" s="750"/>
      <c r="D364" s="751"/>
      <c r="E364" s="763"/>
      <c r="F364" s="435"/>
      <c r="G364" s="456"/>
      <c r="H364" s="456"/>
      <c r="I364" s="162"/>
      <c r="J364" s="145"/>
      <c r="K364" s="145"/>
    </row>
    <row r="365" spans="1:11" s="147" customFormat="1" ht="18.75" customHeight="1">
      <c r="A365" s="855"/>
      <c r="B365" s="762"/>
      <c r="C365" s="750"/>
      <c r="D365" s="751"/>
      <c r="E365" s="763"/>
      <c r="F365" s="435"/>
      <c r="G365" s="456"/>
      <c r="H365" s="456"/>
      <c r="I365" s="162"/>
      <c r="J365" s="145"/>
      <c r="K365" s="145"/>
    </row>
    <row r="366" spans="1:11" s="147" customFormat="1" ht="18.75" customHeight="1">
      <c r="A366" s="855"/>
      <c r="B366" s="762"/>
      <c r="C366" s="750"/>
      <c r="D366" s="751"/>
      <c r="E366" s="763"/>
      <c r="F366" s="435"/>
      <c r="G366" s="456"/>
      <c r="H366" s="456"/>
      <c r="I366" s="162"/>
      <c r="J366" s="145"/>
      <c r="K366" s="145"/>
    </row>
    <row r="367" spans="1:11" s="147" customFormat="1" ht="18.75" customHeight="1">
      <c r="A367" s="855"/>
      <c r="B367" s="762"/>
      <c r="C367" s="750"/>
      <c r="D367" s="751"/>
      <c r="E367" s="763"/>
      <c r="F367" s="435"/>
      <c r="G367" s="456"/>
      <c r="H367" s="456"/>
      <c r="I367" s="162"/>
      <c r="J367" s="145"/>
      <c r="K367" s="145"/>
    </row>
    <row r="368" spans="1:11" s="147" customFormat="1" ht="18.75" customHeight="1">
      <c r="A368" s="855"/>
      <c r="B368" s="762"/>
      <c r="C368" s="750"/>
      <c r="D368" s="751"/>
      <c r="E368" s="763"/>
      <c r="F368" s="435"/>
      <c r="G368" s="456"/>
      <c r="H368" s="456"/>
      <c r="I368" s="162"/>
      <c r="J368" s="145"/>
      <c r="K368" s="145"/>
    </row>
    <row r="369" spans="1:11" s="147" customFormat="1" ht="18.75" customHeight="1">
      <c r="A369" s="855"/>
      <c r="B369" s="762"/>
      <c r="C369" s="750"/>
      <c r="D369" s="751"/>
      <c r="E369" s="763"/>
      <c r="F369" s="435"/>
      <c r="G369" s="456"/>
      <c r="H369" s="456"/>
      <c r="I369" s="162"/>
      <c r="J369" s="145"/>
      <c r="K369" s="145"/>
    </row>
    <row r="370" spans="1:11" s="147" customFormat="1" ht="18.75" customHeight="1">
      <c r="A370" s="855"/>
      <c r="B370" s="762"/>
      <c r="C370" s="750"/>
      <c r="D370" s="751"/>
      <c r="E370" s="763"/>
      <c r="F370" s="435"/>
      <c r="G370" s="456"/>
      <c r="H370" s="456"/>
      <c r="I370" s="162"/>
      <c r="J370" s="145"/>
      <c r="K370" s="145"/>
    </row>
    <row r="371" spans="1:11" s="147" customFormat="1" ht="18.75" customHeight="1">
      <c r="A371" s="855"/>
      <c r="B371" s="762"/>
      <c r="C371" s="750"/>
      <c r="D371" s="751"/>
      <c r="E371" s="763"/>
      <c r="F371" s="435"/>
      <c r="G371" s="456"/>
      <c r="H371" s="456"/>
      <c r="I371" s="162"/>
      <c r="J371" s="145"/>
      <c r="K371" s="145"/>
    </row>
    <row r="372" spans="1:11" s="147" customFormat="1" ht="18.75" customHeight="1">
      <c r="A372" s="855"/>
      <c r="B372" s="762"/>
      <c r="C372" s="750"/>
      <c r="D372" s="751"/>
      <c r="E372" s="763"/>
      <c r="F372" s="435"/>
      <c r="G372" s="456"/>
      <c r="H372" s="456"/>
      <c r="I372" s="162"/>
      <c r="J372" s="145"/>
      <c r="K372" s="145"/>
    </row>
    <row r="373" spans="1:11" s="147" customFormat="1" ht="18.75" customHeight="1">
      <c r="A373" s="855"/>
      <c r="B373" s="762"/>
      <c r="C373" s="750"/>
      <c r="D373" s="751"/>
      <c r="E373" s="763"/>
      <c r="F373" s="435"/>
      <c r="G373" s="456"/>
      <c r="H373" s="456"/>
      <c r="I373" s="162"/>
      <c r="J373" s="145"/>
      <c r="K373" s="145"/>
    </row>
    <row r="374" spans="1:11" s="147" customFormat="1" ht="18.75" customHeight="1">
      <c r="A374" s="855"/>
      <c r="B374" s="762"/>
      <c r="C374" s="750"/>
      <c r="D374" s="751"/>
      <c r="E374" s="763"/>
      <c r="F374" s="435"/>
      <c r="G374" s="456"/>
      <c r="H374" s="456"/>
      <c r="I374" s="162"/>
      <c r="J374" s="145"/>
      <c r="K374" s="145"/>
    </row>
    <row r="375" spans="1:11" s="147" customFormat="1" ht="18.75" customHeight="1">
      <c r="A375" s="855"/>
      <c r="B375" s="762"/>
      <c r="C375" s="750"/>
      <c r="D375" s="751"/>
      <c r="E375" s="763"/>
      <c r="F375" s="435"/>
      <c r="G375" s="456"/>
      <c r="H375" s="456"/>
      <c r="I375" s="162"/>
      <c r="J375" s="145"/>
      <c r="K375" s="145"/>
    </row>
    <row r="376" spans="1:11" s="147" customFormat="1" ht="18.75" customHeight="1">
      <c r="A376" s="855"/>
      <c r="B376" s="762"/>
      <c r="C376" s="750"/>
      <c r="D376" s="751"/>
      <c r="E376" s="763"/>
      <c r="F376" s="435"/>
      <c r="G376" s="456"/>
      <c r="H376" s="456"/>
      <c r="I376" s="162"/>
      <c r="J376" s="145"/>
      <c r="K376" s="331"/>
    </row>
    <row r="377" spans="1:11" s="147" customFormat="1" ht="18.75" customHeight="1">
      <c r="A377" s="855"/>
      <c r="B377" s="762"/>
      <c r="C377" s="750"/>
      <c r="D377" s="751"/>
      <c r="E377" s="763"/>
      <c r="F377" s="435"/>
      <c r="G377" s="456"/>
      <c r="H377" s="456"/>
      <c r="I377" s="162"/>
      <c r="J377" s="145"/>
      <c r="K377" s="331"/>
    </row>
    <row r="378" spans="1:11" s="147" customFormat="1" ht="18.75" customHeight="1">
      <c r="A378" s="855"/>
      <c r="B378" s="762"/>
      <c r="C378" s="750"/>
      <c r="D378" s="751"/>
      <c r="E378" s="763"/>
      <c r="F378" s="435"/>
      <c r="G378" s="456"/>
      <c r="H378" s="456"/>
      <c r="I378" s="162"/>
      <c r="J378" s="145"/>
      <c r="K378" s="331"/>
    </row>
    <row r="379" spans="1:11" s="147" customFormat="1" ht="18.75" customHeight="1">
      <c r="A379" s="855"/>
      <c r="B379" s="762"/>
      <c r="C379" s="750"/>
      <c r="D379" s="751"/>
      <c r="E379" s="763"/>
      <c r="F379" s="435"/>
      <c r="G379" s="456"/>
      <c r="H379" s="456"/>
      <c r="I379" s="162"/>
      <c r="J379" s="145"/>
      <c r="K379" s="331"/>
    </row>
    <row r="380" spans="1:11" s="147" customFormat="1" ht="18.75" customHeight="1">
      <c r="A380" s="855"/>
      <c r="B380" s="762"/>
      <c r="C380" s="750"/>
      <c r="D380" s="751"/>
      <c r="E380" s="763"/>
      <c r="F380" s="435"/>
      <c r="G380" s="456"/>
      <c r="H380" s="456"/>
      <c r="I380" s="162"/>
      <c r="J380" s="145"/>
      <c r="K380" s="331"/>
    </row>
    <row r="381" spans="1:11" s="147" customFormat="1" ht="18.75" customHeight="1">
      <c r="A381" s="855"/>
      <c r="B381" s="762"/>
      <c r="C381" s="750"/>
      <c r="D381" s="751"/>
      <c r="E381" s="763"/>
      <c r="F381" s="435"/>
      <c r="G381" s="456"/>
      <c r="H381" s="456"/>
      <c r="I381" s="162"/>
      <c r="J381" s="145"/>
      <c r="K381" s="331"/>
    </row>
    <row r="382" spans="1:11" s="147" customFormat="1" ht="18.75" customHeight="1">
      <c r="A382" s="855"/>
      <c r="B382" s="762"/>
      <c r="C382" s="750"/>
      <c r="D382" s="751"/>
      <c r="E382" s="763"/>
      <c r="F382" s="435"/>
      <c r="G382" s="456"/>
      <c r="H382" s="456"/>
      <c r="I382" s="162"/>
      <c r="J382" s="145"/>
      <c r="K382" s="331"/>
    </row>
    <row r="383" spans="1:11" s="147" customFormat="1" ht="18" customHeight="1">
      <c r="A383" s="855"/>
      <c r="B383" s="755"/>
      <c r="C383" s="155"/>
      <c r="D383" s="162"/>
      <c r="E383" s="155"/>
      <c r="F383" s="155"/>
      <c r="H383" s="430"/>
      <c r="I383" s="162"/>
      <c r="J383" s="145"/>
      <c r="K383" s="331"/>
    </row>
  </sheetData>
  <mergeCells count="9">
    <mergeCell ref="B238:C238"/>
    <mergeCell ref="D238:D239"/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71" r:id="rId1" xr:uid="{78185C98-CE40-45B9-94EC-69C7D6D8F583}"/>
    <hyperlink ref="C271" r:id="rId2" xr:uid="{33CFA7CB-EEA5-483A-80EE-9B275246FDE1}"/>
    <hyperlink ref="H276" r:id="rId3" xr:uid="{BEBF9EEC-39C2-4554-8148-F6DBEA55340E}"/>
    <hyperlink ref="H275" r:id="rId4" xr:uid="{209EB6D8-1EAD-44F4-9F82-490CEFB9D72B}"/>
    <hyperlink ref="C274" r:id="rId5" xr:uid="{8DB48C81-7385-41A4-9869-6C5C6AC865F8}"/>
    <hyperlink ref="C272" r:id="rId6" xr:uid="{B6925AD6-3032-4EE8-A361-1113B94A700D}"/>
    <hyperlink ref="C278" r:id="rId7" xr:uid="{F6E1BB6B-DCC6-401C-8112-72776BC9ACBB}"/>
    <hyperlink ref="H274" r:id="rId8" xr:uid="{BEC5F07E-7F3C-4A91-A8B5-F6136C2C06A8}"/>
    <hyperlink ref="H277" r:id="rId9" xr:uid="{CF47D7BF-0BEF-4DB7-9BC5-3916AE6F9252}"/>
    <hyperlink ref="F271" r:id="rId10" xr:uid="{CD46A59B-D06C-4B06-AADD-45CDC79ABB4B}"/>
    <hyperlink ref="F276" r:id="rId11" xr:uid="{0A63FE8C-4BAE-4711-B490-D4B8C73D2EB2}"/>
    <hyperlink ref="F272" r:id="rId12" xr:uid="{860052C6-7C2A-4779-9F3D-E36454E88CAA}"/>
    <hyperlink ref="F273" r:id="rId13" xr:uid="{2DCB52C8-CDCC-45DC-9D38-6A9030457DEC}"/>
    <hyperlink ref="F274" r:id="rId14" xr:uid="{D4A99D4D-6845-4A4B-8987-B51CC034A940}"/>
    <hyperlink ref="F275" r:id="rId15" xr:uid="{7AF81332-71D0-4D51-AAD4-0C4A3287BEE5}"/>
    <hyperlink ref="H272" r:id="rId16" xr:uid="{7FF8BA96-9224-4F74-8995-1291E5E44678}"/>
    <hyperlink ref="H273" r:id="rId17" xr:uid="{AE9F37AB-1992-4880-A669-6E2024061EE3}"/>
    <hyperlink ref="F277" r:id="rId18" xr:uid="{58773456-8701-4CD6-AAAC-A11E6F336B16}"/>
    <hyperlink ref="C273" r:id="rId19" xr:uid="{8FDB1F5C-1D2B-496C-923F-661E9B3E8599}"/>
    <hyperlink ref="C275" r:id="rId20" xr:uid="{D1B18B5B-F250-45B1-AE57-F3F380924895}"/>
    <hyperlink ref="C276" r:id="rId21" xr:uid="{0BD6050E-464B-4673-9B2F-867469DE8CF3}"/>
    <hyperlink ref="C277" r:id="rId22" xr:uid="{4252B16A-7076-445A-8198-43D2B9BA8337}"/>
    <hyperlink ref="F278" r:id="rId23" xr:uid="{45DEA7CB-83DF-431B-B654-8F278EB7A69C}"/>
  </hyperlinks>
  <pageMargins left="0.35433070866141736" right="0.70866141732283472" top="0.74803149606299213" bottom="0.74803149606299213" header="0.31496062992125984" footer="0.31496062992125984"/>
  <pageSetup paperSize="9" scale="18" orientation="landscape" r:id="rId24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5708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6091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6092</v>
      </c>
      <c r="C7" s="1"/>
      <c r="D7" s="1634" t="s">
        <v>1909</v>
      </c>
      <c r="E7" s="119" t="s">
        <v>145</v>
      </c>
    </row>
    <row r="8" spans="2:5" ht="18.75" customHeight="1">
      <c r="B8" s="1"/>
      <c r="C8" s="1" t="s">
        <v>6093</v>
      </c>
      <c r="D8" s="1635"/>
      <c r="E8" s="402" t="s">
        <v>65</v>
      </c>
    </row>
    <row r="9" spans="2:5" ht="18.75" customHeight="1">
      <c r="B9" s="4" t="s">
        <v>252</v>
      </c>
      <c r="C9" s="4" t="s">
        <v>253</v>
      </c>
      <c r="D9" s="4" t="s">
        <v>1690</v>
      </c>
      <c r="E9" s="4" t="s">
        <v>1690</v>
      </c>
    </row>
    <row r="10" spans="2:5" ht="18.75" hidden="1" customHeight="1">
      <c r="B10" s="365" t="s">
        <v>6094</v>
      </c>
      <c r="C10" s="359" t="s">
        <v>6095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6096</v>
      </c>
      <c r="C11" s="359" t="s">
        <v>6097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6098</v>
      </c>
      <c r="C12" s="137" t="s">
        <v>6099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6100</v>
      </c>
      <c r="C13" s="137" t="s">
        <v>6101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6102</v>
      </c>
      <c r="C14" s="137" t="s">
        <v>6103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6094</v>
      </c>
      <c r="C15" s="137" t="s">
        <v>6104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6096</v>
      </c>
      <c r="C16" s="359" t="s">
        <v>6105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6098</v>
      </c>
      <c r="C17" s="359" t="s">
        <v>6106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6100</v>
      </c>
      <c r="C18" s="359" t="s">
        <v>6107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6102</v>
      </c>
      <c r="C19" s="359" t="s">
        <v>6108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6094</v>
      </c>
      <c r="C20" s="359" t="s">
        <v>6109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6096</v>
      </c>
      <c r="C21" s="137" t="s">
        <v>6110</v>
      </c>
      <c r="D21" s="6">
        <v>44111</v>
      </c>
      <c r="E21" s="6">
        <f t="shared" si="0"/>
        <v>44116</v>
      </c>
    </row>
    <row r="22" spans="2:5" ht="18.75" customHeight="1">
      <c r="B22" s="136" t="s">
        <v>6098</v>
      </c>
      <c r="C22" s="137" t="s">
        <v>6111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6100</v>
      </c>
      <c r="C23" s="137" t="s">
        <v>6112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6102</v>
      </c>
      <c r="C24" s="137" t="s">
        <v>6113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6094</v>
      </c>
      <c r="C25" s="359" t="s">
        <v>6114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6096</v>
      </c>
      <c r="C26" s="359" t="s">
        <v>6115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6098</v>
      </c>
      <c r="C27" s="359" t="s">
        <v>6116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6100</v>
      </c>
      <c r="C28" s="359" t="s">
        <v>6117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6102</v>
      </c>
      <c r="C29" s="137" t="s">
        <v>6118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6094</v>
      </c>
      <c r="C30" s="137" t="s">
        <v>6119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6096</v>
      </c>
      <c r="C31" s="137" t="s">
        <v>6120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467</v>
      </c>
      <c r="C32" s="9"/>
      <c r="D32" s="9"/>
      <c r="E32" s="9"/>
    </row>
    <row r="34" spans="2:12" s="14" customFormat="1" ht="18.75" customHeight="1">
      <c r="B34" s="8" t="s">
        <v>468</v>
      </c>
      <c r="C34" s="11"/>
      <c r="D34" s="11"/>
      <c r="E34" s="15"/>
      <c r="F34" s="2" t="s">
        <v>1818</v>
      </c>
      <c r="G34" s="2"/>
      <c r="H34" s="11"/>
      <c r="I34" s="11"/>
      <c r="J34" s="2" t="s">
        <v>470</v>
      </c>
      <c r="K34" s="2"/>
      <c r="L34" s="2"/>
    </row>
    <row r="35" spans="2:12" s="12" customFormat="1" ht="18.75" customHeight="1">
      <c r="B35" s="197" t="s">
        <v>471</v>
      </c>
      <c r="C35" s="193"/>
      <c r="D35" s="198" t="s">
        <v>472</v>
      </c>
      <c r="E35" s="15"/>
      <c r="F35" s="11" t="s">
        <v>473</v>
      </c>
      <c r="G35" s="11"/>
      <c r="H35" s="198" t="s">
        <v>474</v>
      </c>
      <c r="I35" s="11"/>
      <c r="J35" s="197" t="s">
        <v>475</v>
      </c>
      <c r="K35" s="193"/>
      <c r="L35" s="198" t="s">
        <v>476</v>
      </c>
    </row>
    <row r="36" spans="2:12" s="12" customFormat="1" ht="18.75" customHeight="1">
      <c r="B36" s="201" t="s">
        <v>6065</v>
      </c>
      <c r="C36" s="202" t="s">
        <v>6066</v>
      </c>
      <c r="D36" s="203" t="s">
        <v>6067</v>
      </c>
      <c r="E36" s="11"/>
      <c r="F36" s="110" t="e">
        <f>#REF!</f>
        <v>#REF!</v>
      </c>
      <c r="G36" s="16" t="s">
        <v>6121</v>
      </c>
      <c r="H36" s="110" t="e">
        <f>#REF!</f>
        <v>#REF!</v>
      </c>
      <c r="I36" s="11"/>
      <c r="J36" s="201" t="s">
        <v>482</v>
      </c>
      <c r="K36" s="202" t="s">
        <v>1819</v>
      </c>
      <c r="L36" s="203" t="s">
        <v>483</v>
      </c>
    </row>
    <row r="37" spans="2:12" s="14" customFormat="1" ht="18.75" customHeight="1">
      <c r="B37" s="201" t="s">
        <v>6068</v>
      </c>
      <c r="C37" s="202" t="s">
        <v>6069</v>
      </c>
      <c r="D37" s="203" t="s">
        <v>6070</v>
      </c>
      <c r="E37" s="11"/>
      <c r="F37" s="110" t="e">
        <f>#REF!</f>
        <v>#REF!</v>
      </c>
      <c r="G37" s="16" t="s">
        <v>6122</v>
      </c>
      <c r="H37" s="110" t="e">
        <f>#REF!</f>
        <v>#REF!</v>
      </c>
      <c r="I37" s="11"/>
      <c r="J37" s="201" t="s">
        <v>489</v>
      </c>
      <c r="K37" s="202" t="s">
        <v>1820</v>
      </c>
      <c r="L37" s="203" t="s">
        <v>490</v>
      </c>
    </row>
    <row r="38" spans="2:12" s="14" customFormat="1" ht="18.75" customHeight="1">
      <c r="B38" s="201" t="s">
        <v>1821</v>
      </c>
      <c r="C38" s="202" t="s">
        <v>6071</v>
      </c>
      <c r="D38" s="203" t="s">
        <v>1822</v>
      </c>
      <c r="E38" s="11"/>
      <c r="F38" s="110" t="e">
        <f>#REF!</f>
        <v>#REF!</v>
      </c>
      <c r="G38" s="16" t="s">
        <v>6123</v>
      </c>
      <c r="H38" s="110" t="e">
        <f>#REF!</f>
        <v>#REF!</v>
      </c>
      <c r="I38" s="11"/>
      <c r="J38" s="201" t="s">
        <v>1823</v>
      </c>
      <c r="K38" s="202" t="s">
        <v>1824</v>
      </c>
      <c r="L38" s="203" t="s">
        <v>1825</v>
      </c>
    </row>
    <row r="39" spans="2:12" s="14" customFormat="1" ht="18.75" customHeight="1">
      <c r="B39" s="201" t="s">
        <v>6072</v>
      </c>
      <c r="C39" s="202" t="s">
        <v>6073</v>
      </c>
      <c r="D39" s="203" t="s">
        <v>6074</v>
      </c>
      <c r="E39" s="11"/>
      <c r="F39" s="110" t="e">
        <f>#REF!</f>
        <v>#REF!</v>
      </c>
      <c r="G39" s="16" t="s">
        <v>6124</v>
      </c>
      <c r="H39" s="110" t="e">
        <f>#REF!</f>
        <v>#REF!</v>
      </c>
      <c r="I39" s="11"/>
      <c r="J39" s="201" t="s">
        <v>503</v>
      </c>
      <c r="K39" s="202" t="s">
        <v>1826</v>
      </c>
      <c r="L39" s="203" t="s">
        <v>504</v>
      </c>
    </row>
    <row r="40" spans="2:12" s="14" customFormat="1" ht="18.75" customHeight="1">
      <c r="B40" s="201" t="s">
        <v>484</v>
      </c>
      <c r="C40" s="202" t="s">
        <v>6075</v>
      </c>
      <c r="D40" s="203" t="s">
        <v>485</v>
      </c>
      <c r="E40" s="11"/>
      <c r="G40" s="16"/>
      <c r="I40" s="11"/>
      <c r="J40" s="201" t="s">
        <v>510</v>
      </c>
      <c r="K40" s="202" t="s">
        <v>1827</v>
      </c>
      <c r="L40" s="203" t="s">
        <v>511</v>
      </c>
    </row>
    <row r="41" spans="2:12" s="14" customFormat="1" ht="18.75" customHeight="1">
      <c r="B41" s="201" t="s">
        <v>6076</v>
      </c>
      <c r="C41" s="202" t="s">
        <v>6077</v>
      </c>
      <c r="D41" s="203" t="s">
        <v>6078</v>
      </c>
      <c r="E41" s="11"/>
      <c r="F41" s="11"/>
      <c r="G41" s="16"/>
      <c r="H41" s="13"/>
      <c r="I41" s="11"/>
      <c r="J41" s="201" t="s">
        <v>1830</v>
      </c>
      <c r="K41" s="202" t="s">
        <v>1831</v>
      </c>
      <c r="L41" s="203" t="s">
        <v>1832</v>
      </c>
    </row>
    <row r="42" spans="2:12" s="14" customFormat="1" ht="18.75" customHeight="1">
      <c r="B42" s="201" t="s">
        <v>6079</v>
      </c>
      <c r="C42" s="202" t="s">
        <v>6080</v>
      </c>
      <c r="D42" s="203" t="s">
        <v>6081</v>
      </c>
      <c r="E42" s="11"/>
      <c r="I42" s="11"/>
    </row>
    <row r="43" spans="2:12" s="14" customFormat="1" ht="18.75" customHeight="1">
      <c r="B43" s="201" t="s">
        <v>6082</v>
      </c>
      <c r="C43" s="202" t="s">
        <v>6083</v>
      </c>
      <c r="D43" s="203" t="s">
        <v>6084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1835</v>
      </c>
      <c r="C45" s="11" t="s">
        <v>1836</v>
      </c>
      <c r="D45" s="13"/>
      <c r="F45" s="11" t="s">
        <v>1837</v>
      </c>
      <c r="G45" s="16" t="s">
        <v>1838</v>
      </c>
      <c r="H45" s="14"/>
      <c r="J45" s="11" t="s">
        <v>1837</v>
      </c>
      <c r="K45" s="11" t="s">
        <v>1839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1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3.9">
      <c r="B2" s="8" t="s">
        <v>1682</v>
      </c>
    </row>
    <row r="4" spans="2:8" ht="17.45">
      <c r="B4" s="147"/>
      <c r="C4" s="313" t="s">
        <v>6125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1909</v>
      </c>
      <c r="E6" s="163" t="s">
        <v>4691</v>
      </c>
      <c r="F6" s="332" t="s">
        <v>115</v>
      </c>
      <c r="G6" s="332" t="s">
        <v>6126</v>
      </c>
      <c r="H6" s="332" t="s">
        <v>193</v>
      </c>
    </row>
    <row r="7" spans="2:8" ht="15" customHeight="1">
      <c r="B7" s="170"/>
      <c r="C7" s="169" t="s">
        <v>1684</v>
      </c>
      <c r="D7" s="304"/>
      <c r="E7" s="208" t="s">
        <v>65</v>
      </c>
      <c r="F7" s="403" t="s">
        <v>54</v>
      </c>
      <c r="G7" s="403" t="s">
        <v>87</v>
      </c>
      <c r="H7" s="403" t="s">
        <v>186</v>
      </c>
    </row>
    <row r="8" spans="2:8" hidden="1">
      <c r="B8" s="361" t="s">
        <v>310</v>
      </c>
      <c r="C8" s="353" t="s">
        <v>6127</v>
      </c>
      <c r="D8" s="154">
        <v>43955</v>
      </c>
      <c r="E8" s="154"/>
      <c r="F8" s="154"/>
      <c r="G8" s="154"/>
      <c r="H8" s="154"/>
    </row>
    <row r="9" spans="2:8" hidden="1">
      <c r="B9" s="356" t="s">
        <v>6128</v>
      </c>
      <c r="C9" s="353" t="s">
        <v>6129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5346</v>
      </c>
      <c r="C10" s="353" t="s">
        <v>6130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4860</v>
      </c>
      <c r="C11" s="353" t="s">
        <v>6131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6013</v>
      </c>
      <c r="C12" s="320" t="s">
        <v>6132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5893</v>
      </c>
      <c r="C13" s="320" t="s">
        <v>6133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467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7.45">
      <c r="B16" s="1636" t="s">
        <v>6134</v>
      </c>
      <c r="C16" s="1636"/>
      <c r="D16" s="1636"/>
      <c r="E16" s="1636"/>
      <c r="F16" s="1636"/>
      <c r="G16" s="1636"/>
      <c r="H16" s="1636"/>
    </row>
    <row r="18" spans="2:12" ht="24">
      <c r="B18" s="170"/>
      <c r="C18" s="169"/>
      <c r="D18" s="403" t="s">
        <v>1909</v>
      </c>
      <c r="E18" s="163" t="s">
        <v>4691</v>
      </c>
      <c r="F18" s="332" t="s">
        <v>115</v>
      </c>
      <c r="G18" s="332" t="s">
        <v>6126</v>
      </c>
      <c r="H18" s="332" t="s">
        <v>193</v>
      </c>
      <c r="I18" s="147"/>
      <c r="J18" s="146"/>
      <c r="K18" s="146"/>
      <c r="L18" s="146"/>
    </row>
    <row r="19" spans="2:12">
      <c r="B19" s="170"/>
      <c r="C19" s="169" t="s">
        <v>1684</v>
      </c>
      <c r="D19" s="304"/>
      <c r="E19" s="208" t="s">
        <v>65</v>
      </c>
      <c r="F19" s="403" t="s">
        <v>54</v>
      </c>
      <c r="G19" s="403" t="s">
        <v>87</v>
      </c>
      <c r="H19" s="403" t="s">
        <v>186</v>
      </c>
      <c r="I19" s="147"/>
      <c r="J19" s="146"/>
      <c r="K19" s="146"/>
      <c r="L19" s="146"/>
    </row>
    <row r="20" spans="2:12" s="159" customFormat="1" ht="12">
      <c r="B20" s="216" t="s">
        <v>462</v>
      </c>
      <c r="C20" s="320" t="s">
        <v>6135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462</v>
      </c>
      <c r="C21" s="320" t="s">
        <v>6136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467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468</v>
      </c>
      <c r="C24" s="193"/>
      <c r="D24" s="193"/>
      <c r="E24" s="194"/>
      <c r="F24" s="195" t="s">
        <v>1818</v>
      </c>
      <c r="G24" s="195"/>
      <c r="H24" s="193"/>
      <c r="I24" s="193"/>
      <c r="J24" s="195" t="s">
        <v>470</v>
      </c>
      <c r="K24" s="195"/>
      <c r="L24" s="195"/>
    </row>
    <row r="25" spans="2:12" s="159" customFormat="1" ht="15.75" customHeight="1">
      <c r="B25" s="197" t="s">
        <v>471</v>
      </c>
      <c r="C25" s="193"/>
      <c r="D25" s="198" t="s">
        <v>472</v>
      </c>
      <c r="E25" s="199"/>
      <c r="F25" s="197" t="s">
        <v>473</v>
      </c>
      <c r="G25" s="193"/>
      <c r="H25" s="198" t="s">
        <v>474</v>
      </c>
      <c r="I25" s="193"/>
      <c r="J25" s="197" t="s">
        <v>475</v>
      </c>
      <c r="K25" s="193"/>
      <c r="L25" s="198" t="s">
        <v>476</v>
      </c>
    </row>
    <row r="26" spans="2:12" s="159" customFormat="1" ht="15.75" customHeight="1">
      <c r="B26" s="201" t="s">
        <v>6065</v>
      </c>
      <c r="C26" s="202" t="s">
        <v>6066</v>
      </c>
      <c r="D26" s="203" t="s">
        <v>6067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482</v>
      </c>
      <c r="K26" s="202" t="s">
        <v>1819</v>
      </c>
      <c r="L26" s="203" t="s">
        <v>483</v>
      </c>
    </row>
    <row r="27" spans="2:12" s="159" customFormat="1" ht="15.75" customHeight="1">
      <c r="B27" s="201" t="s">
        <v>6068</v>
      </c>
      <c r="C27" s="202" t="s">
        <v>6069</v>
      </c>
      <c r="D27" s="203" t="s">
        <v>6070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489</v>
      </c>
      <c r="K27" s="202" t="s">
        <v>1820</v>
      </c>
      <c r="L27" s="203" t="s">
        <v>490</v>
      </c>
    </row>
    <row r="28" spans="2:12" s="159" customFormat="1" ht="15.75" customHeight="1">
      <c r="B28" s="201" t="s">
        <v>1821</v>
      </c>
      <c r="C28" s="202" t="s">
        <v>6071</v>
      </c>
      <c r="D28" s="203" t="s">
        <v>1822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1823</v>
      </c>
      <c r="K28" s="202" t="s">
        <v>1824</v>
      </c>
      <c r="L28" s="203" t="s">
        <v>1825</v>
      </c>
    </row>
    <row r="29" spans="2:12" s="159" customFormat="1" ht="15.75" customHeight="1">
      <c r="B29" s="201" t="s">
        <v>6072</v>
      </c>
      <c r="C29" s="202" t="s">
        <v>6073</v>
      </c>
      <c r="D29" s="203" t="s">
        <v>6074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503</v>
      </c>
      <c r="K29" s="202" t="s">
        <v>1826</v>
      </c>
      <c r="L29" s="203" t="s">
        <v>504</v>
      </c>
    </row>
    <row r="30" spans="2:12" s="159" customFormat="1" ht="15.75" customHeight="1">
      <c r="B30" s="201" t="s">
        <v>484</v>
      </c>
      <c r="C30" s="202" t="s">
        <v>6075</v>
      </c>
      <c r="D30" s="203" t="s">
        <v>485</v>
      </c>
      <c r="E30" s="197"/>
      <c r="F30" s="201"/>
      <c r="G30" s="202"/>
      <c r="H30" s="203"/>
      <c r="I30" s="193"/>
      <c r="J30" s="201" t="s">
        <v>510</v>
      </c>
      <c r="K30" s="202" t="s">
        <v>1827</v>
      </c>
      <c r="L30" s="203" t="s">
        <v>511</v>
      </c>
    </row>
    <row r="31" spans="2:12" s="159" customFormat="1" ht="15.75" customHeight="1">
      <c r="B31" s="201" t="s">
        <v>6076</v>
      </c>
      <c r="C31" s="202" t="s">
        <v>6077</v>
      </c>
      <c r="D31" s="203" t="s">
        <v>6078</v>
      </c>
      <c r="E31" s="197"/>
      <c r="F31" s="201"/>
      <c r="G31" s="202"/>
      <c r="H31" s="203"/>
      <c r="I31" s="193"/>
      <c r="J31" s="201" t="s">
        <v>1830</v>
      </c>
      <c r="K31" s="202" t="s">
        <v>1831</v>
      </c>
      <c r="L31" s="203" t="s">
        <v>1832</v>
      </c>
    </row>
    <row r="32" spans="2:12" s="159" customFormat="1" ht="15.75" customHeight="1">
      <c r="B32" s="201" t="s">
        <v>6079</v>
      </c>
      <c r="C32" s="202" t="s">
        <v>6080</v>
      </c>
      <c r="D32" s="203" t="s">
        <v>6081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6082</v>
      </c>
      <c r="C33" s="202" t="s">
        <v>6083</v>
      </c>
      <c r="D33" s="203" t="s">
        <v>6084</v>
      </c>
      <c r="E33" s="197"/>
      <c r="F33" s="201"/>
      <c r="G33" s="197"/>
      <c r="H33" s="203"/>
      <c r="I33" s="193"/>
      <c r="J33" s="197"/>
      <c r="K33" s="193"/>
    </row>
    <row r="34" spans="2:11" ht="13.9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1835</v>
      </c>
      <c r="C35" s="193" t="s">
        <v>1836</v>
      </c>
      <c r="D35" s="205"/>
      <c r="E35" s="193"/>
      <c r="F35" s="193" t="s">
        <v>1837</v>
      </c>
      <c r="G35" s="206" t="s">
        <v>1838</v>
      </c>
      <c r="H35" s="196"/>
      <c r="I35" s="193"/>
      <c r="J35" s="193" t="s">
        <v>1837</v>
      </c>
      <c r="K35" s="193" t="s">
        <v>1839</v>
      </c>
    </row>
  </sheetData>
  <customSheetViews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5708</v>
      </c>
      <c r="C2" s="122"/>
      <c r="D2" s="122"/>
      <c r="E2" s="122"/>
      <c r="F2" s="122"/>
      <c r="G2" s="121"/>
      <c r="H2" s="603" t="s">
        <v>244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6137</v>
      </c>
      <c r="D4" s="147"/>
      <c r="F4" s="147"/>
      <c r="G4" s="582"/>
      <c r="H4" s="396"/>
      <c r="I4" s="583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3.9" hidden="1">
      <c r="B6" s="386" t="s">
        <v>1908</v>
      </c>
      <c r="C6" s="1" t="s">
        <v>5715</v>
      </c>
      <c r="D6" s="395" t="s">
        <v>1909</v>
      </c>
      <c r="E6" s="395" t="s">
        <v>115</v>
      </c>
      <c r="F6" s="1637" t="s">
        <v>1911</v>
      </c>
      <c r="G6" s="1634" t="s">
        <v>253</v>
      </c>
      <c r="H6" s="1637" t="s">
        <v>115</v>
      </c>
      <c r="I6" s="367" t="s">
        <v>6138</v>
      </c>
    </row>
    <row r="7" spans="2:9" ht="18.75" hidden="1" customHeight="1">
      <c r="B7" s="4" t="s">
        <v>252</v>
      </c>
      <c r="C7" s="4" t="s">
        <v>253</v>
      </c>
      <c r="D7" s="395"/>
      <c r="E7" s="4" t="s">
        <v>6139</v>
      </c>
      <c r="F7" s="1638"/>
      <c r="G7" s="1635"/>
      <c r="H7" s="1638"/>
      <c r="I7" s="4" t="s">
        <v>718</v>
      </c>
    </row>
    <row r="8" spans="2:9" ht="18.75" hidden="1" customHeight="1">
      <c r="B8" s="366" t="s">
        <v>6140</v>
      </c>
      <c r="C8" s="6" t="s">
        <v>6141</v>
      </c>
      <c r="D8" s="6">
        <v>44371</v>
      </c>
      <c r="E8" s="6">
        <f t="shared" ref="E8:E13" si="0">D8+14</f>
        <v>44385</v>
      </c>
      <c r="F8" s="366" t="s">
        <v>2400</v>
      </c>
      <c r="G8" s="6" t="s">
        <v>6142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6143</v>
      </c>
      <c r="C9" s="6" t="s">
        <v>6144</v>
      </c>
      <c r="D9" s="6">
        <v>44383</v>
      </c>
      <c r="E9" s="6">
        <f t="shared" si="0"/>
        <v>44397</v>
      </c>
      <c r="F9" s="366" t="s">
        <v>1746</v>
      </c>
      <c r="G9" s="6" t="s">
        <v>6145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6146</v>
      </c>
      <c r="C10" s="6" t="s">
        <v>6147</v>
      </c>
      <c r="D10" s="6">
        <v>44391</v>
      </c>
      <c r="E10" s="6">
        <f t="shared" si="0"/>
        <v>44405</v>
      </c>
      <c r="F10" s="366" t="s">
        <v>6148</v>
      </c>
      <c r="G10" s="6" t="s">
        <v>6149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6150</v>
      </c>
      <c r="C11" s="6" t="s">
        <v>6151</v>
      </c>
      <c r="D11" s="6">
        <v>44397</v>
      </c>
      <c r="E11" s="6">
        <f t="shared" si="0"/>
        <v>44411</v>
      </c>
      <c r="F11" s="366" t="s">
        <v>2400</v>
      </c>
      <c r="G11" s="6" t="s">
        <v>6152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6153</v>
      </c>
      <c r="C12" s="6" t="s">
        <v>6154</v>
      </c>
      <c r="D12" s="6">
        <v>44407</v>
      </c>
      <c r="E12" s="6">
        <f t="shared" si="0"/>
        <v>44421</v>
      </c>
      <c r="F12" s="366" t="s">
        <v>1746</v>
      </c>
      <c r="G12" s="6" t="s">
        <v>6155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4975</v>
      </c>
      <c r="C13" s="6" t="s">
        <v>6156</v>
      </c>
      <c r="D13" s="6">
        <v>44412</v>
      </c>
      <c r="E13" s="6">
        <f t="shared" si="0"/>
        <v>44426</v>
      </c>
      <c r="F13" s="366" t="s">
        <v>6148</v>
      </c>
      <c r="G13" s="6" t="s">
        <v>6157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467</v>
      </c>
      <c r="C14" s="138"/>
      <c r="D14" s="9"/>
      <c r="E14" s="9"/>
      <c r="F14" s="9"/>
      <c r="G14" s="16"/>
      <c r="H14" s="16"/>
      <c r="I14" s="16"/>
    </row>
    <row r="17" spans="2:11" ht="27.6" hidden="1">
      <c r="B17" s="386" t="s">
        <v>1908</v>
      </c>
      <c r="C17" s="1" t="s">
        <v>5715</v>
      </c>
      <c r="D17" s="395" t="s">
        <v>1909</v>
      </c>
      <c r="E17" s="119" t="s">
        <v>6158</v>
      </c>
      <c r="F17" s="1637" t="s">
        <v>1911</v>
      </c>
      <c r="G17" s="1634" t="s">
        <v>253</v>
      </c>
      <c r="H17" s="1637" t="s">
        <v>1910</v>
      </c>
      <c r="I17" s="367" t="s">
        <v>6138</v>
      </c>
      <c r="J17" s="3"/>
      <c r="K17" s="3"/>
    </row>
    <row r="18" spans="2:11" ht="18.75" hidden="1" customHeight="1">
      <c r="B18" s="4" t="s">
        <v>252</v>
      </c>
      <c r="C18" s="4" t="s">
        <v>253</v>
      </c>
      <c r="D18" s="395"/>
      <c r="E18" s="4" t="s">
        <v>6159</v>
      </c>
      <c r="F18" s="1638"/>
      <c r="G18" s="1635"/>
      <c r="H18" s="1638"/>
      <c r="I18" s="4" t="s">
        <v>718</v>
      </c>
      <c r="J18" s="3"/>
      <c r="K18" s="3"/>
    </row>
    <row r="19" spans="2:11" ht="18.75" hidden="1" customHeight="1">
      <c r="B19" s="366" t="s">
        <v>4975</v>
      </c>
      <c r="C19" s="6" t="s">
        <v>6160</v>
      </c>
      <c r="D19" s="6">
        <v>44503</v>
      </c>
      <c r="E19" s="6">
        <f>D19+11</f>
        <v>44514</v>
      </c>
      <c r="F19" s="6" t="s">
        <v>2400</v>
      </c>
      <c r="G19" s="6" t="s">
        <v>6161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6162</v>
      </c>
      <c r="C20" s="6" t="s">
        <v>6163</v>
      </c>
      <c r="D20" s="6">
        <v>44506</v>
      </c>
      <c r="E20" s="6">
        <f>D20+11</f>
        <v>44517</v>
      </c>
      <c r="F20" s="6" t="s">
        <v>6164</v>
      </c>
      <c r="G20" s="6" t="s">
        <v>6165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6166</v>
      </c>
      <c r="C21" s="6" t="s">
        <v>6167</v>
      </c>
      <c r="D21" s="6">
        <v>44528</v>
      </c>
      <c r="E21" s="6">
        <f>D21+11</f>
        <v>44539</v>
      </c>
      <c r="F21" s="6" t="s">
        <v>2400</v>
      </c>
      <c r="G21" s="6" t="s">
        <v>6168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5507</v>
      </c>
      <c r="C22" s="6" t="s">
        <v>6169</v>
      </c>
      <c r="D22" s="6">
        <v>44534</v>
      </c>
      <c r="E22" s="6">
        <f>D22+11</f>
        <v>44545</v>
      </c>
      <c r="F22" s="6" t="s">
        <v>6170</v>
      </c>
      <c r="G22" s="6" t="s">
        <v>6171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27.6" hidden="1">
      <c r="B25" s="398" t="s">
        <v>1908</v>
      </c>
      <c r="C25" s="371" t="s">
        <v>5715</v>
      </c>
      <c r="D25" s="395" t="s">
        <v>1909</v>
      </c>
      <c r="E25" s="119" t="s">
        <v>6158</v>
      </c>
      <c r="F25" s="1637" t="s">
        <v>1911</v>
      </c>
      <c r="G25" s="1634" t="s">
        <v>253</v>
      </c>
      <c r="H25" s="1637" t="s">
        <v>1910</v>
      </c>
      <c r="I25" s="477"/>
      <c r="J25" s="477"/>
      <c r="K25" s="477"/>
    </row>
    <row r="26" spans="2:11" s="168" customFormat="1" ht="14.45" hidden="1">
      <c r="B26" s="527" t="s">
        <v>252</v>
      </c>
      <c r="C26" s="527" t="s">
        <v>253</v>
      </c>
      <c r="D26" s="402"/>
      <c r="E26" s="527" t="s">
        <v>54</v>
      </c>
      <c r="F26" s="1638"/>
      <c r="G26" s="1635"/>
      <c r="H26" s="1638"/>
      <c r="I26" s="369"/>
      <c r="J26" s="369"/>
      <c r="K26" s="369"/>
    </row>
    <row r="27" spans="2:11" s="14" customFormat="1" ht="18.75" hidden="1" customHeight="1">
      <c r="B27" s="127" t="s">
        <v>6172</v>
      </c>
      <c r="C27" s="126" t="s">
        <v>6173</v>
      </c>
      <c r="D27" s="412">
        <v>44610</v>
      </c>
      <c r="E27" s="6">
        <f>D27+11</f>
        <v>44621</v>
      </c>
      <c r="F27" s="6" t="s">
        <v>6174</v>
      </c>
      <c r="G27" s="6" t="s">
        <v>6175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6176</v>
      </c>
      <c r="C28" s="126" t="s">
        <v>6177</v>
      </c>
      <c r="D28" s="412">
        <v>44235</v>
      </c>
      <c r="E28" s="6">
        <f>D28+11</f>
        <v>44246</v>
      </c>
      <c r="F28" s="6" t="s">
        <v>912</v>
      </c>
      <c r="G28" s="6" t="s">
        <v>6178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1908</v>
      </c>
      <c r="C32" s="395" t="s">
        <v>5715</v>
      </c>
      <c r="D32" s="395" t="s">
        <v>1909</v>
      </c>
      <c r="E32" s="119" t="s">
        <v>1910</v>
      </c>
      <c r="F32" s="1637" t="s">
        <v>1911</v>
      </c>
      <c r="G32" s="1634" t="s">
        <v>253</v>
      </c>
      <c r="H32" s="1637" t="s">
        <v>1910</v>
      </c>
      <c r="I32" s="367" t="s">
        <v>6179</v>
      </c>
      <c r="J32" s="9"/>
      <c r="K32" s="571" t="s">
        <v>5719</v>
      </c>
    </row>
    <row r="33" spans="2:11" s="14" customFormat="1" ht="18.75" customHeight="1">
      <c r="B33" s="4" t="s">
        <v>252</v>
      </c>
      <c r="C33" s="4" t="s">
        <v>253</v>
      </c>
      <c r="D33" s="395"/>
      <c r="E33" s="4" t="s">
        <v>6180</v>
      </c>
      <c r="F33" s="1638"/>
      <c r="G33" s="1635"/>
      <c r="H33" s="1638"/>
      <c r="I33" s="4"/>
      <c r="J33" s="9"/>
      <c r="K33" s="572"/>
    </row>
    <row r="34" spans="2:11" s="14" customFormat="1" ht="18.75" hidden="1" customHeight="1">
      <c r="B34" s="136" t="s">
        <v>5733</v>
      </c>
      <c r="C34" s="137" t="s">
        <v>5756</v>
      </c>
      <c r="D34" s="6">
        <v>44607</v>
      </c>
      <c r="E34" s="6">
        <f>D34+9</f>
        <v>44616</v>
      </c>
      <c r="F34" s="6" t="s">
        <v>692</v>
      </c>
      <c r="G34" s="6" t="s">
        <v>6181</v>
      </c>
      <c r="H34" s="6">
        <v>44606</v>
      </c>
      <c r="I34" s="412" t="s">
        <v>286</v>
      </c>
      <c r="J34" s="9"/>
      <c r="K34" s="417"/>
    </row>
    <row r="35" spans="2:11" s="14" customFormat="1" ht="18.75" hidden="1" customHeight="1">
      <c r="B35" s="136" t="s">
        <v>5735</v>
      </c>
      <c r="C35" s="137" t="s">
        <v>5757</v>
      </c>
      <c r="D35" s="6">
        <v>44611</v>
      </c>
      <c r="E35" s="6">
        <f>D35+9</f>
        <v>44620</v>
      </c>
      <c r="F35" s="6" t="s">
        <v>6182</v>
      </c>
      <c r="G35" s="6" t="s">
        <v>6183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5737</v>
      </c>
      <c r="C36" s="542" t="s">
        <v>5758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5739</v>
      </c>
      <c r="C37" s="542" t="s">
        <v>5759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5743</v>
      </c>
      <c r="C38" s="542" t="s">
        <v>5760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5741</v>
      </c>
      <c r="C39" s="542" t="s">
        <v>5761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5745</v>
      </c>
      <c r="C40" s="542" t="s">
        <v>5762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1"/>
    </row>
    <row r="41" spans="2:11" s="14" customFormat="1" ht="18.75" hidden="1" customHeight="1">
      <c r="B41" s="136" t="s">
        <v>5747</v>
      </c>
      <c r="C41" s="542" t="s">
        <v>5763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1"/>
    </row>
    <row r="42" spans="2:11" s="14" customFormat="1" ht="18.75" hidden="1" customHeight="1">
      <c r="B42" s="136" t="s">
        <v>5749</v>
      </c>
      <c r="C42" s="542" t="s">
        <v>5764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1"/>
    </row>
    <row r="43" spans="2:11" s="14" customFormat="1" ht="18.75" hidden="1" customHeight="1">
      <c r="B43" s="136" t="s">
        <v>5751</v>
      </c>
      <c r="C43" s="542" t="s">
        <v>5765</v>
      </c>
      <c r="D43" s="6">
        <f>D42+7</f>
        <v>44672</v>
      </c>
      <c r="E43" s="6">
        <f t="shared" si="3"/>
        <v>44681</v>
      </c>
      <c r="F43" s="564" t="s">
        <v>6184</v>
      </c>
      <c r="G43" s="6" t="s">
        <v>6185</v>
      </c>
      <c r="H43" s="6">
        <v>44682</v>
      </c>
      <c r="I43" s="6"/>
      <c r="J43" s="9"/>
      <c r="K43" s="571"/>
    </row>
    <row r="44" spans="2:11" s="14" customFormat="1" ht="18.75" hidden="1" customHeight="1">
      <c r="B44" s="136" t="s">
        <v>5726</v>
      </c>
      <c r="C44" s="542" t="s">
        <v>5766</v>
      </c>
      <c r="D44" s="6">
        <f>D43+7</f>
        <v>44679</v>
      </c>
      <c r="E44" s="6">
        <f t="shared" si="3"/>
        <v>44688</v>
      </c>
      <c r="F44" s="6" t="s">
        <v>462</v>
      </c>
      <c r="G44" s="6"/>
      <c r="H44" s="6">
        <v>44690</v>
      </c>
      <c r="I44" s="6"/>
      <c r="J44" s="9"/>
      <c r="K44" s="571"/>
    </row>
    <row r="45" spans="2:11" s="14" customFormat="1" ht="18.75" hidden="1" customHeight="1">
      <c r="B45" s="136" t="s">
        <v>5728</v>
      </c>
      <c r="C45" s="542" t="s">
        <v>5767</v>
      </c>
      <c r="D45" s="6">
        <f>D44+7</f>
        <v>44686</v>
      </c>
      <c r="E45" s="6">
        <f t="shared" si="3"/>
        <v>44695</v>
      </c>
      <c r="F45" s="6" t="s">
        <v>6186</v>
      </c>
      <c r="G45" s="6" t="s">
        <v>6187</v>
      </c>
      <c r="H45" s="6">
        <v>44695</v>
      </c>
      <c r="I45" s="6"/>
      <c r="J45" s="9"/>
      <c r="K45" s="571"/>
    </row>
    <row r="46" spans="2:11" s="14" customFormat="1" ht="18.75" hidden="1" customHeight="1">
      <c r="B46" s="560" t="s">
        <v>5730</v>
      </c>
      <c r="C46" s="542" t="s">
        <v>5768</v>
      </c>
      <c r="D46" s="6">
        <v>44693</v>
      </c>
      <c r="E46" s="6">
        <f>D46+9</f>
        <v>44702</v>
      </c>
      <c r="F46" s="6" t="s">
        <v>1978</v>
      </c>
      <c r="G46" s="6" t="s">
        <v>6188</v>
      </c>
      <c r="H46" s="6">
        <f>E46</f>
        <v>44702</v>
      </c>
      <c r="I46" s="6"/>
      <c r="J46" s="9"/>
      <c r="K46" s="571"/>
    </row>
    <row r="47" spans="2:11" s="14" customFormat="1" ht="18.75" hidden="1" customHeight="1">
      <c r="B47" s="136" t="s">
        <v>5733</v>
      </c>
      <c r="C47" s="542" t="s">
        <v>5769</v>
      </c>
      <c r="D47" s="6">
        <v>44700</v>
      </c>
      <c r="E47" s="6">
        <f>D47+9</f>
        <v>44709</v>
      </c>
      <c r="F47" s="6" t="s">
        <v>258</v>
      </c>
      <c r="G47" s="6" t="s">
        <v>6189</v>
      </c>
      <c r="H47" s="6">
        <f t="shared" ref="H47:H53" si="4">E47</f>
        <v>44709</v>
      </c>
      <c r="I47" s="6"/>
      <c r="J47" s="9"/>
      <c r="K47" s="571"/>
    </row>
    <row r="48" spans="2:11" s="14" customFormat="1" ht="18.75" hidden="1" customHeight="1">
      <c r="B48" s="136" t="s">
        <v>5735</v>
      </c>
      <c r="C48" s="542" t="s">
        <v>5770</v>
      </c>
      <c r="D48" s="6">
        <v>44707</v>
      </c>
      <c r="E48" s="6">
        <f>D48+9</f>
        <v>44716</v>
      </c>
      <c r="F48" s="6" t="s">
        <v>462</v>
      </c>
      <c r="G48" s="6" t="s">
        <v>462</v>
      </c>
      <c r="H48" s="6">
        <f t="shared" si="4"/>
        <v>44716</v>
      </c>
      <c r="I48" s="6"/>
      <c r="J48" s="9"/>
      <c r="K48" s="571">
        <v>44709</v>
      </c>
    </row>
    <row r="49" spans="2:11" s="14" customFormat="1" ht="18.75" customHeight="1">
      <c r="B49" s="136" t="s">
        <v>5737</v>
      </c>
      <c r="C49" s="542" t="s">
        <v>5771</v>
      </c>
      <c r="D49" s="6">
        <v>44719</v>
      </c>
      <c r="E49" s="6">
        <f t="shared" ref="E49:E52" si="5">D49+9</f>
        <v>44728</v>
      </c>
      <c r="F49" s="6" t="s">
        <v>462</v>
      </c>
      <c r="G49" s="6" t="s">
        <v>462</v>
      </c>
      <c r="H49" s="6">
        <f t="shared" si="4"/>
        <v>44728</v>
      </c>
      <c r="I49" s="6"/>
      <c r="J49" s="9"/>
      <c r="K49" s="571">
        <f>K48+7</f>
        <v>44716</v>
      </c>
    </row>
    <row r="50" spans="2:11" s="14" customFormat="1" ht="18.75" customHeight="1">
      <c r="B50" s="136" t="s">
        <v>5739</v>
      </c>
      <c r="C50" s="542" t="s">
        <v>5772</v>
      </c>
      <c r="D50" s="6">
        <v>44724</v>
      </c>
      <c r="E50" s="6">
        <f t="shared" si="5"/>
        <v>44733</v>
      </c>
      <c r="F50" s="6" t="s">
        <v>462</v>
      </c>
      <c r="G50" s="6" t="s">
        <v>462</v>
      </c>
      <c r="H50" s="6">
        <f t="shared" si="4"/>
        <v>44733</v>
      </c>
      <c r="I50" s="6"/>
      <c r="J50" s="9"/>
      <c r="K50" s="571">
        <f t="shared" ref="K50:K53" si="6">K49+7</f>
        <v>44723</v>
      </c>
    </row>
    <row r="51" spans="2:11" s="14" customFormat="1" ht="18.75" customHeight="1">
      <c r="B51" s="136" t="s">
        <v>5743</v>
      </c>
      <c r="C51" s="542" t="s">
        <v>5773</v>
      </c>
      <c r="D51" s="6">
        <v>44728</v>
      </c>
      <c r="E51" s="6">
        <f t="shared" si="5"/>
        <v>44737</v>
      </c>
      <c r="F51" s="6" t="s">
        <v>462</v>
      </c>
      <c r="G51" s="6" t="s">
        <v>462</v>
      </c>
      <c r="H51" s="6">
        <f t="shared" si="4"/>
        <v>44737</v>
      </c>
      <c r="I51" s="6"/>
      <c r="J51" s="9"/>
      <c r="K51" s="571">
        <f t="shared" si="6"/>
        <v>44730</v>
      </c>
    </row>
    <row r="52" spans="2:11" s="14" customFormat="1" ht="18.75" customHeight="1">
      <c r="B52" s="565" t="s">
        <v>5741</v>
      </c>
      <c r="C52" s="542" t="s">
        <v>5774</v>
      </c>
      <c r="D52" s="6">
        <v>44743</v>
      </c>
      <c r="E52" s="485">
        <f t="shared" si="5"/>
        <v>44752</v>
      </c>
      <c r="F52" s="6" t="s">
        <v>462</v>
      </c>
      <c r="G52" s="6" t="s">
        <v>462</v>
      </c>
      <c r="H52" s="6">
        <f t="shared" si="4"/>
        <v>44752</v>
      </c>
      <c r="I52" s="6"/>
      <c r="J52" s="9"/>
      <c r="K52" s="571">
        <f t="shared" si="6"/>
        <v>44737</v>
      </c>
    </row>
    <row r="53" spans="2:11" s="14" customFormat="1" ht="18.75" customHeight="1">
      <c r="B53" s="570" t="s">
        <v>6190</v>
      </c>
      <c r="C53" s="542" t="s">
        <v>5776</v>
      </c>
      <c r="D53" s="6">
        <v>44743</v>
      </c>
      <c r="E53" s="485">
        <f>D53+9</f>
        <v>44752</v>
      </c>
      <c r="F53" s="6" t="s">
        <v>462</v>
      </c>
      <c r="G53" s="6" t="s">
        <v>462</v>
      </c>
      <c r="H53" s="6">
        <f t="shared" si="4"/>
        <v>44752</v>
      </c>
      <c r="I53" s="6"/>
      <c r="J53" s="9"/>
      <c r="K53" s="571">
        <f t="shared" si="6"/>
        <v>44744</v>
      </c>
    </row>
    <row r="54" spans="2:11" s="14" customFormat="1" ht="18.75" customHeight="1">
      <c r="B54" s="570" t="s">
        <v>5747</v>
      </c>
      <c r="C54" s="542" t="s">
        <v>5777</v>
      </c>
      <c r="D54" s="6">
        <v>44753</v>
      </c>
      <c r="E54" s="6">
        <f t="shared" ref="E54:E56" si="7">D54+9</f>
        <v>44762</v>
      </c>
      <c r="F54" s="6" t="s">
        <v>462</v>
      </c>
      <c r="G54" s="6" t="s">
        <v>462</v>
      </c>
      <c r="H54" s="6">
        <f t="shared" ref="H54:H56" si="8">E54</f>
        <v>44762</v>
      </c>
      <c r="I54" s="6"/>
      <c r="J54" s="584" t="s">
        <v>6191</v>
      </c>
      <c r="K54" s="571">
        <f t="shared" ref="K54:K56" si="9">K53+7</f>
        <v>44751</v>
      </c>
    </row>
    <row r="55" spans="2:11" s="14" customFormat="1" ht="18.75" customHeight="1">
      <c r="B55" s="570" t="s">
        <v>5749</v>
      </c>
      <c r="C55" s="542" t="s">
        <v>5778</v>
      </c>
      <c r="D55" s="6">
        <v>44756</v>
      </c>
      <c r="E55" s="485">
        <f t="shared" si="7"/>
        <v>44765</v>
      </c>
      <c r="F55" s="6" t="s">
        <v>462</v>
      </c>
      <c r="G55" s="6" t="s">
        <v>462</v>
      </c>
      <c r="H55" s="485">
        <f t="shared" si="8"/>
        <v>44765</v>
      </c>
      <c r="I55" s="485"/>
      <c r="J55" s="9"/>
      <c r="K55" s="571">
        <f t="shared" si="9"/>
        <v>44758</v>
      </c>
    </row>
    <row r="56" spans="2:11" s="14" customFormat="1" ht="18.75" customHeight="1">
      <c r="B56" s="574" t="s">
        <v>310</v>
      </c>
      <c r="C56" s="575" t="s">
        <v>5780</v>
      </c>
      <c r="D56" s="485">
        <v>44763</v>
      </c>
      <c r="E56" s="485">
        <f t="shared" si="7"/>
        <v>44772</v>
      </c>
      <c r="F56" s="485" t="s">
        <v>462</v>
      </c>
      <c r="G56" s="485" t="s">
        <v>462</v>
      </c>
      <c r="H56" s="485">
        <f t="shared" si="8"/>
        <v>44772</v>
      </c>
      <c r="I56" s="485"/>
      <c r="J56" s="9"/>
      <c r="K56" s="571">
        <f t="shared" si="9"/>
        <v>44765</v>
      </c>
    </row>
    <row r="57" spans="2:11" s="14" customFormat="1" ht="18.75" customHeight="1">
      <c r="B57" s="573" t="s">
        <v>5781</v>
      </c>
      <c r="C57" s="137" t="s">
        <v>5782</v>
      </c>
      <c r="D57" s="6">
        <v>44770</v>
      </c>
      <c r="E57" s="6">
        <f t="shared" ref="E57" si="10">D57+9</f>
        <v>44779</v>
      </c>
      <c r="F57" s="6" t="s">
        <v>462</v>
      </c>
      <c r="G57" s="6" t="s">
        <v>462</v>
      </c>
      <c r="H57" s="6">
        <f t="shared" ref="H57" si="11">E57</f>
        <v>44779</v>
      </c>
      <c r="I57" s="6"/>
      <c r="J57" s="9"/>
      <c r="K57" s="571">
        <f t="shared" ref="K57:K61" si="12">K56+7</f>
        <v>44772</v>
      </c>
    </row>
    <row r="58" spans="2:11" s="14" customFormat="1" ht="18.75" customHeight="1">
      <c r="B58" s="573" t="s">
        <v>5726</v>
      </c>
      <c r="C58" s="137" t="s">
        <v>5783</v>
      </c>
      <c r="D58" s="6">
        <v>44777</v>
      </c>
      <c r="E58" s="6">
        <f t="shared" ref="E58" si="13">D58+9</f>
        <v>44786</v>
      </c>
      <c r="F58" s="6" t="s">
        <v>462</v>
      </c>
      <c r="G58" s="6" t="s">
        <v>462</v>
      </c>
      <c r="H58" s="6">
        <f t="shared" ref="H58" si="14">E58</f>
        <v>44786</v>
      </c>
      <c r="I58" s="6"/>
      <c r="J58" s="9"/>
      <c r="K58" s="571">
        <f t="shared" si="12"/>
        <v>44779</v>
      </c>
    </row>
    <row r="59" spans="2:11" s="14" customFormat="1" ht="18.75" customHeight="1">
      <c r="B59" s="573" t="s">
        <v>5728</v>
      </c>
      <c r="C59" s="137" t="s">
        <v>5784</v>
      </c>
      <c r="D59" s="6">
        <v>44784</v>
      </c>
      <c r="E59" s="6">
        <f t="shared" ref="E59" si="15">D59+9</f>
        <v>44793</v>
      </c>
      <c r="F59" s="6" t="s">
        <v>462</v>
      </c>
      <c r="G59" s="6" t="s">
        <v>462</v>
      </c>
      <c r="H59" s="6">
        <f t="shared" ref="H59" si="16">E59</f>
        <v>44793</v>
      </c>
      <c r="I59" s="6"/>
      <c r="J59" s="9"/>
      <c r="K59" s="571">
        <f t="shared" si="12"/>
        <v>44786</v>
      </c>
    </row>
    <row r="60" spans="2:11" s="14" customFormat="1" ht="18.75" customHeight="1">
      <c r="B60" s="573" t="s">
        <v>5785</v>
      </c>
      <c r="C60" s="137" t="s">
        <v>5786</v>
      </c>
      <c r="D60" s="6">
        <v>44791</v>
      </c>
      <c r="E60" s="6">
        <f t="shared" ref="E60" si="17">D60+9</f>
        <v>44800</v>
      </c>
      <c r="F60" s="6" t="s">
        <v>462</v>
      </c>
      <c r="G60" s="6" t="s">
        <v>462</v>
      </c>
      <c r="H60" s="6">
        <f t="shared" ref="H60" si="18">E60</f>
        <v>44800</v>
      </c>
      <c r="I60" s="6"/>
      <c r="J60" s="9"/>
      <c r="K60" s="571">
        <f t="shared" si="12"/>
        <v>44793</v>
      </c>
    </row>
    <row r="61" spans="2:11" s="14" customFormat="1" ht="18.75" customHeight="1">
      <c r="B61" s="573" t="s">
        <v>5733</v>
      </c>
      <c r="C61" s="137" t="s">
        <v>5787</v>
      </c>
      <c r="D61" s="6">
        <v>44798</v>
      </c>
      <c r="E61" s="6">
        <f t="shared" ref="E61" si="19">D61+9</f>
        <v>44807</v>
      </c>
      <c r="F61" s="6" t="s">
        <v>462</v>
      </c>
      <c r="G61" s="6" t="s">
        <v>462</v>
      </c>
      <c r="H61" s="6">
        <f t="shared" ref="H61" si="20">E61</f>
        <v>44807</v>
      </c>
      <c r="I61" s="6"/>
      <c r="J61" s="9"/>
      <c r="K61" s="571">
        <f t="shared" si="12"/>
        <v>44800</v>
      </c>
    </row>
    <row r="65" spans="2:11" s="14" customFormat="1" ht="39" customHeight="1">
      <c r="B65" s="526" t="s">
        <v>1908</v>
      </c>
      <c r="C65" s="395" t="s">
        <v>5715</v>
      </c>
      <c r="D65" s="395" t="s">
        <v>1909</v>
      </c>
      <c r="E65" s="119" t="s">
        <v>6158</v>
      </c>
      <c r="F65" s="1637" t="s">
        <v>1911</v>
      </c>
      <c r="G65" s="1634" t="s">
        <v>253</v>
      </c>
      <c r="H65" s="1637" t="s">
        <v>1910</v>
      </c>
      <c r="I65" s="367"/>
      <c r="J65" s="9"/>
      <c r="K65" s="9"/>
    </row>
    <row r="66" spans="2:11" s="14" customFormat="1" ht="18.75" customHeight="1">
      <c r="B66" s="4" t="s">
        <v>252</v>
      </c>
      <c r="C66" s="4" t="s">
        <v>253</v>
      </c>
      <c r="D66" s="395"/>
      <c r="E66" s="4" t="s">
        <v>54</v>
      </c>
      <c r="F66" s="1638"/>
      <c r="G66" s="1635"/>
      <c r="H66" s="1638"/>
      <c r="I66" s="4"/>
      <c r="J66" s="9"/>
      <c r="K66" s="9"/>
    </row>
    <row r="67" spans="2:11" s="14" customFormat="1" ht="18.75" customHeight="1">
      <c r="B67" s="544" t="s">
        <v>6192</v>
      </c>
      <c r="C67" s="545" t="s">
        <v>6193</v>
      </c>
      <c r="D67" s="545">
        <v>44623</v>
      </c>
      <c r="E67" s="6">
        <f>D67+11</f>
        <v>44634</v>
      </c>
      <c r="F67" s="6" t="s">
        <v>462</v>
      </c>
      <c r="G67" s="6" t="s">
        <v>462</v>
      </c>
      <c r="H67" s="6"/>
      <c r="I67" s="412"/>
      <c r="J67" s="9"/>
      <c r="K67" s="9"/>
    </row>
    <row r="68" spans="2:11" s="14" customFormat="1" ht="18.75" customHeight="1">
      <c r="B68" s="544" t="s">
        <v>6140</v>
      </c>
      <c r="C68" s="545" t="s">
        <v>6194</v>
      </c>
      <c r="D68" s="545">
        <v>44635</v>
      </c>
      <c r="E68" s="6">
        <f t="shared" ref="E68:E71" si="21">D68+11</f>
        <v>44646</v>
      </c>
      <c r="F68" s="6" t="s">
        <v>462</v>
      </c>
      <c r="G68" s="6" t="s">
        <v>462</v>
      </c>
      <c r="H68" s="6"/>
      <c r="I68" s="6"/>
      <c r="J68" s="9"/>
      <c r="K68" s="9"/>
    </row>
    <row r="69" spans="2:11" s="14" customFormat="1" ht="18.75" customHeight="1">
      <c r="B69" s="544" t="s">
        <v>5479</v>
      </c>
      <c r="C69" s="545" t="s">
        <v>6195</v>
      </c>
      <c r="D69" s="545">
        <v>44640</v>
      </c>
      <c r="E69" s="6">
        <f t="shared" si="21"/>
        <v>44651</v>
      </c>
      <c r="F69" s="6" t="s">
        <v>462</v>
      </c>
      <c r="G69" s="6" t="s">
        <v>462</v>
      </c>
      <c r="H69" s="6"/>
      <c r="I69" s="6"/>
      <c r="J69" s="9"/>
      <c r="K69" s="9"/>
    </row>
    <row r="70" spans="2:11" s="14" customFormat="1" ht="18.75" customHeight="1">
      <c r="B70" s="544" t="s">
        <v>6146</v>
      </c>
      <c r="C70" s="545" t="s">
        <v>6196</v>
      </c>
      <c r="D70" s="545">
        <v>44644</v>
      </c>
      <c r="E70" s="6">
        <f t="shared" si="21"/>
        <v>44655</v>
      </c>
      <c r="F70" s="6" t="s">
        <v>462</v>
      </c>
      <c r="G70" s="6" t="s">
        <v>462</v>
      </c>
      <c r="H70" s="6"/>
      <c r="I70" s="6"/>
      <c r="J70" s="9"/>
      <c r="K70" s="9"/>
    </row>
    <row r="71" spans="2:11" s="14" customFormat="1" ht="18.75" customHeight="1">
      <c r="B71" s="544" t="s">
        <v>6150</v>
      </c>
      <c r="C71" s="545" t="s">
        <v>6197</v>
      </c>
      <c r="D71" s="545">
        <v>44650</v>
      </c>
      <c r="E71" s="6">
        <f t="shared" si="21"/>
        <v>44661</v>
      </c>
      <c r="F71" s="6" t="s">
        <v>462</v>
      </c>
      <c r="G71" s="6" t="s">
        <v>462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468</v>
      </c>
      <c r="C74" s="11"/>
      <c r="D74" s="11"/>
      <c r="E74" s="15"/>
      <c r="F74" s="2" t="s">
        <v>1818</v>
      </c>
      <c r="G74" s="2"/>
      <c r="H74" s="11"/>
      <c r="I74" s="2" t="s">
        <v>470</v>
      </c>
      <c r="J74" s="2"/>
      <c r="K74" s="2"/>
    </row>
    <row r="75" spans="2:11" s="12" customFormat="1" ht="18.75" customHeight="1">
      <c r="B75" s="197" t="s">
        <v>471</v>
      </c>
      <c r="C75" s="193"/>
      <c r="D75" s="198" t="s">
        <v>472</v>
      </c>
      <c r="E75" s="15"/>
      <c r="F75" s="11" t="s">
        <v>473</v>
      </c>
      <c r="G75" s="11"/>
      <c r="H75" s="198" t="s">
        <v>474</v>
      </c>
      <c r="I75" s="197" t="s">
        <v>475</v>
      </c>
      <c r="J75" s="193"/>
      <c r="K75" s="198" t="s">
        <v>476</v>
      </c>
    </row>
    <row r="76" spans="2:11" s="12" customFormat="1" ht="18.75" customHeight="1">
      <c r="B76" s="414" t="s">
        <v>477</v>
      </c>
      <c r="C76" s="202"/>
      <c r="D76" s="569" t="s">
        <v>478</v>
      </c>
      <c r="E76" s="197"/>
      <c r="F76" s="706" t="s">
        <v>479</v>
      </c>
      <c r="G76" s="706" t="s">
        <v>480</v>
      </c>
      <c r="H76" s="252" t="s">
        <v>481</v>
      </c>
      <c r="I76" s="201" t="s">
        <v>482</v>
      </c>
      <c r="J76" s="202" t="s">
        <v>1819</v>
      </c>
      <c r="K76" s="203" t="s">
        <v>483</v>
      </c>
    </row>
    <row r="77" spans="2:11" s="14" customFormat="1" ht="18.75" customHeight="1">
      <c r="B77" s="414" t="s">
        <v>491</v>
      </c>
      <c r="C77" s="202"/>
      <c r="D77" s="569" t="s">
        <v>492</v>
      </c>
      <c r="E77" s="197"/>
      <c r="F77" s="706" t="s">
        <v>486</v>
      </c>
      <c r="G77" s="706" t="s">
        <v>487</v>
      </c>
      <c r="H77" s="252" t="s">
        <v>488</v>
      </c>
      <c r="I77" s="201" t="s">
        <v>489</v>
      </c>
      <c r="J77" s="202" t="s">
        <v>1820</v>
      </c>
      <c r="K77" s="203" t="s">
        <v>490</v>
      </c>
    </row>
    <row r="78" spans="2:11" s="14" customFormat="1" ht="18.75" customHeight="1">
      <c r="B78" s="201" t="s">
        <v>3936</v>
      </c>
      <c r="C78" s="202"/>
      <c r="D78" s="203" t="s">
        <v>1982</v>
      </c>
      <c r="E78" s="197"/>
      <c r="F78" s="706" t="s">
        <v>493</v>
      </c>
      <c r="G78" s="706" t="s">
        <v>494</v>
      </c>
      <c r="H78" s="252" t="s">
        <v>495</v>
      </c>
      <c r="I78" s="201" t="s">
        <v>1823</v>
      </c>
      <c r="J78" s="202" t="s">
        <v>1824</v>
      </c>
      <c r="K78" s="203" t="s">
        <v>1825</v>
      </c>
    </row>
    <row r="79" spans="2:11" s="14" customFormat="1" ht="18.75" customHeight="1">
      <c r="B79" s="201" t="s">
        <v>484</v>
      </c>
      <c r="C79" s="202"/>
      <c r="D79" s="203" t="s">
        <v>485</v>
      </c>
      <c r="E79" s="197"/>
      <c r="F79" s="706" t="s">
        <v>500</v>
      </c>
      <c r="G79" s="706" t="s">
        <v>501</v>
      </c>
      <c r="H79" s="252" t="s">
        <v>502</v>
      </c>
      <c r="I79" s="201" t="s">
        <v>503</v>
      </c>
      <c r="J79" s="202" t="s">
        <v>1826</v>
      </c>
      <c r="K79" s="203" t="s">
        <v>504</v>
      </c>
    </row>
    <row r="80" spans="2:11" s="14" customFormat="1" ht="18.75" customHeight="1">
      <c r="B80" s="414" t="s">
        <v>909</v>
      </c>
      <c r="C80" s="202"/>
      <c r="D80" s="569" t="s">
        <v>499</v>
      </c>
      <c r="E80" s="197"/>
      <c r="F80" s="706" t="s">
        <v>3937</v>
      </c>
      <c r="G80" s="706" t="s">
        <v>508</v>
      </c>
      <c r="H80" s="252" t="s">
        <v>3938</v>
      </c>
      <c r="I80" s="201" t="s">
        <v>510</v>
      </c>
      <c r="J80" s="202" t="s">
        <v>1827</v>
      </c>
      <c r="K80" s="203" t="s">
        <v>511</v>
      </c>
    </row>
    <row r="81" spans="2:11" s="14" customFormat="1" ht="18.75" customHeight="1">
      <c r="B81" s="414" t="s">
        <v>1828</v>
      </c>
      <c r="C81" s="202"/>
      <c r="D81" s="569" t="s">
        <v>1829</v>
      </c>
      <c r="E81" s="197"/>
      <c r="F81" s="706" t="s">
        <v>3939</v>
      </c>
      <c r="G81" s="706" t="s">
        <v>515</v>
      </c>
      <c r="H81" s="252" t="s">
        <v>3940</v>
      </c>
      <c r="I81" s="201" t="s">
        <v>1830</v>
      </c>
      <c r="J81" s="202" t="s">
        <v>1831</v>
      </c>
      <c r="K81" s="203" t="s">
        <v>1832</v>
      </c>
    </row>
    <row r="82" spans="2:11" s="14" customFormat="1" ht="18.75" customHeight="1">
      <c r="B82" s="414" t="s">
        <v>1833</v>
      </c>
      <c r="C82" s="202"/>
      <c r="D82" s="569" t="s">
        <v>1834</v>
      </c>
      <c r="E82" s="197"/>
      <c r="F82" s="505"/>
      <c r="G82"/>
      <c r="H82"/>
    </row>
    <row r="83" spans="2:11" s="14" customFormat="1" ht="18.75" customHeight="1">
      <c r="B83" s="414" t="s">
        <v>505</v>
      </c>
      <c r="C83" s="202"/>
      <c r="D83" s="569" t="s">
        <v>506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1835</v>
      </c>
      <c r="C85" s="11" t="s">
        <v>1836</v>
      </c>
      <c r="D85" s="13"/>
      <c r="F85" s="11" t="s">
        <v>1837</v>
      </c>
      <c r="G85" s="16" t="s">
        <v>1838</v>
      </c>
      <c r="H85" s="14"/>
      <c r="I85" s="11" t="s">
        <v>1837</v>
      </c>
      <c r="J85" s="11" t="s">
        <v>1839</v>
      </c>
      <c r="K85" s="14"/>
    </row>
  </sheetData>
  <mergeCells count="15">
    <mergeCell ref="F65:F66"/>
    <mergeCell ref="G65:G66"/>
    <mergeCell ref="H65:H66"/>
    <mergeCell ref="F32:F33"/>
    <mergeCell ref="G32:G33"/>
    <mergeCell ref="H32:H33"/>
    <mergeCell ref="F6:F7"/>
    <mergeCell ref="G6:G7"/>
    <mergeCell ref="H6:H7"/>
    <mergeCell ref="F25:F26"/>
    <mergeCell ref="G25:G26"/>
    <mergeCell ref="H25:H26"/>
    <mergeCell ref="H17:H18"/>
    <mergeCell ref="G17:G18"/>
    <mergeCell ref="F17:F18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1682</v>
      </c>
    </row>
    <row r="3" spans="2:8" ht="18" customHeight="1">
      <c r="B3" s="165"/>
    </row>
    <row r="4" spans="2:8" ht="18" customHeight="1">
      <c r="C4" s="313" t="s">
        <v>6198</v>
      </c>
      <c r="H4" s="147"/>
    </row>
    <row r="6" spans="2:8" s="145" customFormat="1" ht="18" customHeight="1">
      <c r="B6" s="170"/>
      <c r="C6" s="158"/>
      <c r="D6" s="208" t="s">
        <v>1909</v>
      </c>
      <c r="E6" s="332" t="s">
        <v>115</v>
      </c>
      <c r="F6" s="163" t="s">
        <v>104</v>
      </c>
      <c r="G6" s="332" t="s">
        <v>193</v>
      </c>
      <c r="H6" s="174"/>
    </row>
    <row r="7" spans="2:8" s="145" customFormat="1" ht="18" customHeight="1">
      <c r="B7" s="158"/>
      <c r="C7" s="169" t="s">
        <v>1684</v>
      </c>
      <c r="D7" s="209"/>
      <c r="E7" s="332" t="s">
        <v>33</v>
      </c>
      <c r="F7" s="332" t="s">
        <v>99</v>
      </c>
      <c r="G7" s="332" t="s">
        <v>2480</v>
      </c>
      <c r="H7" s="174"/>
    </row>
    <row r="8" spans="2:8" s="145" customFormat="1" ht="18" customHeight="1">
      <c r="B8" s="152" t="s">
        <v>252</v>
      </c>
      <c r="C8" s="152" t="s">
        <v>253</v>
      </c>
      <c r="D8" s="152" t="s">
        <v>1690</v>
      </c>
      <c r="E8" s="152" t="s">
        <v>1690</v>
      </c>
      <c r="F8" s="152" t="s">
        <v>1690</v>
      </c>
      <c r="G8" s="152" t="s">
        <v>1690</v>
      </c>
      <c r="H8" s="174"/>
    </row>
    <row r="9" spans="2:8" s="145" customFormat="1" ht="18" customHeight="1">
      <c r="B9" s="172" t="s">
        <v>6199</v>
      </c>
      <c r="C9" s="175" t="s">
        <v>6200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5610</v>
      </c>
      <c r="C10" s="175" t="s">
        <v>6201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5935</v>
      </c>
      <c r="C11" s="175" t="s">
        <v>6202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5882</v>
      </c>
      <c r="C12" s="175" t="s">
        <v>6203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4871</v>
      </c>
      <c r="C13" s="173" t="s">
        <v>6204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6205</v>
      </c>
      <c r="C14" s="173" t="s">
        <v>6206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310</v>
      </c>
      <c r="C15" s="173" t="s">
        <v>6207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5598</v>
      </c>
      <c r="C16" s="173" t="s">
        <v>6208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4922</v>
      </c>
      <c r="C17" s="173" t="s">
        <v>6209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5657</v>
      </c>
      <c r="C18" s="175" t="s">
        <v>6210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6199</v>
      </c>
      <c r="C19" s="175" t="s">
        <v>6211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5610</v>
      </c>
      <c r="C20" s="175" t="s">
        <v>6212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5935</v>
      </c>
      <c r="C21" s="175" t="s">
        <v>6213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1806</v>
      </c>
      <c r="I21" s="174"/>
      <c r="J21" s="174"/>
    </row>
    <row r="22" spans="2:12" s="145" customFormat="1" ht="18" customHeight="1">
      <c r="B22" s="157" t="s">
        <v>467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468</v>
      </c>
      <c r="C24" s="193"/>
      <c r="D24" s="193"/>
      <c r="E24" s="194"/>
      <c r="F24" s="195" t="s">
        <v>1818</v>
      </c>
      <c r="G24" s="195"/>
      <c r="H24" s="193"/>
      <c r="I24" s="193"/>
      <c r="J24" s="195" t="s">
        <v>470</v>
      </c>
      <c r="K24" s="195"/>
      <c r="L24" s="195"/>
    </row>
    <row r="25" spans="2:12" s="159" customFormat="1" ht="18" customHeight="1">
      <c r="B25" s="197" t="s">
        <v>471</v>
      </c>
      <c r="C25" s="193"/>
      <c r="D25" s="198" t="s">
        <v>472</v>
      </c>
      <c r="E25" s="199"/>
      <c r="F25" s="197" t="s">
        <v>473</v>
      </c>
      <c r="G25" s="193"/>
      <c r="H25" s="198" t="s">
        <v>474</v>
      </c>
      <c r="I25" s="193"/>
      <c r="J25" s="197" t="s">
        <v>475</v>
      </c>
      <c r="K25" s="193"/>
      <c r="L25" s="198" t="s">
        <v>476</v>
      </c>
    </row>
    <row r="26" spans="2:12" s="159" customFormat="1" ht="18" customHeight="1">
      <c r="B26" s="201" t="s">
        <v>6065</v>
      </c>
      <c r="C26" s="202" t="s">
        <v>6066</v>
      </c>
      <c r="D26" s="203" t="s">
        <v>6067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482</v>
      </c>
      <c r="K26" s="202" t="s">
        <v>1819</v>
      </c>
      <c r="L26" s="203" t="s">
        <v>483</v>
      </c>
    </row>
    <row r="27" spans="2:12" s="159" customFormat="1" ht="18" customHeight="1">
      <c r="B27" s="201" t="s">
        <v>6068</v>
      </c>
      <c r="C27" s="202" t="s">
        <v>6069</v>
      </c>
      <c r="D27" s="203" t="s">
        <v>6070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489</v>
      </c>
      <c r="K27" s="202" t="s">
        <v>1820</v>
      </c>
      <c r="L27" s="203" t="s">
        <v>490</v>
      </c>
    </row>
    <row r="28" spans="2:12" s="159" customFormat="1" ht="18" customHeight="1">
      <c r="B28" s="201" t="s">
        <v>1821</v>
      </c>
      <c r="C28" s="202" t="s">
        <v>6071</v>
      </c>
      <c r="D28" s="203" t="s">
        <v>1822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1823</v>
      </c>
      <c r="K28" s="202" t="s">
        <v>1824</v>
      </c>
      <c r="L28" s="203" t="s">
        <v>1825</v>
      </c>
    </row>
    <row r="29" spans="2:12" s="159" customFormat="1" ht="18" customHeight="1">
      <c r="B29" s="201" t="s">
        <v>6072</v>
      </c>
      <c r="C29" s="202" t="s">
        <v>6073</v>
      </c>
      <c r="D29" s="203" t="s">
        <v>6074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503</v>
      </c>
      <c r="K29" s="202" t="s">
        <v>1826</v>
      </c>
      <c r="L29" s="203" t="s">
        <v>504</v>
      </c>
    </row>
    <row r="30" spans="2:12" s="159" customFormat="1" ht="18" customHeight="1">
      <c r="B30" s="201" t="s">
        <v>484</v>
      </c>
      <c r="C30" s="202" t="s">
        <v>6075</v>
      </c>
      <c r="D30" s="203" t="s">
        <v>485</v>
      </c>
      <c r="E30" s="197"/>
      <c r="F30" s="201"/>
      <c r="G30" s="202"/>
      <c r="H30" s="203"/>
      <c r="I30" s="193"/>
      <c r="J30" s="201" t="s">
        <v>510</v>
      </c>
      <c r="K30" s="202" t="s">
        <v>1827</v>
      </c>
      <c r="L30" s="203" t="s">
        <v>511</v>
      </c>
    </row>
    <row r="31" spans="2:12" s="159" customFormat="1" ht="18" customHeight="1">
      <c r="B31" s="201" t="s">
        <v>6076</v>
      </c>
      <c r="C31" s="202" t="s">
        <v>6077</v>
      </c>
      <c r="D31" s="203" t="s">
        <v>6078</v>
      </c>
      <c r="E31" s="197"/>
      <c r="F31" s="201"/>
      <c r="G31" s="202"/>
      <c r="H31" s="203"/>
      <c r="I31" s="193"/>
      <c r="J31" s="201" t="s">
        <v>1830</v>
      </c>
      <c r="K31" s="202" t="s">
        <v>1831</v>
      </c>
      <c r="L31" s="203" t="s">
        <v>1832</v>
      </c>
    </row>
    <row r="32" spans="2:12" s="159" customFormat="1" ht="18" customHeight="1">
      <c r="B32" s="201" t="s">
        <v>6079</v>
      </c>
      <c r="C32" s="202" t="s">
        <v>6080</v>
      </c>
      <c r="D32" s="203" t="s">
        <v>6081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6082</v>
      </c>
      <c r="C33" s="202" t="s">
        <v>6083</v>
      </c>
      <c r="D33" s="203" t="s">
        <v>6084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1835</v>
      </c>
      <c r="C35" s="193" t="s">
        <v>1836</v>
      </c>
      <c r="D35" s="205"/>
      <c r="E35" s="193"/>
      <c r="F35" s="193" t="s">
        <v>1837</v>
      </c>
      <c r="G35" s="206" t="s">
        <v>1838</v>
      </c>
      <c r="H35" s="196"/>
      <c r="I35" s="193"/>
      <c r="J35" s="193" t="s">
        <v>1837</v>
      </c>
      <c r="K35" s="193" t="s">
        <v>1839</v>
      </c>
    </row>
  </sheetData>
  <customSheetViews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6"/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12"/>
    </customSheetView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1682</v>
      </c>
    </row>
    <row r="3" spans="1:14" ht="17.25" customHeight="1">
      <c r="B3" s="165"/>
    </row>
    <row r="4" spans="1:14" ht="17.25" customHeight="1">
      <c r="C4" s="313" t="s">
        <v>6214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4667</v>
      </c>
      <c r="D6" s="208" t="s">
        <v>1909</v>
      </c>
      <c r="E6" s="311" t="s">
        <v>6215</v>
      </c>
      <c r="F6" s="163" t="s">
        <v>4691</v>
      </c>
      <c r="G6" s="163" t="s">
        <v>148</v>
      </c>
      <c r="H6" s="332" t="s">
        <v>5584</v>
      </c>
      <c r="I6" s="146"/>
      <c r="J6" s="337" t="s">
        <v>6216</v>
      </c>
      <c r="K6" s="146"/>
      <c r="L6" s="146"/>
      <c r="M6" s="146"/>
      <c r="N6" s="146"/>
    </row>
    <row r="7" spans="1:14" ht="17.25" customHeight="1">
      <c r="A7" s="218"/>
      <c r="B7" s="152" t="s">
        <v>252</v>
      </c>
      <c r="C7" s="152" t="s">
        <v>253</v>
      </c>
      <c r="D7" s="209"/>
      <c r="E7" s="161" t="s">
        <v>33</v>
      </c>
      <c r="F7" s="332" t="s">
        <v>205</v>
      </c>
      <c r="G7" s="332" t="s">
        <v>2480</v>
      </c>
      <c r="H7" s="332" t="s">
        <v>164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310</v>
      </c>
      <c r="C8" s="173" t="s">
        <v>6217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310</v>
      </c>
      <c r="C9" s="355" t="s">
        <v>6218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310</v>
      </c>
      <c r="C10" s="355" t="s">
        <v>6219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310</v>
      </c>
      <c r="C11" s="355" t="s">
        <v>6220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5393</v>
      </c>
      <c r="C12" s="355" t="s">
        <v>6221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6222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5387</v>
      </c>
      <c r="C13" s="355" t="s">
        <v>6223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5397</v>
      </c>
      <c r="C14" s="355" t="s">
        <v>6224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310</v>
      </c>
      <c r="C15" s="355" t="s">
        <v>6225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5016</v>
      </c>
      <c r="C16" s="355" t="s">
        <v>6226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636" t="s">
        <v>6227</v>
      </c>
      <c r="C18" s="1636"/>
      <c r="D18" s="1636"/>
      <c r="E18" s="1636"/>
      <c r="F18" s="1636"/>
      <c r="G18" s="1636"/>
      <c r="H18" s="1636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467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468</v>
      </c>
      <c r="C22" s="193"/>
      <c r="D22" s="193"/>
      <c r="E22" s="194"/>
      <c r="F22" s="195" t="s">
        <v>1818</v>
      </c>
      <c r="G22" s="195"/>
      <c r="H22" s="193"/>
      <c r="I22" s="193"/>
      <c r="J22" s="195" t="s">
        <v>470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471</v>
      </c>
      <c r="C23" s="193"/>
      <c r="D23" s="198" t="s">
        <v>472</v>
      </c>
      <c r="E23" s="199"/>
      <c r="F23" s="197" t="s">
        <v>473</v>
      </c>
      <c r="G23" s="193"/>
      <c r="H23" s="198" t="s">
        <v>474</v>
      </c>
      <c r="I23" s="193"/>
      <c r="J23" s="197" t="s">
        <v>475</v>
      </c>
      <c r="K23" s="193"/>
      <c r="L23" s="198" t="s">
        <v>476</v>
      </c>
      <c r="M23" s="193"/>
      <c r="N23" s="196"/>
    </row>
    <row r="24" spans="1:14" s="159" customFormat="1" ht="17.25" customHeight="1">
      <c r="A24" s="213"/>
      <c r="B24" s="201" t="s">
        <v>6065</v>
      </c>
      <c r="C24" s="202" t="s">
        <v>6066</v>
      </c>
      <c r="D24" s="203" t="s">
        <v>6067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482</v>
      </c>
      <c r="K24" s="202" t="s">
        <v>1819</v>
      </c>
      <c r="L24" s="203" t="s">
        <v>483</v>
      </c>
      <c r="M24" s="193"/>
      <c r="N24" s="196"/>
    </row>
    <row r="25" spans="1:14" s="159" customFormat="1" ht="17.25" customHeight="1">
      <c r="A25" s="212"/>
      <c r="B25" s="201" t="s">
        <v>6068</v>
      </c>
      <c r="C25" s="202" t="s">
        <v>6069</v>
      </c>
      <c r="D25" s="203" t="s">
        <v>6070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489</v>
      </c>
      <c r="K25" s="202" t="s">
        <v>1820</v>
      </c>
      <c r="L25" s="203" t="s">
        <v>490</v>
      </c>
      <c r="M25" s="193"/>
      <c r="N25" s="196"/>
    </row>
    <row r="26" spans="1:14" s="159" customFormat="1" ht="17.25" customHeight="1">
      <c r="A26" s="212"/>
      <c r="B26" s="201" t="s">
        <v>1821</v>
      </c>
      <c r="C26" s="202" t="s">
        <v>6071</v>
      </c>
      <c r="D26" s="203" t="s">
        <v>1822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1823</v>
      </c>
      <c r="K26" s="202" t="s">
        <v>1824</v>
      </c>
      <c r="L26" s="203" t="s">
        <v>1825</v>
      </c>
      <c r="M26" s="193"/>
      <c r="N26" s="196"/>
    </row>
    <row r="27" spans="1:14" s="159" customFormat="1" ht="17.25" customHeight="1">
      <c r="A27" s="212"/>
      <c r="B27" s="201" t="s">
        <v>6072</v>
      </c>
      <c r="C27" s="202" t="s">
        <v>6073</v>
      </c>
      <c r="D27" s="203" t="s">
        <v>6074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503</v>
      </c>
      <c r="K27" s="202" t="s">
        <v>1826</v>
      </c>
      <c r="L27" s="203" t="s">
        <v>504</v>
      </c>
      <c r="M27" s="193"/>
      <c r="N27" s="196"/>
    </row>
    <row r="28" spans="1:14" s="159" customFormat="1" ht="17.25" customHeight="1">
      <c r="A28" s="212"/>
      <c r="B28" s="201" t="s">
        <v>484</v>
      </c>
      <c r="C28" s="202" t="s">
        <v>6075</v>
      </c>
      <c r="D28" s="203" t="s">
        <v>485</v>
      </c>
      <c r="E28" s="197"/>
      <c r="F28" s="201"/>
      <c r="G28" s="202"/>
      <c r="H28" s="203"/>
      <c r="I28" s="193"/>
      <c r="J28" s="201" t="s">
        <v>510</v>
      </c>
      <c r="K28" s="202" t="s">
        <v>1827</v>
      </c>
      <c r="L28" s="203" t="s">
        <v>511</v>
      </c>
      <c r="M28" s="193"/>
      <c r="N28" s="196"/>
    </row>
    <row r="29" spans="1:14" s="159" customFormat="1" ht="17.25" customHeight="1">
      <c r="A29" s="212"/>
      <c r="B29" s="201" t="s">
        <v>6076</v>
      </c>
      <c r="C29" s="202" t="s">
        <v>6077</v>
      </c>
      <c r="D29" s="203" t="s">
        <v>6078</v>
      </c>
      <c r="E29" s="197"/>
      <c r="F29" s="201"/>
      <c r="G29" s="202"/>
      <c r="H29" s="203"/>
      <c r="I29" s="193"/>
      <c r="J29" s="201" t="s">
        <v>1830</v>
      </c>
      <c r="K29" s="202" t="s">
        <v>1831</v>
      </c>
      <c r="L29" s="203" t="s">
        <v>1832</v>
      </c>
      <c r="M29" s="193"/>
      <c r="N29" s="196"/>
    </row>
    <row r="30" spans="1:14" s="159" customFormat="1" ht="17.25" customHeight="1">
      <c r="A30" s="212"/>
      <c r="B30" s="201" t="s">
        <v>6079</v>
      </c>
      <c r="C30" s="202" t="s">
        <v>6080</v>
      </c>
      <c r="D30" s="203" t="s">
        <v>6081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6082</v>
      </c>
      <c r="C31" s="202" t="s">
        <v>6083</v>
      </c>
      <c r="D31" s="203" t="s">
        <v>6084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1835</v>
      </c>
      <c r="C33" s="193" t="s">
        <v>1836</v>
      </c>
      <c r="D33" s="205"/>
      <c r="E33" s="193"/>
      <c r="F33" s="193" t="s">
        <v>1837</v>
      </c>
      <c r="G33" s="206" t="s">
        <v>1838</v>
      </c>
      <c r="H33" s="196"/>
      <c r="I33" s="193"/>
      <c r="J33" s="193" t="s">
        <v>1837</v>
      </c>
      <c r="K33" s="193" t="s">
        <v>1839</v>
      </c>
      <c r="L33" s="196"/>
      <c r="M33" s="196"/>
      <c r="N33" s="196"/>
    </row>
  </sheetData>
  <customSheetViews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6"/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9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10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11"/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12"/>
    </customSheetView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4.4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6">
      <c r="B2" s="263" t="s">
        <v>6228</v>
      </c>
      <c r="J2" s="265"/>
      <c r="K2" s="265"/>
      <c r="L2" s="265"/>
    </row>
    <row r="3" spans="2:12" ht="19.5" customHeight="1">
      <c r="B3" s="268"/>
      <c r="C3" s="269" t="s">
        <v>6229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28.9">
      <c r="B5" s="273"/>
      <c r="C5" s="273" t="s">
        <v>3842</v>
      </c>
      <c r="D5" s="302" t="s">
        <v>1909</v>
      </c>
      <c r="E5" s="274" t="s">
        <v>4691</v>
      </c>
      <c r="F5" s="272"/>
      <c r="G5" s="270" t="s">
        <v>6230</v>
      </c>
      <c r="H5" s="270" t="s">
        <v>6231</v>
      </c>
      <c r="J5" s="272"/>
      <c r="L5" s="284"/>
    </row>
    <row r="6" spans="2:12">
      <c r="B6" s="276" t="s">
        <v>252</v>
      </c>
      <c r="C6" s="276" t="s">
        <v>253</v>
      </c>
      <c r="D6" s="303"/>
      <c r="E6" s="277" t="s">
        <v>99</v>
      </c>
      <c r="F6" s="272"/>
      <c r="G6" s="280"/>
      <c r="H6" s="280"/>
      <c r="J6" s="272"/>
      <c r="L6" s="284"/>
    </row>
    <row r="7" spans="2:12">
      <c r="B7" s="281" t="s">
        <v>6232</v>
      </c>
      <c r="C7" s="282" t="s">
        <v>6233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4965</v>
      </c>
      <c r="C8" s="282" t="s">
        <v>6234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6235</v>
      </c>
      <c r="C9" s="282" t="s">
        <v>6236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4984</v>
      </c>
      <c r="C10" s="279" t="s">
        <v>6237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6238</v>
      </c>
      <c r="C11" s="279" t="s">
        <v>6239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4941</v>
      </c>
      <c r="C12" s="279" t="s">
        <v>6240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6166</v>
      </c>
      <c r="C13" s="279" t="s">
        <v>6241</v>
      </c>
      <c r="D13" s="389">
        <f t="shared" si="3"/>
        <v>43309</v>
      </c>
      <c r="E13" s="389" t="s">
        <v>286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467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468</v>
      </c>
      <c r="C16" s="266"/>
      <c r="D16" s="266"/>
      <c r="E16" s="286"/>
      <c r="F16" s="287" t="s">
        <v>1818</v>
      </c>
      <c r="G16" s="287"/>
      <c r="H16" s="266"/>
      <c r="I16" s="266"/>
      <c r="J16" s="287" t="s">
        <v>470</v>
      </c>
      <c r="K16" s="287"/>
      <c r="L16" s="287"/>
    </row>
    <row r="17" spans="2:12" s="288" customFormat="1" ht="17.25" customHeight="1">
      <c r="B17" s="289" t="s">
        <v>471</v>
      </c>
      <c r="C17" s="266"/>
      <c r="D17" s="290" t="s">
        <v>472</v>
      </c>
      <c r="E17" s="291"/>
      <c r="F17" s="289" t="s">
        <v>473</v>
      </c>
      <c r="G17" s="266"/>
      <c r="H17" s="290" t="s">
        <v>474</v>
      </c>
      <c r="I17" s="266"/>
      <c r="J17" s="289" t="s">
        <v>475</v>
      </c>
      <c r="K17" s="266"/>
      <c r="L17" s="290" t="s">
        <v>476</v>
      </c>
    </row>
    <row r="18" spans="2:12" s="288" customFormat="1" ht="17.25" customHeight="1">
      <c r="B18" s="292" t="s">
        <v>6065</v>
      </c>
      <c r="C18" s="293" t="s">
        <v>6066</v>
      </c>
      <c r="D18" s="294" t="s">
        <v>6067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482</v>
      </c>
      <c r="K18" s="293" t="s">
        <v>1819</v>
      </c>
      <c r="L18" s="294" t="s">
        <v>483</v>
      </c>
    </row>
    <row r="19" spans="2:12" s="288" customFormat="1" ht="17.25" customHeight="1">
      <c r="B19" s="292" t="s">
        <v>6068</v>
      </c>
      <c r="C19" s="293" t="s">
        <v>6069</v>
      </c>
      <c r="D19" s="294" t="s">
        <v>6070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489</v>
      </c>
      <c r="K19" s="293" t="s">
        <v>1820</v>
      </c>
      <c r="L19" s="294" t="s">
        <v>490</v>
      </c>
    </row>
    <row r="20" spans="2:12" s="288" customFormat="1" ht="17.25" customHeight="1">
      <c r="B20" s="292" t="s">
        <v>1821</v>
      </c>
      <c r="C20" s="293" t="s">
        <v>6071</v>
      </c>
      <c r="D20" s="294" t="s">
        <v>1822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1823</v>
      </c>
      <c r="K20" s="293" t="s">
        <v>1824</v>
      </c>
      <c r="L20" s="294" t="s">
        <v>1825</v>
      </c>
    </row>
    <row r="21" spans="2:12" s="288" customFormat="1" ht="17.25" customHeight="1">
      <c r="B21" s="292" t="s">
        <v>6072</v>
      </c>
      <c r="C21" s="293" t="s">
        <v>6073</v>
      </c>
      <c r="D21" s="294" t="s">
        <v>6074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503</v>
      </c>
      <c r="K21" s="293" t="s">
        <v>1826</v>
      </c>
      <c r="L21" s="294" t="s">
        <v>504</v>
      </c>
    </row>
    <row r="22" spans="2:12" s="288" customFormat="1" ht="17.25" customHeight="1">
      <c r="B22" s="292" t="s">
        <v>484</v>
      </c>
      <c r="C22" s="293" t="s">
        <v>6075</v>
      </c>
      <c r="D22" s="294" t="s">
        <v>485</v>
      </c>
      <c r="E22" s="289"/>
      <c r="F22" s="292"/>
      <c r="G22" s="293"/>
      <c r="H22" s="294"/>
      <c r="I22" s="266"/>
      <c r="J22" s="292" t="s">
        <v>510</v>
      </c>
      <c r="K22" s="293" t="s">
        <v>1827</v>
      </c>
      <c r="L22" s="294" t="s">
        <v>511</v>
      </c>
    </row>
    <row r="23" spans="2:12" s="288" customFormat="1" ht="17.25" customHeight="1">
      <c r="B23" s="292" t="s">
        <v>6076</v>
      </c>
      <c r="C23" s="293" t="s">
        <v>6077</v>
      </c>
      <c r="D23" s="294" t="s">
        <v>6078</v>
      </c>
      <c r="E23" s="289"/>
      <c r="F23" s="292"/>
      <c r="G23" s="293"/>
      <c r="H23" s="294"/>
      <c r="I23" s="266"/>
      <c r="J23" s="292" t="s">
        <v>1830</v>
      </c>
      <c r="K23" s="293" t="s">
        <v>1831</v>
      </c>
      <c r="L23" s="294" t="s">
        <v>1832</v>
      </c>
    </row>
    <row r="24" spans="2:12" s="288" customFormat="1" ht="17.25" customHeight="1">
      <c r="B24" s="292" t="s">
        <v>6079</v>
      </c>
      <c r="C24" s="293" t="s">
        <v>6080</v>
      </c>
      <c r="D24" s="294" t="s">
        <v>6081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6082</v>
      </c>
      <c r="C25" s="293" t="s">
        <v>6083</v>
      </c>
      <c r="D25" s="294" t="s">
        <v>6084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1835</v>
      </c>
      <c r="C27" s="266" t="s">
        <v>1836</v>
      </c>
      <c r="D27" s="297"/>
      <c r="E27" s="266"/>
      <c r="F27" s="266" t="s">
        <v>1837</v>
      </c>
      <c r="G27" s="298" t="s">
        <v>1838</v>
      </c>
      <c r="H27" s="266"/>
      <c r="I27" s="266"/>
      <c r="J27" s="266" t="s">
        <v>1837</v>
      </c>
      <c r="K27" s="266" t="s">
        <v>1839</v>
      </c>
      <c r="L27" s="266"/>
    </row>
  </sheetData>
  <customSheetViews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6"/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9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10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11"/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12"/>
    </customSheetView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6228</v>
      </c>
    </row>
    <row r="3" spans="2:7" ht="17.25" customHeight="1">
      <c r="B3" s="165"/>
    </row>
    <row r="4" spans="2:7" ht="17.25" customHeight="1">
      <c r="C4" s="313" t="s">
        <v>6242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1684</v>
      </c>
      <c r="D6" s="332" t="s">
        <v>1909</v>
      </c>
      <c r="E6" s="332" t="s">
        <v>210</v>
      </c>
      <c r="F6" s="163" t="s">
        <v>174</v>
      </c>
    </row>
    <row r="7" spans="2:7" ht="17.25" customHeight="1">
      <c r="B7" s="152" t="s">
        <v>252</v>
      </c>
      <c r="C7" s="152" t="s">
        <v>253</v>
      </c>
      <c r="D7" s="332"/>
      <c r="E7" s="332" t="s">
        <v>65</v>
      </c>
      <c r="F7" s="332" t="s">
        <v>205</v>
      </c>
    </row>
    <row r="8" spans="2:7" ht="17.25" customHeight="1">
      <c r="B8" s="172" t="s">
        <v>6243</v>
      </c>
      <c r="C8" s="175" t="s">
        <v>6244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6245</v>
      </c>
      <c r="C9" s="175" t="s">
        <v>6246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6247</v>
      </c>
      <c r="C10" s="173" t="s">
        <v>6248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1684</v>
      </c>
      <c r="D13" s="332" t="s">
        <v>1909</v>
      </c>
      <c r="E13" s="332" t="s">
        <v>93</v>
      </c>
      <c r="F13" s="332" t="s">
        <v>98</v>
      </c>
      <c r="G13" s="332" t="s">
        <v>6249</v>
      </c>
    </row>
    <row r="14" spans="2:7" ht="17.25" customHeight="1">
      <c r="B14" s="152" t="s">
        <v>252</v>
      </c>
      <c r="C14" s="152" t="s">
        <v>253</v>
      </c>
      <c r="D14" s="332"/>
      <c r="E14" s="332" t="s">
        <v>65</v>
      </c>
      <c r="F14" s="332"/>
      <c r="G14" s="332"/>
    </row>
    <row r="15" spans="2:7" ht="17.25" customHeight="1">
      <c r="B15" s="171" t="s">
        <v>6250</v>
      </c>
      <c r="C15" s="173" t="s">
        <v>6251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6252</v>
      </c>
      <c r="D16" s="320"/>
      <c r="E16" s="320"/>
      <c r="F16" s="320"/>
      <c r="G16" s="320"/>
    </row>
    <row r="20" spans="2:12" ht="17.25" customHeight="1">
      <c r="B20" s="157" t="s">
        <v>467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468</v>
      </c>
      <c r="C22" s="193"/>
      <c r="D22" s="193"/>
      <c r="E22" s="194"/>
      <c r="F22" s="195" t="s">
        <v>1818</v>
      </c>
      <c r="G22" s="195"/>
      <c r="H22" s="193"/>
      <c r="I22" s="193"/>
      <c r="J22" s="195" t="s">
        <v>470</v>
      </c>
      <c r="K22" s="195"/>
      <c r="L22" s="195"/>
    </row>
    <row r="23" spans="2:12" s="159" customFormat="1" ht="17.25" customHeight="1">
      <c r="B23" s="197" t="s">
        <v>471</v>
      </c>
      <c r="C23" s="193"/>
      <c r="D23" s="198" t="s">
        <v>472</v>
      </c>
      <c r="E23" s="199"/>
      <c r="F23" s="197" t="s">
        <v>473</v>
      </c>
      <c r="G23" s="193"/>
      <c r="H23" s="198" t="s">
        <v>474</v>
      </c>
      <c r="I23" s="193"/>
      <c r="J23" s="197" t="s">
        <v>475</v>
      </c>
      <c r="K23" s="193"/>
      <c r="L23" s="198" t="s">
        <v>476</v>
      </c>
    </row>
    <row r="24" spans="2:12" s="159" customFormat="1" ht="17.25" customHeight="1">
      <c r="B24" s="201" t="s">
        <v>6065</v>
      </c>
      <c r="C24" s="202" t="s">
        <v>6066</v>
      </c>
      <c r="D24" s="203" t="s">
        <v>6067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482</v>
      </c>
      <c r="K24" s="202" t="s">
        <v>1819</v>
      </c>
      <c r="L24" s="203" t="s">
        <v>483</v>
      </c>
    </row>
    <row r="25" spans="2:12" s="159" customFormat="1" ht="17.25" customHeight="1">
      <c r="B25" s="201" t="s">
        <v>6068</v>
      </c>
      <c r="C25" s="202" t="s">
        <v>6069</v>
      </c>
      <c r="D25" s="203" t="s">
        <v>6070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489</v>
      </c>
      <c r="K25" s="202" t="s">
        <v>1820</v>
      </c>
      <c r="L25" s="203" t="s">
        <v>490</v>
      </c>
    </row>
    <row r="26" spans="2:12" s="159" customFormat="1" ht="17.25" customHeight="1">
      <c r="B26" s="201" t="s">
        <v>1821</v>
      </c>
      <c r="C26" s="202" t="s">
        <v>6071</v>
      </c>
      <c r="D26" s="203" t="s">
        <v>1822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1823</v>
      </c>
      <c r="K26" s="202" t="s">
        <v>1824</v>
      </c>
      <c r="L26" s="203" t="s">
        <v>1825</v>
      </c>
    </row>
    <row r="27" spans="2:12" s="159" customFormat="1" ht="17.25" customHeight="1">
      <c r="B27" s="201" t="s">
        <v>6072</v>
      </c>
      <c r="C27" s="202" t="s">
        <v>6073</v>
      </c>
      <c r="D27" s="203" t="s">
        <v>6074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503</v>
      </c>
      <c r="K27" s="202" t="s">
        <v>1826</v>
      </c>
      <c r="L27" s="203" t="s">
        <v>504</v>
      </c>
    </row>
    <row r="28" spans="2:12" s="159" customFormat="1" ht="17.25" customHeight="1">
      <c r="B28" s="201" t="s">
        <v>484</v>
      </c>
      <c r="C28" s="202" t="s">
        <v>6075</v>
      </c>
      <c r="D28" s="203" t="s">
        <v>485</v>
      </c>
      <c r="E28" s="197"/>
      <c r="F28" s="201"/>
      <c r="G28" s="202"/>
      <c r="H28" s="203"/>
      <c r="I28" s="193"/>
      <c r="J28" s="201" t="s">
        <v>510</v>
      </c>
      <c r="K28" s="202" t="s">
        <v>1827</v>
      </c>
      <c r="L28" s="203" t="s">
        <v>511</v>
      </c>
    </row>
    <row r="29" spans="2:12" s="159" customFormat="1" ht="17.25" customHeight="1">
      <c r="B29" s="201" t="s">
        <v>6076</v>
      </c>
      <c r="C29" s="202" t="s">
        <v>6077</v>
      </c>
      <c r="D29" s="203" t="s">
        <v>6078</v>
      </c>
      <c r="E29" s="197"/>
      <c r="F29" s="201"/>
      <c r="G29" s="202"/>
      <c r="H29" s="203"/>
      <c r="I29" s="193"/>
      <c r="J29" s="201" t="s">
        <v>1830</v>
      </c>
      <c r="K29" s="202" t="s">
        <v>1831</v>
      </c>
      <c r="L29" s="203" t="s">
        <v>1832</v>
      </c>
    </row>
    <row r="30" spans="2:12" s="159" customFormat="1" ht="17.25" customHeight="1">
      <c r="B30" s="201" t="s">
        <v>6079</v>
      </c>
      <c r="C30" s="202" t="s">
        <v>6080</v>
      </c>
      <c r="D30" s="203" t="s">
        <v>6081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6082</v>
      </c>
      <c r="C31" s="202" t="s">
        <v>6083</v>
      </c>
      <c r="D31" s="203" t="s">
        <v>6084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1835</v>
      </c>
      <c r="C33" s="193" t="s">
        <v>1836</v>
      </c>
      <c r="D33" s="205"/>
      <c r="E33" s="193"/>
      <c r="F33" s="193" t="s">
        <v>1837</v>
      </c>
      <c r="G33" s="206" t="s">
        <v>1838</v>
      </c>
      <c r="H33" s="196"/>
      <c r="I33" s="193"/>
      <c r="J33" s="193" t="s">
        <v>1837</v>
      </c>
      <c r="K33" s="193" t="s">
        <v>1839</v>
      </c>
    </row>
    <row r="54" spans="2:5" ht="17.25" customHeight="1">
      <c r="B54" s="207"/>
      <c r="C54" s="179" t="s">
        <v>1684</v>
      </c>
      <c r="D54" s="332" t="s">
        <v>1909</v>
      </c>
      <c r="E54" s="163" t="s">
        <v>174</v>
      </c>
    </row>
    <row r="55" spans="2:5" ht="17.25" customHeight="1">
      <c r="B55" s="152" t="s">
        <v>252</v>
      </c>
      <c r="C55" s="152" t="s">
        <v>253</v>
      </c>
      <c r="D55" s="332"/>
      <c r="E55" s="332" t="s">
        <v>205</v>
      </c>
    </row>
    <row r="56" spans="2:5" ht="17.25" customHeight="1">
      <c r="B56" s="171" t="s">
        <v>6253</v>
      </c>
      <c r="C56" s="173" t="s">
        <v>6254</v>
      </c>
      <c r="D56" s="320">
        <v>43087</v>
      </c>
      <c r="E56" s="261">
        <v>43096</v>
      </c>
    </row>
    <row r="57" spans="2:5" ht="17.25" customHeight="1">
      <c r="B57" s="172" t="s">
        <v>6255</v>
      </c>
      <c r="C57" s="175" t="s">
        <v>6256</v>
      </c>
      <c r="D57" s="322">
        <v>43101</v>
      </c>
      <c r="E57" s="322">
        <v>43110</v>
      </c>
    </row>
  </sheetData>
  <customSheetViews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9"/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10"/>
    </customSheetView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6228</v>
      </c>
    </row>
    <row r="3" spans="2:8" ht="17.25" customHeight="1">
      <c r="B3" s="165"/>
    </row>
    <row r="4" spans="2:8" ht="17.25" customHeight="1">
      <c r="C4" s="195" t="s">
        <v>6257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3842</v>
      </c>
      <c r="D6" s="332" t="s">
        <v>1909</v>
      </c>
      <c r="E6" s="332" t="s">
        <v>98</v>
      </c>
      <c r="F6" s="163" t="s">
        <v>193</v>
      </c>
      <c r="G6" s="163" t="s">
        <v>6215</v>
      </c>
      <c r="H6" s="332" t="s">
        <v>115</v>
      </c>
    </row>
    <row r="7" spans="2:8" ht="20.25" customHeight="1">
      <c r="B7" s="152" t="s">
        <v>252</v>
      </c>
      <c r="C7" s="152" t="s">
        <v>253</v>
      </c>
      <c r="D7" s="332"/>
      <c r="E7" s="332" t="s">
        <v>33</v>
      </c>
      <c r="F7" s="332" t="s">
        <v>135</v>
      </c>
      <c r="G7" s="332" t="s">
        <v>65</v>
      </c>
      <c r="H7" s="332" t="s">
        <v>78</v>
      </c>
    </row>
    <row r="8" spans="2:8" ht="17.25" customHeight="1">
      <c r="B8" s="153" t="s">
        <v>4748</v>
      </c>
      <c r="C8" s="299" t="s">
        <v>6258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6259</v>
      </c>
      <c r="C9" s="306" t="s">
        <v>6239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6260</v>
      </c>
      <c r="C10" s="306" t="s">
        <v>6261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6262</v>
      </c>
      <c r="C11" s="306" t="s">
        <v>6263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6264</v>
      </c>
      <c r="C12" s="308" t="s">
        <v>6265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6266</v>
      </c>
      <c r="C13" s="308" t="s">
        <v>6244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6267</v>
      </c>
      <c r="C14" s="308" t="s">
        <v>6246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6268</v>
      </c>
      <c r="C15" s="308" t="s">
        <v>6248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6269</v>
      </c>
      <c r="C16" s="308" t="s">
        <v>6252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467</v>
      </c>
      <c r="C17" s="155"/>
      <c r="D17" s="155"/>
      <c r="E17" s="155"/>
      <c r="F17" s="155"/>
      <c r="G17" s="180" t="s">
        <v>1095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468</v>
      </c>
      <c r="C19" s="193"/>
      <c r="D19" s="193"/>
      <c r="E19" s="194"/>
      <c r="F19" s="195" t="s">
        <v>1818</v>
      </c>
      <c r="G19" s="195"/>
      <c r="H19" s="193"/>
      <c r="I19" s="193"/>
      <c r="J19" s="195" t="s">
        <v>470</v>
      </c>
      <c r="K19" s="195"/>
      <c r="L19" s="195"/>
    </row>
    <row r="20" spans="2:12" s="159" customFormat="1" ht="17.25" customHeight="1">
      <c r="B20" s="197" t="s">
        <v>471</v>
      </c>
      <c r="C20" s="193"/>
      <c r="D20" s="198" t="s">
        <v>472</v>
      </c>
      <c r="E20" s="199"/>
      <c r="F20" s="197" t="s">
        <v>473</v>
      </c>
      <c r="G20" s="193"/>
      <c r="H20" s="198" t="s">
        <v>474</v>
      </c>
      <c r="I20" s="193"/>
      <c r="J20" s="197" t="s">
        <v>475</v>
      </c>
      <c r="K20" s="193"/>
      <c r="L20" s="198" t="s">
        <v>476</v>
      </c>
    </row>
    <row r="21" spans="2:12" s="159" customFormat="1" ht="17.25" customHeight="1">
      <c r="B21" s="201" t="s">
        <v>6065</v>
      </c>
      <c r="C21" s="202" t="s">
        <v>6066</v>
      </c>
      <c r="D21" s="203" t="s">
        <v>6067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482</v>
      </c>
      <c r="K21" s="202" t="s">
        <v>1819</v>
      </c>
      <c r="L21" s="203" t="s">
        <v>483</v>
      </c>
    </row>
    <row r="22" spans="2:12" s="159" customFormat="1" ht="17.25" customHeight="1">
      <c r="B22" s="201" t="s">
        <v>6068</v>
      </c>
      <c r="C22" s="202" t="s">
        <v>6069</v>
      </c>
      <c r="D22" s="203" t="s">
        <v>6070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489</v>
      </c>
      <c r="K22" s="202" t="s">
        <v>1820</v>
      </c>
      <c r="L22" s="203" t="s">
        <v>490</v>
      </c>
    </row>
    <row r="23" spans="2:12" s="159" customFormat="1" ht="17.25" customHeight="1">
      <c r="B23" s="201" t="s">
        <v>1821</v>
      </c>
      <c r="C23" s="202" t="s">
        <v>6071</v>
      </c>
      <c r="D23" s="203" t="s">
        <v>1822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1823</v>
      </c>
      <c r="K23" s="202" t="s">
        <v>1824</v>
      </c>
      <c r="L23" s="203" t="s">
        <v>1825</v>
      </c>
    </row>
    <row r="24" spans="2:12" s="159" customFormat="1" ht="17.25" customHeight="1">
      <c r="B24" s="201" t="s">
        <v>6072</v>
      </c>
      <c r="C24" s="202" t="s">
        <v>6073</v>
      </c>
      <c r="D24" s="203" t="s">
        <v>6074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503</v>
      </c>
      <c r="K24" s="202" t="s">
        <v>1826</v>
      </c>
      <c r="L24" s="203" t="s">
        <v>504</v>
      </c>
    </row>
    <row r="25" spans="2:12" s="159" customFormat="1" ht="17.25" customHeight="1">
      <c r="B25" s="201" t="s">
        <v>484</v>
      </c>
      <c r="C25" s="202" t="s">
        <v>6075</v>
      </c>
      <c r="D25" s="203" t="s">
        <v>485</v>
      </c>
      <c r="E25" s="197"/>
      <c r="F25" s="201"/>
      <c r="G25" s="202"/>
      <c r="H25" s="203"/>
      <c r="I25" s="193"/>
      <c r="J25" s="201" t="s">
        <v>510</v>
      </c>
      <c r="K25" s="202" t="s">
        <v>1827</v>
      </c>
      <c r="L25" s="203" t="s">
        <v>511</v>
      </c>
    </row>
    <row r="26" spans="2:12" s="159" customFormat="1" ht="17.25" customHeight="1">
      <c r="B26" s="201" t="s">
        <v>6076</v>
      </c>
      <c r="C26" s="202" t="s">
        <v>6077</v>
      </c>
      <c r="D26" s="203" t="s">
        <v>6078</v>
      </c>
      <c r="E26" s="197"/>
      <c r="F26" s="201"/>
      <c r="G26" s="202"/>
      <c r="H26" s="203"/>
      <c r="I26" s="193"/>
      <c r="J26" s="201" t="s">
        <v>1830</v>
      </c>
      <c r="K26" s="202" t="s">
        <v>1831</v>
      </c>
      <c r="L26" s="203" t="s">
        <v>1832</v>
      </c>
    </row>
    <row r="27" spans="2:12" s="159" customFormat="1" ht="17.25" customHeight="1">
      <c r="B27" s="201" t="s">
        <v>6079</v>
      </c>
      <c r="C27" s="202" t="s">
        <v>6080</v>
      </c>
      <c r="D27" s="203" t="s">
        <v>6081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6082</v>
      </c>
      <c r="C28" s="202" t="s">
        <v>6083</v>
      </c>
      <c r="D28" s="203" t="s">
        <v>6084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1835</v>
      </c>
      <c r="C30" s="193" t="s">
        <v>1836</v>
      </c>
      <c r="D30" s="205"/>
      <c r="E30" s="193"/>
      <c r="F30" s="193" t="s">
        <v>1837</v>
      </c>
      <c r="G30" s="206" t="s">
        <v>1838</v>
      </c>
      <c r="H30" s="196"/>
      <c r="I30" s="193"/>
      <c r="J30" s="193" t="s">
        <v>1837</v>
      </c>
      <c r="K30" s="193" t="s">
        <v>1839</v>
      </c>
      <c r="L30" s="196"/>
    </row>
  </sheetData>
  <customSheetViews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9"/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10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11"/>
      <autoFilter ref="B48:G54" xr:uid="{2E0289E5-631F-41AE-8E13-95AD3C1E822B}">
        <sortState xmlns:xlrd2="http://schemas.microsoft.com/office/spreadsheetml/2017/richdata2" ref="B53:G57">
          <sortCondition ref="D51:D57"/>
        </sortState>
      </autoFil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12"/>
    </customSheetView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1682</v>
      </c>
    </row>
    <row r="3" spans="2:12" ht="18" customHeight="1">
      <c r="B3" s="165"/>
    </row>
    <row r="4" spans="2:12" ht="18" customHeight="1">
      <c r="C4" s="313" t="s">
        <v>6270</v>
      </c>
      <c r="H4" s="147"/>
      <c r="I4" s="147"/>
    </row>
    <row r="5" spans="2:12" ht="42" customHeight="1">
      <c r="F5" s="394" t="s">
        <v>6271</v>
      </c>
      <c r="I5" s="146"/>
    </row>
    <row r="6" spans="2:12" s="145" customFormat="1" ht="31.5" customHeight="1">
      <c r="B6" s="386" t="s">
        <v>3841</v>
      </c>
      <c r="C6" s="158"/>
      <c r="D6" s="208" t="s">
        <v>1909</v>
      </c>
      <c r="E6" s="332" t="s">
        <v>32</v>
      </c>
      <c r="F6" s="163" t="s">
        <v>133</v>
      </c>
      <c r="G6" s="163" t="s">
        <v>193</v>
      </c>
      <c r="H6" s="174"/>
      <c r="I6" s="174"/>
      <c r="J6" s="174"/>
    </row>
    <row r="7" spans="2:12" s="145" customFormat="1" ht="18" customHeight="1">
      <c r="B7" s="158"/>
      <c r="C7" s="169" t="s">
        <v>3842</v>
      </c>
      <c r="D7" s="209"/>
      <c r="E7" s="332" t="s">
        <v>203</v>
      </c>
      <c r="F7" s="332" t="s">
        <v>205</v>
      </c>
      <c r="G7" s="332" t="s">
        <v>78</v>
      </c>
      <c r="H7" s="174"/>
      <c r="I7" s="174"/>
      <c r="J7" s="174"/>
    </row>
    <row r="8" spans="2:12" s="145" customFormat="1" ht="18" customHeight="1">
      <c r="B8" s="354" t="s">
        <v>6272</v>
      </c>
      <c r="C8" s="355" t="s">
        <v>6273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6274</v>
      </c>
    </row>
    <row r="9" spans="2:12" s="145" customFormat="1" ht="18" customHeight="1">
      <c r="B9" s="171" t="s">
        <v>6275</v>
      </c>
      <c r="C9" s="173" t="s">
        <v>6276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6277</v>
      </c>
      <c r="C10" s="173" t="s">
        <v>6278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6029</v>
      </c>
      <c r="C11" s="173" t="s">
        <v>6279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6280</v>
      </c>
      <c r="C12" s="173" t="s">
        <v>6281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467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468</v>
      </c>
      <c r="C15" s="193"/>
      <c r="D15" s="193"/>
      <c r="E15" s="194"/>
      <c r="F15" s="195" t="s">
        <v>1818</v>
      </c>
      <c r="G15" s="195"/>
      <c r="H15" s="193"/>
      <c r="I15" s="193"/>
      <c r="J15" s="195" t="s">
        <v>470</v>
      </c>
      <c r="K15" s="195"/>
      <c r="L15" s="195"/>
    </row>
    <row r="16" spans="2:12" s="159" customFormat="1" ht="18" customHeight="1">
      <c r="B16" s="197" t="s">
        <v>471</v>
      </c>
      <c r="C16" s="193"/>
      <c r="D16" s="198" t="s">
        <v>472</v>
      </c>
      <c r="E16" s="199"/>
      <c r="F16" s="197" t="s">
        <v>473</v>
      </c>
      <c r="G16" s="193"/>
      <c r="H16" s="198" t="s">
        <v>474</v>
      </c>
      <c r="I16" s="193"/>
      <c r="J16" s="197" t="s">
        <v>475</v>
      </c>
      <c r="K16" s="193"/>
      <c r="L16" s="198" t="s">
        <v>476</v>
      </c>
    </row>
    <row r="17" spans="2:12" s="159" customFormat="1" ht="18" customHeight="1">
      <c r="B17" s="201" t="s">
        <v>6065</v>
      </c>
      <c r="C17" s="202" t="s">
        <v>6066</v>
      </c>
      <c r="D17" s="203" t="s">
        <v>6067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482</v>
      </c>
      <c r="K17" s="202" t="s">
        <v>1819</v>
      </c>
      <c r="L17" s="203" t="s">
        <v>483</v>
      </c>
    </row>
    <row r="18" spans="2:12" s="159" customFormat="1" ht="18" customHeight="1">
      <c r="B18" s="201" t="s">
        <v>6068</v>
      </c>
      <c r="C18" s="202" t="s">
        <v>6069</v>
      </c>
      <c r="D18" s="203" t="s">
        <v>6070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489</v>
      </c>
      <c r="K18" s="202" t="s">
        <v>1820</v>
      </c>
      <c r="L18" s="203" t="s">
        <v>490</v>
      </c>
    </row>
    <row r="19" spans="2:12" s="159" customFormat="1" ht="18" customHeight="1">
      <c r="B19" s="201" t="s">
        <v>1821</v>
      </c>
      <c r="C19" s="202" t="s">
        <v>6071</v>
      </c>
      <c r="D19" s="203" t="s">
        <v>1822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1823</v>
      </c>
      <c r="K19" s="202" t="s">
        <v>1824</v>
      </c>
      <c r="L19" s="203" t="s">
        <v>1825</v>
      </c>
    </row>
    <row r="20" spans="2:12" s="159" customFormat="1" ht="18" customHeight="1">
      <c r="B20" s="201" t="s">
        <v>6072</v>
      </c>
      <c r="C20" s="202" t="s">
        <v>6073</v>
      </c>
      <c r="D20" s="203" t="s">
        <v>6074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503</v>
      </c>
      <c r="K20" s="202" t="s">
        <v>1826</v>
      </c>
      <c r="L20" s="203" t="s">
        <v>504</v>
      </c>
    </row>
    <row r="21" spans="2:12" s="159" customFormat="1" ht="18" customHeight="1">
      <c r="B21" s="201" t="s">
        <v>484</v>
      </c>
      <c r="C21" s="202" t="s">
        <v>6075</v>
      </c>
      <c r="D21" s="203" t="s">
        <v>485</v>
      </c>
      <c r="E21" s="197"/>
      <c r="F21" s="201"/>
      <c r="G21" s="202"/>
      <c r="H21" s="203"/>
      <c r="I21" s="193"/>
      <c r="J21" s="201" t="s">
        <v>510</v>
      </c>
      <c r="K21" s="202" t="s">
        <v>1827</v>
      </c>
      <c r="L21" s="203" t="s">
        <v>511</v>
      </c>
    </row>
    <row r="22" spans="2:12" s="159" customFormat="1" ht="18" customHeight="1">
      <c r="B22" s="201" t="s">
        <v>6076</v>
      </c>
      <c r="C22" s="202" t="s">
        <v>6077</v>
      </c>
      <c r="D22" s="203" t="s">
        <v>6078</v>
      </c>
      <c r="E22" s="197"/>
      <c r="F22" s="201"/>
      <c r="G22" s="202"/>
      <c r="H22" s="203"/>
      <c r="I22" s="193"/>
      <c r="J22" s="201" t="s">
        <v>1830</v>
      </c>
      <c r="K22" s="202" t="s">
        <v>1831</v>
      </c>
      <c r="L22" s="203" t="s">
        <v>1832</v>
      </c>
    </row>
    <row r="23" spans="2:12" s="159" customFormat="1" ht="18" customHeight="1">
      <c r="B23" s="201" t="s">
        <v>6079</v>
      </c>
      <c r="C23" s="202" t="s">
        <v>6080</v>
      </c>
      <c r="D23" s="203" t="s">
        <v>6081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6082</v>
      </c>
      <c r="C24" s="202" t="s">
        <v>6083</v>
      </c>
      <c r="D24" s="203" t="s">
        <v>6084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1835</v>
      </c>
      <c r="C26" s="193" t="s">
        <v>1836</v>
      </c>
      <c r="D26" s="205"/>
      <c r="E26" s="193"/>
      <c r="F26" s="193" t="s">
        <v>1837</v>
      </c>
      <c r="G26" s="206" t="s">
        <v>1838</v>
      </c>
      <c r="H26" s="196"/>
      <c r="I26" s="193"/>
      <c r="J26" s="193" t="s">
        <v>1837</v>
      </c>
      <c r="K26" s="193" t="s">
        <v>1839</v>
      </c>
      <c r="L26" s="196"/>
    </row>
  </sheetData>
  <customSheetViews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4.4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6">
      <c r="A2" s="111"/>
      <c r="B2" s="113" t="s">
        <v>1682</v>
      </c>
      <c r="J2" s="114"/>
      <c r="K2" s="114"/>
      <c r="L2" s="114"/>
      <c r="M2" s="114"/>
    </row>
    <row r="3" spans="1:13">
      <c r="A3" s="1639" t="s">
        <v>6282</v>
      </c>
      <c r="B3" s="1639"/>
      <c r="C3" s="1639"/>
      <c r="D3" s="1639"/>
      <c r="E3" s="1639"/>
      <c r="F3" s="1639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3842</v>
      </c>
      <c r="D5" s="1640" t="s">
        <v>115</v>
      </c>
      <c r="E5" s="140" t="s">
        <v>6283</v>
      </c>
      <c r="F5" s="134" t="s">
        <v>181</v>
      </c>
      <c r="G5" s="134" t="s">
        <v>199</v>
      </c>
      <c r="H5" s="134" t="s">
        <v>1969</v>
      </c>
      <c r="I5" s="395" t="s">
        <v>115</v>
      </c>
      <c r="J5" s="141" t="s">
        <v>143</v>
      </c>
      <c r="K5" s="141" t="s">
        <v>6284</v>
      </c>
      <c r="L5" s="134" t="s">
        <v>196</v>
      </c>
      <c r="M5" s="134" t="s">
        <v>128</v>
      </c>
    </row>
    <row r="6" spans="1:13">
      <c r="A6" s="116"/>
      <c r="B6" s="135" t="s">
        <v>252</v>
      </c>
      <c r="C6" s="135" t="s">
        <v>253</v>
      </c>
      <c r="D6" s="1640"/>
      <c r="E6" s="142" t="s">
        <v>48</v>
      </c>
      <c r="F6" s="134" t="s">
        <v>33</v>
      </c>
      <c r="G6" s="134" t="s">
        <v>135</v>
      </c>
      <c r="H6" s="134" t="s">
        <v>99</v>
      </c>
      <c r="I6" s="395"/>
      <c r="J6" s="134" t="s">
        <v>203</v>
      </c>
      <c r="K6" s="134" t="s">
        <v>48</v>
      </c>
      <c r="L6" s="134" t="s">
        <v>33</v>
      </c>
      <c r="M6" s="134" t="s">
        <v>135</v>
      </c>
    </row>
    <row r="7" spans="1:13">
      <c r="B7" s="143" t="s">
        <v>1812</v>
      </c>
      <c r="C7" s="126" t="s">
        <v>6285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6286</v>
      </c>
      <c r="C8" s="126" t="s">
        <v>6287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6288</v>
      </c>
      <c r="C9" s="126" t="s">
        <v>6289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1812</v>
      </c>
      <c r="C10" s="126" t="s">
        <v>6290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6286</v>
      </c>
      <c r="C11" s="126" t="s">
        <v>6291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6288</v>
      </c>
      <c r="C12" s="126" t="s">
        <v>6292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6293</v>
      </c>
      <c r="B13" s="143" t="s">
        <v>6288</v>
      </c>
      <c r="C13" s="126" t="s">
        <v>6294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6295</v>
      </c>
      <c r="C14" s="126" t="s">
        <v>6296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6297</v>
      </c>
      <c r="B15" s="143" t="s">
        <v>1812</v>
      </c>
      <c r="C15" s="126" t="s">
        <v>6298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6293</v>
      </c>
      <c r="B16" s="143" t="s">
        <v>6288</v>
      </c>
      <c r="C16" s="126" t="s">
        <v>6299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6295</v>
      </c>
      <c r="C17" s="126" t="s">
        <v>6300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1812</v>
      </c>
      <c r="C18" s="126" t="s">
        <v>6301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6288</v>
      </c>
      <c r="C19" s="126" t="s">
        <v>6302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6295</v>
      </c>
      <c r="C20" s="126" t="s">
        <v>6303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1812</v>
      </c>
      <c r="C21" s="126" t="s">
        <v>6304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6288</v>
      </c>
      <c r="C22" s="126" t="s">
        <v>6305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6">
      <c r="A23" s="116"/>
      <c r="B23" s="117" t="s">
        <v>467</v>
      </c>
      <c r="J23" s="120"/>
      <c r="K23" s="118"/>
      <c r="L23" s="118"/>
      <c r="M23" s="118"/>
    </row>
    <row r="24" spans="1:13" ht="15.6">
      <c r="A24" s="116"/>
      <c r="B24" s="117" t="s">
        <v>6306</v>
      </c>
      <c r="J24" s="120"/>
      <c r="K24" s="118"/>
      <c r="L24" s="118"/>
      <c r="M24" s="118"/>
    </row>
    <row r="25" spans="1:13" ht="15.6">
      <c r="A25" s="116"/>
      <c r="B25" s="117"/>
      <c r="J25" s="120"/>
      <c r="K25" s="118"/>
      <c r="L25" s="118"/>
      <c r="M25" s="118"/>
    </row>
    <row r="26" spans="1:13" ht="15.6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468</v>
      </c>
      <c r="C27" s="193"/>
      <c r="D27" s="193"/>
      <c r="E27" s="194"/>
      <c r="F27" s="195" t="s">
        <v>1818</v>
      </c>
      <c r="G27" s="195"/>
      <c r="H27" s="193"/>
      <c r="I27" s="193"/>
      <c r="J27" s="195" t="s">
        <v>470</v>
      </c>
      <c r="K27" s="195"/>
      <c r="L27" s="195"/>
      <c r="M27" s="193"/>
    </row>
    <row r="28" spans="1:13" s="12" customFormat="1" ht="15.75" customHeight="1">
      <c r="A28" s="191"/>
      <c r="B28" s="197" t="s">
        <v>471</v>
      </c>
      <c r="C28" s="193"/>
      <c r="D28" s="198" t="s">
        <v>472</v>
      </c>
      <c r="E28" s="199"/>
      <c r="F28" s="197" t="s">
        <v>473</v>
      </c>
      <c r="G28" s="193"/>
      <c r="H28" s="198" t="s">
        <v>474</v>
      </c>
      <c r="I28" s="193"/>
      <c r="J28" s="197" t="s">
        <v>475</v>
      </c>
      <c r="K28" s="193"/>
      <c r="L28" s="198" t="s">
        <v>476</v>
      </c>
      <c r="M28" s="193"/>
    </row>
    <row r="29" spans="1:13" s="12" customFormat="1" ht="15.75" customHeight="1">
      <c r="A29" s="200"/>
      <c r="B29" s="201" t="s">
        <v>6065</v>
      </c>
      <c r="C29" s="202" t="s">
        <v>6066</v>
      </c>
      <c r="D29" s="203" t="s">
        <v>6067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482</v>
      </c>
      <c r="K29" s="202" t="s">
        <v>1819</v>
      </c>
      <c r="L29" s="203" t="s">
        <v>483</v>
      </c>
      <c r="M29" s="193"/>
    </row>
    <row r="30" spans="1:13" s="14" customFormat="1" ht="15.75" customHeight="1">
      <c r="A30" s="191"/>
      <c r="B30" s="201" t="s">
        <v>6068</v>
      </c>
      <c r="C30" s="202" t="s">
        <v>6069</v>
      </c>
      <c r="D30" s="203" t="s">
        <v>6070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489</v>
      </c>
      <c r="K30" s="202" t="s">
        <v>1820</v>
      </c>
      <c r="L30" s="203" t="s">
        <v>490</v>
      </c>
      <c r="M30" s="193"/>
    </row>
    <row r="31" spans="1:13" s="14" customFormat="1" ht="15.75" customHeight="1">
      <c r="A31" s="191"/>
      <c r="B31" s="201" t="s">
        <v>1821</v>
      </c>
      <c r="C31" s="202" t="s">
        <v>6071</v>
      </c>
      <c r="D31" s="203" t="s">
        <v>1822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1823</v>
      </c>
      <c r="K31" s="202" t="s">
        <v>1824</v>
      </c>
      <c r="L31" s="203" t="s">
        <v>1825</v>
      </c>
      <c r="M31" s="193"/>
    </row>
    <row r="32" spans="1:13" s="14" customFormat="1" ht="15.75" customHeight="1">
      <c r="A32" s="191"/>
      <c r="B32" s="201" t="s">
        <v>6072</v>
      </c>
      <c r="C32" s="202" t="s">
        <v>6073</v>
      </c>
      <c r="D32" s="203" t="s">
        <v>6074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503</v>
      </c>
      <c r="K32" s="202" t="s">
        <v>1826</v>
      </c>
      <c r="L32" s="203" t="s">
        <v>504</v>
      </c>
      <c r="M32" s="193"/>
    </row>
    <row r="33" spans="2:12" s="14" customFormat="1" ht="15.75" customHeight="1">
      <c r="B33" s="201" t="s">
        <v>484</v>
      </c>
      <c r="C33" s="202" t="s">
        <v>6075</v>
      </c>
      <c r="D33" s="203" t="s">
        <v>485</v>
      </c>
      <c r="E33" s="197"/>
      <c r="F33" s="201"/>
      <c r="G33" s="202"/>
      <c r="H33" s="203"/>
      <c r="I33" s="193"/>
      <c r="J33" s="201" t="s">
        <v>510</v>
      </c>
      <c r="K33" s="202" t="s">
        <v>1827</v>
      </c>
      <c r="L33" s="203" t="s">
        <v>511</v>
      </c>
    </row>
    <row r="34" spans="2:12" s="14" customFormat="1" ht="15.75" customHeight="1">
      <c r="B34" s="201" t="s">
        <v>6076</v>
      </c>
      <c r="C34" s="202" t="s">
        <v>6077</v>
      </c>
      <c r="D34" s="203" t="s">
        <v>6078</v>
      </c>
      <c r="E34" s="197"/>
      <c r="F34" s="201"/>
      <c r="G34" s="202"/>
      <c r="H34" s="203"/>
      <c r="I34" s="193"/>
      <c r="J34" s="201" t="s">
        <v>1830</v>
      </c>
      <c r="K34" s="202" t="s">
        <v>1831</v>
      </c>
      <c r="L34" s="203" t="s">
        <v>1832</v>
      </c>
    </row>
    <row r="35" spans="2:12" s="14" customFormat="1" ht="15.75" customHeight="1">
      <c r="B35" s="201" t="s">
        <v>6079</v>
      </c>
      <c r="C35" s="202" t="s">
        <v>6080</v>
      </c>
      <c r="D35" s="203" t="s">
        <v>6081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6082</v>
      </c>
      <c r="C36" s="202" t="s">
        <v>6083</v>
      </c>
      <c r="D36" s="203" t="s">
        <v>6084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9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9">
      <c r="B38" s="193" t="s">
        <v>1835</v>
      </c>
      <c r="C38" s="193" t="s">
        <v>1836</v>
      </c>
      <c r="D38" s="205"/>
      <c r="E38" s="193"/>
      <c r="F38" s="193" t="s">
        <v>1837</v>
      </c>
      <c r="G38" s="206" t="s">
        <v>1838</v>
      </c>
      <c r="H38" s="196"/>
      <c r="I38" s="193"/>
      <c r="J38" s="193" t="s">
        <v>1837</v>
      </c>
      <c r="K38" s="193" t="s">
        <v>1839</v>
      </c>
      <c r="L38" s="196"/>
    </row>
  </sheetData>
  <customSheetViews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6"/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12"/>
    </customSheetView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412"/>
  <sheetViews>
    <sheetView showGridLines="0" topLeftCell="A301" zoomScaleNormal="100" zoomScaleSheetLayoutView="85" workbookViewId="0">
      <selection activeCell="D387" sqref="D387"/>
    </sheetView>
  </sheetViews>
  <sheetFormatPr defaultColWidth="9.140625" defaultRowHeight="18" customHeight="1"/>
  <cols>
    <col min="1" max="1" width="25.7109375" style="853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22.85546875" style="11" customWidth="1"/>
    <col min="8" max="8" width="21.710937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3"/>
    </row>
    <row r="2" spans="1:11" s="122" customFormat="1" ht="20.100000000000001" customHeight="1" thickBot="1">
      <c r="A2" s="853"/>
      <c r="B2" s="1534" t="s">
        <v>0</v>
      </c>
      <c r="C2" s="1534"/>
      <c r="D2" s="1534"/>
      <c r="E2" s="1534"/>
      <c r="F2" s="1534"/>
      <c r="H2" s="943" t="s">
        <v>244</v>
      </c>
    </row>
    <row r="3" spans="1:11" s="122" customFormat="1" ht="18" customHeight="1" thickBot="1">
      <c r="A3" s="853"/>
      <c r="B3" s="123"/>
      <c r="H3" s="745"/>
    </row>
    <row r="4" spans="1:11" s="145" customFormat="1" ht="30" customHeight="1" thickBot="1">
      <c r="A4" s="148"/>
      <c r="B4" s="1535" t="s">
        <v>4</v>
      </c>
      <c r="C4" s="1536"/>
      <c r="D4" s="1536"/>
      <c r="E4" s="1536"/>
      <c r="F4" s="1537"/>
      <c r="G4" s="438"/>
    </row>
    <row r="5" spans="1:11" s="145" customFormat="1" ht="18" customHeight="1">
      <c r="A5" s="853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4"/>
      <c r="C6" s="614"/>
      <c r="D6" s="1549" t="s">
        <v>250</v>
      </c>
      <c r="E6" s="928" t="s">
        <v>910</v>
      </c>
      <c r="F6" s="195"/>
      <c r="G6" s="872"/>
      <c r="J6" s="145"/>
      <c r="K6" s="145"/>
    </row>
    <row r="7" spans="1:11" s="147" customFormat="1" ht="18" hidden="1" customHeight="1">
      <c r="A7" s="804"/>
      <c r="B7" s="931" t="s">
        <v>252</v>
      </c>
      <c r="C7" s="931" t="s">
        <v>253</v>
      </c>
      <c r="D7" s="1550"/>
      <c r="E7" s="927" t="s">
        <v>135</v>
      </c>
      <c r="F7" s="195"/>
      <c r="G7" s="930" t="s">
        <v>254</v>
      </c>
      <c r="H7" s="145"/>
      <c r="I7" s="145"/>
      <c r="J7" s="145"/>
      <c r="K7" s="145"/>
    </row>
    <row r="8" spans="1:11" s="145" customFormat="1" ht="18" hidden="1" customHeight="1">
      <c r="A8" s="804" t="s">
        <v>911</v>
      </c>
      <c r="B8" s="617" t="s">
        <v>912</v>
      </c>
      <c r="C8" s="757" t="s">
        <v>913</v>
      </c>
      <c r="D8" s="617">
        <v>45204</v>
      </c>
      <c r="E8" s="757">
        <f t="shared" ref="E8:E34" si="0">D8+6</f>
        <v>45210</v>
      </c>
      <c r="F8" s="331"/>
      <c r="G8" s="757">
        <v>45205</v>
      </c>
      <c r="I8" s="430"/>
    </row>
    <row r="9" spans="1:11" s="145" customFormat="1" ht="18" hidden="1" customHeight="1">
      <c r="A9" s="804" t="s">
        <v>914</v>
      </c>
      <c r="B9" s="741" t="s">
        <v>915</v>
      </c>
      <c r="C9" s="757" t="s">
        <v>916</v>
      </c>
      <c r="D9" s="617">
        <v>45211</v>
      </c>
      <c r="E9" s="757">
        <f t="shared" si="0"/>
        <v>45217</v>
      </c>
      <c r="F9" s="331"/>
      <c r="G9" s="757">
        <f t="shared" ref="G9:G12" si="1">G8+7</f>
        <v>45212</v>
      </c>
      <c r="I9" s="430"/>
    </row>
    <row r="10" spans="1:11" s="145" customFormat="1" ht="18" hidden="1" customHeight="1">
      <c r="A10" s="804" t="s">
        <v>917</v>
      </c>
      <c r="B10" s="794" t="s">
        <v>918</v>
      </c>
      <c r="C10" s="757" t="s">
        <v>919</v>
      </c>
      <c r="D10" s="617">
        <v>45221</v>
      </c>
      <c r="E10" s="757">
        <f t="shared" si="0"/>
        <v>45227</v>
      </c>
      <c r="F10" s="331"/>
      <c r="G10" s="757">
        <f t="shared" si="1"/>
        <v>45219</v>
      </c>
      <c r="I10" s="430"/>
    </row>
    <row r="11" spans="1:11" s="145" customFormat="1" ht="18" hidden="1" customHeight="1">
      <c r="A11" s="804" t="s">
        <v>920</v>
      </c>
      <c r="B11" s="741" t="s">
        <v>912</v>
      </c>
      <c r="C11" s="757" t="s">
        <v>921</v>
      </c>
      <c r="D11" s="617">
        <v>45225</v>
      </c>
      <c r="E11" s="757">
        <f t="shared" si="0"/>
        <v>45231</v>
      </c>
      <c r="F11" s="331"/>
      <c r="G11" s="757">
        <f t="shared" si="1"/>
        <v>45226</v>
      </c>
      <c r="I11" s="430"/>
    </row>
    <row r="12" spans="1:11" s="145" customFormat="1" ht="18" hidden="1" customHeight="1">
      <c r="A12" s="804" t="s">
        <v>922</v>
      </c>
      <c r="B12" s="617" t="s">
        <v>915</v>
      </c>
      <c r="C12" s="757" t="s">
        <v>923</v>
      </c>
      <c r="D12" s="617">
        <v>45234</v>
      </c>
      <c r="E12" s="757">
        <f t="shared" si="0"/>
        <v>45240</v>
      </c>
      <c r="F12" s="331"/>
      <c r="G12" s="757">
        <f t="shared" si="1"/>
        <v>45233</v>
      </c>
      <c r="I12" s="430"/>
    </row>
    <row r="13" spans="1:11" s="145" customFormat="1" ht="18" hidden="1" customHeight="1">
      <c r="A13" s="804" t="s">
        <v>924</v>
      </c>
      <c r="B13" s="794" t="s">
        <v>918</v>
      </c>
      <c r="C13" s="757" t="s">
        <v>925</v>
      </c>
      <c r="D13" s="617">
        <v>45239</v>
      </c>
      <c r="E13" s="757">
        <f t="shared" si="0"/>
        <v>45245</v>
      </c>
      <c r="F13" s="331"/>
      <c r="G13" s="757">
        <v>45240</v>
      </c>
      <c r="I13" s="430"/>
    </row>
    <row r="14" spans="1:11" s="145" customFormat="1" ht="18" hidden="1" customHeight="1">
      <c r="A14" s="804" t="s">
        <v>926</v>
      </c>
      <c r="B14" s="741" t="s">
        <v>912</v>
      </c>
      <c r="C14" s="757" t="s">
        <v>927</v>
      </c>
      <c r="D14" s="617">
        <v>45246</v>
      </c>
      <c r="E14" s="757">
        <f t="shared" si="0"/>
        <v>45252</v>
      </c>
      <c r="F14" s="331"/>
      <c r="G14" s="757">
        <v>45247</v>
      </c>
      <c r="I14" s="430"/>
    </row>
    <row r="15" spans="1:11" s="145" customFormat="1" ht="18" hidden="1" customHeight="1">
      <c r="A15" s="804" t="s">
        <v>928</v>
      </c>
      <c r="B15" s="617" t="s">
        <v>915</v>
      </c>
      <c r="C15" s="757" t="s">
        <v>929</v>
      </c>
      <c r="D15" s="617">
        <v>45253</v>
      </c>
      <c r="E15" s="757">
        <f t="shared" si="0"/>
        <v>45259</v>
      </c>
      <c r="F15" s="331"/>
      <c r="G15" s="757">
        <v>45254</v>
      </c>
      <c r="I15" s="430"/>
    </row>
    <row r="16" spans="1:11" s="145" customFormat="1" ht="18" hidden="1" customHeight="1">
      <c r="A16" s="804" t="s">
        <v>922</v>
      </c>
      <c r="B16" s="794" t="s">
        <v>918</v>
      </c>
      <c r="C16" s="757" t="s">
        <v>930</v>
      </c>
      <c r="D16" s="617">
        <f t="shared" ref="D16:D29" si="2">D15+7</f>
        <v>45260</v>
      </c>
      <c r="E16" s="757">
        <f t="shared" si="0"/>
        <v>45266</v>
      </c>
      <c r="F16" s="331"/>
      <c r="G16" s="757">
        <f t="shared" ref="G16:G81" si="3">G15+7</f>
        <v>45261</v>
      </c>
      <c r="I16" s="430"/>
    </row>
    <row r="17" spans="1:9" s="145" customFormat="1" ht="18" hidden="1" customHeight="1">
      <c r="A17" s="804" t="s">
        <v>924</v>
      </c>
      <c r="B17" s="741" t="s">
        <v>912</v>
      </c>
      <c r="C17" s="757" t="s">
        <v>931</v>
      </c>
      <c r="D17" s="617">
        <f t="shared" si="2"/>
        <v>45267</v>
      </c>
      <c r="E17" s="757">
        <f t="shared" si="0"/>
        <v>45273</v>
      </c>
      <c r="F17" s="331"/>
      <c r="G17" s="757">
        <f t="shared" si="3"/>
        <v>45268</v>
      </c>
      <c r="I17" s="430"/>
    </row>
    <row r="18" spans="1:9" s="145" customFormat="1" ht="18" hidden="1" customHeight="1">
      <c r="A18" s="804" t="s">
        <v>922</v>
      </c>
      <c r="B18" s="617" t="s">
        <v>915</v>
      </c>
      <c r="C18" s="757" t="s">
        <v>932</v>
      </c>
      <c r="D18" s="617">
        <f t="shared" si="2"/>
        <v>45274</v>
      </c>
      <c r="E18" s="757">
        <f t="shared" si="0"/>
        <v>45280</v>
      </c>
      <c r="F18" s="331"/>
      <c r="G18" s="757">
        <f t="shared" si="3"/>
        <v>45275</v>
      </c>
      <c r="I18" s="430"/>
    </row>
    <row r="19" spans="1:9" s="145" customFormat="1" ht="18" hidden="1" customHeight="1">
      <c r="A19" s="804" t="s">
        <v>933</v>
      </c>
      <c r="B19" s="794" t="s">
        <v>918</v>
      </c>
      <c r="C19" s="757" t="s">
        <v>934</v>
      </c>
      <c r="D19" s="617">
        <f t="shared" si="2"/>
        <v>45281</v>
      </c>
      <c r="E19" s="757">
        <f t="shared" si="0"/>
        <v>45287</v>
      </c>
      <c r="F19" s="331"/>
      <c r="G19" s="757">
        <f t="shared" si="3"/>
        <v>45282</v>
      </c>
      <c r="I19" s="430"/>
    </row>
    <row r="20" spans="1:9" s="145" customFormat="1" ht="18" hidden="1" customHeight="1">
      <c r="A20" s="804" t="s">
        <v>924</v>
      </c>
      <c r="B20" s="741" t="s">
        <v>912</v>
      </c>
      <c r="C20" s="757" t="s">
        <v>935</v>
      </c>
      <c r="D20" s="617">
        <f t="shared" si="2"/>
        <v>45288</v>
      </c>
      <c r="E20" s="757">
        <f t="shared" si="0"/>
        <v>45294</v>
      </c>
      <c r="F20" s="331"/>
      <c r="G20" s="757">
        <f t="shared" si="3"/>
        <v>45289</v>
      </c>
      <c r="I20" s="430"/>
    </row>
    <row r="21" spans="1:9" s="145" customFormat="1" ht="18" hidden="1" customHeight="1">
      <c r="A21" s="804"/>
      <c r="B21" s="617" t="s">
        <v>915</v>
      </c>
      <c r="C21" s="757" t="s">
        <v>936</v>
      </c>
      <c r="D21" s="617">
        <f t="shared" si="2"/>
        <v>45295</v>
      </c>
      <c r="E21" s="757">
        <f t="shared" si="0"/>
        <v>45301</v>
      </c>
      <c r="F21" s="331"/>
      <c r="G21" s="757">
        <f t="shared" si="3"/>
        <v>45296</v>
      </c>
      <c r="I21" s="430"/>
    </row>
    <row r="22" spans="1:9" s="145" customFormat="1" ht="18" hidden="1" customHeight="1">
      <c r="A22" s="804"/>
      <c r="B22" s="794" t="s">
        <v>918</v>
      </c>
      <c r="C22" s="757" t="s">
        <v>937</v>
      </c>
      <c r="D22" s="617">
        <f t="shared" si="2"/>
        <v>45302</v>
      </c>
      <c r="E22" s="757">
        <f t="shared" si="0"/>
        <v>45308</v>
      </c>
      <c r="F22" s="331"/>
      <c r="G22" s="757">
        <f t="shared" si="3"/>
        <v>45303</v>
      </c>
      <c r="I22" s="430"/>
    </row>
    <row r="23" spans="1:9" s="145" customFormat="1" ht="18" hidden="1" customHeight="1">
      <c r="A23" s="804"/>
      <c r="B23" s="741" t="s">
        <v>912</v>
      </c>
      <c r="C23" s="757" t="s">
        <v>938</v>
      </c>
      <c r="D23" s="617">
        <f t="shared" si="2"/>
        <v>45309</v>
      </c>
      <c r="E23" s="757">
        <f t="shared" si="0"/>
        <v>45315</v>
      </c>
      <c r="F23" s="331"/>
      <c r="G23" s="757">
        <f t="shared" si="3"/>
        <v>45310</v>
      </c>
      <c r="I23" s="430"/>
    </row>
    <row r="24" spans="1:9" s="145" customFormat="1" ht="18" hidden="1" customHeight="1">
      <c r="A24" s="804"/>
      <c r="B24" s="617" t="s">
        <v>915</v>
      </c>
      <c r="C24" s="757" t="s">
        <v>939</v>
      </c>
      <c r="D24" s="617">
        <f t="shared" si="2"/>
        <v>45316</v>
      </c>
      <c r="E24" s="757">
        <f t="shared" si="0"/>
        <v>45322</v>
      </c>
      <c r="F24" s="331"/>
      <c r="G24" s="757">
        <f t="shared" si="3"/>
        <v>45317</v>
      </c>
      <c r="I24" s="430"/>
    </row>
    <row r="25" spans="1:9" s="145" customFormat="1" ht="18" hidden="1" customHeight="1">
      <c r="A25" s="804"/>
      <c r="B25" s="794" t="s">
        <v>918</v>
      </c>
      <c r="C25" s="757" t="s">
        <v>940</v>
      </c>
      <c r="D25" s="617">
        <f t="shared" si="2"/>
        <v>45323</v>
      </c>
      <c r="E25" s="759">
        <f t="shared" si="0"/>
        <v>45329</v>
      </c>
      <c r="F25" s="331"/>
      <c r="G25" s="757">
        <f t="shared" si="3"/>
        <v>45324</v>
      </c>
      <c r="I25" s="430"/>
    </row>
    <row r="26" spans="1:9" s="145" customFormat="1" ht="18" hidden="1" customHeight="1">
      <c r="A26" s="804"/>
      <c r="B26" s="741" t="s">
        <v>912</v>
      </c>
      <c r="C26" s="757" t="s">
        <v>941</v>
      </c>
      <c r="D26" s="617">
        <f t="shared" si="2"/>
        <v>45330</v>
      </c>
      <c r="E26" s="757">
        <f t="shared" si="0"/>
        <v>45336</v>
      </c>
      <c r="F26" s="331"/>
      <c r="G26" s="757">
        <f t="shared" si="3"/>
        <v>45331</v>
      </c>
      <c r="I26" s="430"/>
    </row>
    <row r="27" spans="1:9" s="145" customFormat="1" ht="18" hidden="1" customHeight="1">
      <c r="A27" s="804"/>
      <c r="B27" s="617" t="s">
        <v>915</v>
      </c>
      <c r="C27" s="757" t="s">
        <v>942</v>
      </c>
      <c r="D27" s="617">
        <f t="shared" si="2"/>
        <v>45337</v>
      </c>
      <c r="E27" s="757">
        <f t="shared" si="0"/>
        <v>45343</v>
      </c>
      <c r="F27" s="331"/>
      <c r="G27" s="757">
        <f t="shared" si="3"/>
        <v>45338</v>
      </c>
      <c r="I27" s="430"/>
    </row>
    <row r="28" spans="1:9" s="145" customFormat="1" ht="18" hidden="1" customHeight="1">
      <c r="A28" s="804"/>
      <c r="B28" s="794" t="s">
        <v>918</v>
      </c>
      <c r="C28" s="757" t="s">
        <v>943</v>
      </c>
      <c r="D28" s="617">
        <f t="shared" si="2"/>
        <v>45344</v>
      </c>
      <c r="E28" s="757">
        <f t="shared" si="0"/>
        <v>45350</v>
      </c>
      <c r="F28" s="331"/>
      <c r="G28" s="757">
        <f t="shared" si="3"/>
        <v>45345</v>
      </c>
      <c r="I28" s="430"/>
    </row>
    <row r="29" spans="1:9" s="145" customFormat="1" ht="18" hidden="1" customHeight="1">
      <c r="A29" s="804"/>
      <c r="B29" s="741" t="s">
        <v>912</v>
      </c>
      <c r="C29" s="757" t="s">
        <v>944</v>
      </c>
      <c r="D29" s="617">
        <f t="shared" si="2"/>
        <v>45351</v>
      </c>
      <c r="E29" s="757">
        <f t="shared" si="0"/>
        <v>45357</v>
      </c>
      <c r="F29" s="331"/>
      <c r="G29" s="757">
        <f t="shared" si="3"/>
        <v>45352</v>
      </c>
      <c r="I29" s="430"/>
    </row>
    <row r="30" spans="1:9" s="145" customFormat="1" ht="18" hidden="1" customHeight="1">
      <c r="A30" s="804"/>
      <c r="B30" s="617" t="s">
        <v>915</v>
      </c>
      <c r="C30" s="757" t="s">
        <v>945</v>
      </c>
      <c r="D30" s="617">
        <v>45360</v>
      </c>
      <c r="E30" s="757">
        <f t="shared" si="0"/>
        <v>45366</v>
      </c>
      <c r="F30" s="331"/>
      <c r="G30" s="757">
        <v>45359</v>
      </c>
      <c r="I30" s="430"/>
    </row>
    <row r="31" spans="1:9" s="145" customFormat="1" ht="18" hidden="1" customHeight="1">
      <c r="A31" s="804"/>
      <c r="B31" s="794" t="s">
        <v>918</v>
      </c>
      <c r="C31" s="757" t="s">
        <v>946</v>
      </c>
      <c r="D31" s="617">
        <v>45365</v>
      </c>
      <c r="E31" s="757">
        <f t="shared" si="0"/>
        <v>45371</v>
      </c>
      <c r="F31" s="331"/>
      <c r="G31" s="757">
        <f t="shared" si="3"/>
        <v>45366</v>
      </c>
      <c r="I31" s="430"/>
    </row>
    <row r="32" spans="1:9" s="145" customFormat="1" ht="18" hidden="1" customHeight="1">
      <c r="A32" s="804"/>
      <c r="B32" s="741" t="s">
        <v>912</v>
      </c>
      <c r="C32" s="757" t="s">
        <v>947</v>
      </c>
      <c r="D32" s="757">
        <v>45372</v>
      </c>
      <c r="E32" s="757">
        <f t="shared" si="0"/>
        <v>45378</v>
      </c>
      <c r="F32" s="331"/>
      <c r="G32" s="757">
        <f t="shared" si="3"/>
        <v>45373</v>
      </c>
      <c r="I32" s="430"/>
    </row>
    <row r="33" spans="1:9" s="145" customFormat="1" ht="18" hidden="1" customHeight="1">
      <c r="A33" s="804" t="s">
        <v>924</v>
      </c>
      <c r="B33" s="871" t="s">
        <v>286</v>
      </c>
      <c r="C33" s="942" t="s">
        <v>948</v>
      </c>
      <c r="D33" s="926">
        <v>45383</v>
      </c>
      <c r="E33" s="926">
        <f t="shared" si="0"/>
        <v>45389</v>
      </c>
      <c r="F33" s="331"/>
      <c r="G33" s="757">
        <f t="shared" si="3"/>
        <v>45380</v>
      </c>
      <c r="I33" s="430"/>
    </row>
    <row r="34" spans="1:9" s="145" customFormat="1" ht="18" hidden="1" customHeight="1">
      <c r="A34" s="804"/>
      <c r="B34" s="942" t="s">
        <v>918</v>
      </c>
      <c r="C34" s="942" t="s">
        <v>949</v>
      </c>
      <c r="D34" s="942">
        <v>45385</v>
      </c>
      <c r="E34" s="757">
        <f t="shared" si="0"/>
        <v>45391</v>
      </c>
      <c r="F34" s="331"/>
      <c r="G34" s="757">
        <v>45387</v>
      </c>
      <c r="I34" s="430"/>
    </row>
    <row r="35" spans="1:9" s="145" customFormat="1" ht="18" hidden="1" customHeight="1">
      <c r="A35" s="804"/>
      <c r="B35" s="942" t="s">
        <v>912</v>
      </c>
      <c r="C35" s="942" t="s">
        <v>950</v>
      </c>
      <c r="D35" s="942">
        <v>45396</v>
      </c>
      <c r="E35" s="757">
        <v>45401</v>
      </c>
      <c r="F35" s="331"/>
      <c r="G35" s="757">
        <f t="shared" si="3"/>
        <v>45394</v>
      </c>
      <c r="I35" s="430"/>
    </row>
    <row r="36" spans="1:9" s="145" customFormat="1" ht="18" hidden="1" customHeight="1">
      <c r="A36" s="804"/>
      <c r="B36" s="942" t="s">
        <v>915</v>
      </c>
      <c r="C36" s="942" t="s">
        <v>951</v>
      </c>
      <c r="D36" s="942">
        <v>45401</v>
      </c>
      <c r="E36" s="757">
        <f>D36+6</f>
        <v>45407</v>
      </c>
      <c r="F36" s="331"/>
      <c r="G36" s="757">
        <f t="shared" si="3"/>
        <v>45401</v>
      </c>
      <c r="I36" s="430"/>
    </row>
    <row r="37" spans="1:9" s="145" customFormat="1" ht="18" hidden="1" customHeight="1">
      <c r="A37" s="804"/>
      <c r="B37" s="942" t="s">
        <v>918</v>
      </c>
      <c r="C37" s="942" t="s">
        <v>952</v>
      </c>
      <c r="D37" s="942">
        <v>45410</v>
      </c>
      <c r="E37" s="757">
        <f>D37+7</f>
        <v>45417</v>
      </c>
      <c r="F37" s="331"/>
      <c r="G37" s="757">
        <f t="shared" si="3"/>
        <v>45408</v>
      </c>
      <c r="I37" s="430"/>
    </row>
    <row r="38" spans="1:9" s="145" customFormat="1" ht="18" hidden="1" customHeight="1">
      <c r="A38" s="804"/>
      <c r="B38" s="942" t="s">
        <v>912</v>
      </c>
      <c r="C38" s="942" t="s">
        <v>953</v>
      </c>
      <c r="D38" s="942">
        <v>45416</v>
      </c>
      <c r="E38" s="757">
        <f>D38+7</f>
        <v>45423</v>
      </c>
      <c r="F38" s="331"/>
      <c r="G38" s="757">
        <f t="shared" si="3"/>
        <v>45415</v>
      </c>
      <c r="I38" s="430"/>
    </row>
    <row r="39" spans="1:9" s="145" customFormat="1" ht="18" hidden="1" customHeight="1">
      <c r="A39" s="804"/>
      <c r="B39" s="942" t="s">
        <v>915</v>
      </c>
      <c r="C39" s="942" t="s">
        <v>954</v>
      </c>
      <c r="D39" s="942">
        <v>45422</v>
      </c>
      <c r="E39" s="757">
        <f>D39+7</f>
        <v>45429</v>
      </c>
      <c r="F39" s="331"/>
      <c r="G39" s="757">
        <f t="shared" si="3"/>
        <v>45422</v>
      </c>
      <c r="I39" s="430"/>
    </row>
    <row r="40" spans="1:9" s="145" customFormat="1" ht="18" hidden="1" customHeight="1">
      <c r="A40" s="804"/>
      <c r="B40" s="942" t="s">
        <v>918</v>
      </c>
      <c r="C40" s="942" t="s">
        <v>955</v>
      </c>
      <c r="D40" s="942">
        <v>45431</v>
      </c>
      <c r="E40" s="871" t="s">
        <v>286</v>
      </c>
      <c r="F40" s="331"/>
      <c r="G40" s="757">
        <f t="shared" si="3"/>
        <v>45429</v>
      </c>
      <c r="I40" s="430"/>
    </row>
    <row r="41" spans="1:9" s="145" customFormat="1" ht="18" hidden="1" customHeight="1">
      <c r="A41" s="804"/>
      <c r="B41" s="942" t="s">
        <v>912</v>
      </c>
      <c r="C41" s="942" t="s">
        <v>956</v>
      </c>
      <c r="D41" s="942">
        <v>45435</v>
      </c>
      <c r="E41" s="757">
        <f t="shared" ref="E41:E70" si="4">D41+7</f>
        <v>45442</v>
      </c>
      <c r="F41" s="331"/>
      <c r="G41" s="757">
        <f t="shared" si="3"/>
        <v>45436</v>
      </c>
      <c r="I41" s="430"/>
    </row>
    <row r="42" spans="1:9" s="145" customFormat="1" ht="18" hidden="1" customHeight="1">
      <c r="A42" s="804"/>
      <c r="B42" s="942" t="s">
        <v>915</v>
      </c>
      <c r="C42" s="942" t="s">
        <v>957</v>
      </c>
      <c r="D42" s="942">
        <v>45441</v>
      </c>
      <c r="E42" s="757">
        <f t="shared" si="4"/>
        <v>45448</v>
      </c>
      <c r="F42" s="331"/>
      <c r="G42" s="757">
        <f t="shared" si="3"/>
        <v>45443</v>
      </c>
      <c r="I42" s="430"/>
    </row>
    <row r="43" spans="1:9" s="145" customFormat="1" ht="18" hidden="1" customHeight="1">
      <c r="A43" s="804"/>
      <c r="B43" s="942" t="s">
        <v>918</v>
      </c>
      <c r="C43" s="942" t="s">
        <v>958</v>
      </c>
      <c r="D43" s="942">
        <v>45446</v>
      </c>
      <c r="E43" s="757">
        <f t="shared" si="4"/>
        <v>45453</v>
      </c>
      <c r="F43" s="331"/>
      <c r="G43" s="757">
        <f t="shared" si="3"/>
        <v>45450</v>
      </c>
      <c r="I43" s="430"/>
    </row>
    <row r="44" spans="1:9" s="145" customFormat="1" ht="18" hidden="1" customHeight="1">
      <c r="A44" s="804"/>
      <c r="B44" s="942" t="s">
        <v>912</v>
      </c>
      <c r="C44" s="942" t="s">
        <v>959</v>
      </c>
      <c r="D44" s="942">
        <v>45462</v>
      </c>
      <c r="E44" s="757">
        <f t="shared" si="4"/>
        <v>45469</v>
      </c>
      <c r="F44" s="331"/>
      <c r="G44" s="757">
        <f t="shared" si="3"/>
        <v>45457</v>
      </c>
      <c r="I44" s="430"/>
    </row>
    <row r="45" spans="1:9" s="145" customFormat="1" ht="18" hidden="1" customHeight="1">
      <c r="A45" s="804"/>
      <c r="B45" s="942" t="s">
        <v>915</v>
      </c>
      <c r="C45" s="942" t="s">
        <v>960</v>
      </c>
      <c r="D45" s="942">
        <v>45464</v>
      </c>
      <c r="E45" s="757">
        <f t="shared" si="4"/>
        <v>45471</v>
      </c>
      <c r="F45" s="331"/>
      <c r="G45" s="757">
        <f t="shared" si="3"/>
        <v>45464</v>
      </c>
      <c r="I45" s="430"/>
    </row>
    <row r="46" spans="1:9" s="145" customFormat="1" ht="18" hidden="1" customHeight="1">
      <c r="A46" s="804"/>
      <c r="B46" s="942" t="s">
        <v>918</v>
      </c>
      <c r="C46" s="942" t="s">
        <v>961</v>
      </c>
      <c r="D46" s="942">
        <v>45474</v>
      </c>
      <c r="E46" s="757">
        <f t="shared" si="4"/>
        <v>45481</v>
      </c>
      <c r="F46" s="331"/>
      <c r="G46" s="757">
        <f t="shared" si="3"/>
        <v>45471</v>
      </c>
      <c r="I46" s="430"/>
    </row>
    <row r="47" spans="1:9" s="145" customFormat="1" ht="18" hidden="1" customHeight="1">
      <c r="A47" s="804"/>
      <c r="B47" s="942" t="s">
        <v>912</v>
      </c>
      <c r="C47" s="942" t="s">
        <v>962</v>
      </c>
      <c r="D47" s="942">
        <v>45476</v>
      </c>
      <c r="E47" s="757">
        <f t="shared" si="4"/>
        <v>45483</v>
      </c>
      <c r="F47" s="331"/>
      <c r="G47" s="757">
        <f t="shared" si="3"/>
        <v>45478</v>
      </c>
      <c r="I47" s="430"/>
    </row>
    <row r="48" spans="1:9" s="145" customFormat="1" ht="18" hidden="1" customHeight="1">
      <c r="A48" s="804"/>
      <c r="B48" s="942" t="s">
        <v>915</v>
      </c>
      <c r="C48" s="942" t="s">
        <v>963</v>
      </c>
      <c r="D48" s="942">
        <v>45483</v>
      </c>
      <c r="E48" s="757">
        <f t="shared" si="4"/>
        <v>45490</v>
      </c>
      <c r="F48" s="331"/>
      <c r="G48" s="757">
        <f t="shared" si="3"/>
        <v>45485</v>
      </c>
      <c r="I48" s="430"/>
    </row>
    <row r="49" spans="1:9" s="145" customFormat="1" ht="18" hidden="1" customHeight="1">
      <c r="A49" s="804"/>
      <c r="B49" s="942" t="s">
        <v>918</v>
      </c>
      <c r="C49" s="942" t="s">
        <v>964</v>
      </c>
      <c r="D49" s="942">
        <v>45492</v>
      </c>
      <c r="E49" s="757">
        <f t="shared" si="4"/>
        <v>45499</v>
      </c>
      <c r="F49" s="331"/>
      <c r="G49" s="757">
        <f t="shared" si="3"/>
        <v>45492</v>
      </c>
      <c r="I49" s="430"/>
    </row>
    <row r="50" spans="1:9" s="145" customFormat="1" ht="18" hidden="1" customHeight="1">
      <c r="A50" s="804"/>
      <c r="B50" s="942" t="s">
        <v>912</v>
      </c>
      <c r="C50" s="942" t="s">
        <v>965</v>
      </c>
      <c r="D50" s="942">
        <v>45496</v>
      </c>
      <c r="E50" s="757">
        <f t="shared" si="4"/>
        <v>45503</v>
      </c>
      <c r="F50" s="331"/>
      <c r="G50" s="757">
        <f t="shared" si="3"/>
        <v>45499</v>
      </c>
      <c r="I50" s="430"/>
    </row>
    <row r="51" spans="1:9" s="145" customFormat="1" ht="18" hidden="1" customHeight="1">
      <c r="A51" s="804"/>
      <c r="B51" s="942" t="s">
        <v>915</v>
      </c>
      <c r="C51" s="942" t="s">
        <v>966</v>
      </c>
      <c r="D51" s="942">
        <v>45505</v>
      </c>
      <c r="E51" s="757">
        <f t="shared" si="4"/>
        <v>45512</v>
      </c>
      <c r="F51" s="331"/>
      <c r="G51" s="757">
        <f t="shared" si="3"/>
        <v>45506</v>
      </c>
      <c r="I51" s="430"/>
    </row>
    <row r="52" spans="1:9" s="145" customFormat="1" ht="18" hidden="1" customHeight="1">
      <c r="A52" s="804"/>
      <c r="B52" s="942" t="s">
        <v>918</v>
      </c>
      <c r="C52" s="942" t="s">
        <v>967</v>
      </c>
      <c r="D52" s="942">
        <v>45512</v>
      </c>
      <c r="E52" s="757">
        <f t="shared" si="4"/>
        <v>45519</v>
      </c>
      <c r="F52" s="331"/>
      <c r="G52" s="757">
        <f t="shared" si="3"/>
        <v>45513</v>
      </c>
      <c r="I52" s="430"/>
    </row>
    <row r="53" spans="1:9" s="145" customFormat="1" ht="18" hidden="1" customHeight="1">
      <c r="A53" s="804"/>
      <c r="B53" s="942" t="s">
        <v>912</v>
      </c>
      <c r="C53" s="942" t="s">
        <v>968</v>
      </c>
      <c r="D53" s="942">
        <v>45518</v>
      </c>
      <c r="E53" s="757">
        <f t="shared" si="4"/>
        <v>45525</v>
      </c>
      <c r="F53" s="331"/>
      <c r="G53" s="757">
        <f t="shared" si="3"/>
        <v>45520</v>
      </c>
      <c r="I53" s="430"/>
    </row>
    <row r="54" spans="1:9" s="145" customFormat="1" ht="18" hidden="1" customHeight="1">
      <c r="A54" s="804"/>
      <c r="B54" s="942" t="s">
        <v>915</v>
      </c>
      <c r="C54" s="942" t="s">
        <v>969</v>
      </c>
      <c r="D54" s="942">
        <v>45529</v>
      </c>
      <c r="E54" s="757">
        <f t="shared" si="4"/>
        <v>45536</v>
      </c>
      <c r="F54" s="331"/>
      <c r="G54" s="757">
        <f t="shared" si="3"/>
        <v>45527</v>
      </c>
      <c r="I54" s="430"/>
    </row>
    <row r="55" spans="1:9" s="145" customFormat="1" ht="18" hidden="1" customHeight="1">
      <c r="A55" s="804" t="s">
        <v>970</v>
      </c>
      <c r="B55" s="942" t="s">
        <v>912</v>
      </c>
      <c r="C55" s="942" t="s">
        <v>971</v>
      </c>
      <c r="D55" s="942">
        <v>45531</v>
      </c>
      <c r="E55" s="757">
        <f t="shared" si="4"/>
        <v>45538</v>
      </c>
      <c r="F55" s="331"/>
      <c r="G55" s="757">
        <f t="shared" si="3"/>
        <v>45534</v>
      </c>
      <c r="I55" s="430"/>
    </row>
    <row r="56" spans="1:9" s="145" customFormat="1" ht="18" hidden="1" customHeight="1">
      <c r="A56" s="804" t="s">
        <v>912</v>
      </c>
      <c r="B56" s="1011" t="s">
        <v>310</v>
      </c>
      <c r="C56" s="942" t="s">
        <v>972</v>
      </c>
      <c r="D56" s="799">
        <v>45543</v>
      </c>
      <c r="E56" s="799">
        <f t="shared" si="4"/>
        <v>45550</v>
      </c>
      <c r="F56" s="331"/>
      <c r="G56" s="757">
        <f t="shared" si="3"/>
        <v>45541</v>
      </c>
      <c r="I56" s="430"/>
    </row>
    <row r="57" spans="1:9" s="145" customFormat="1" ht="18" hidden="1" customHeight="1">
      <c r="A57" s="804"/>
      <c r="B57" s="942" t="s">
        <v>973</v>
      </c>
      <c r="C57" s="942" t="s">
        <v>974</v>
      </c>
      <c r="D57" s="942">
        <v>45543</v>
      </c>
      <c r="E57" s="757">
        <f t="shared" si="4"/>
        <v>45550</v>
      </c>
      <c r="F57" s="331"/>
      <c r="G57" s="757">
        <f t="shared" si="3"/>
        <v>45548</v>
      </c>
      <c r="I57" s="430"/>
    </row>
    <row r="58" spans="1:9" s="145" customFormat="1" ht="18" hidden="1" customHeight="1">
      <c r="A58" s="804" t="s">
        <v>975</v>
      </c>
      <c r="B58" s="942" t="s">
        <v>912</v>
      </c>
      <c r="C58" s="942" t="s">
        <v>976</v>
      </c>
      <c r="D58" s="942">
        <v>45553</v>
      </c>
      <c r="E58" s="757">
        <f t="shared" si="4"/>
        <v>45560</v>
      </c>
      <c r="F58" s="331"/>
      <c r="G58" s="757">
        <f t="shared" si="3"/>
        <v>45555</v>
      </c>
      <c r="I58" s="430"/>
    </row>
    <row r="59" spans="1:9" s="145" customFormat="1" ht="18" hidden="1" customHeight="1">
      <c r="A59" s="804"/>
      <c r="B59" s="942" t="s">
        <v>915</v>
      </c>
      <c r="C59" s="942" t="s">
        <v>977</v>
      </c>
      <c r="D59" s="942">
        <v>45559</v>
      </c>
      <c r="E59" s="757">
        <f t="shared" si="4"/>
        <v>45566</v>
      </c>
      <c r="F59" s="331"/>
      <c r="G59" s="757">
        <f t="shared" si="3"/>
        <v>45562</v>
      </c>
      <c r="I59" s="430"/>
    </row>
    <row r="60" spans="1:9" s="145" customFormat="1" ht="18" hidden="1" customHeight="1">
      <c r="A60" s="804"/>
      <c r="B60" s="942" t="s">
        <v>973</v>
      </c>
      <c r="C60" s="942" t="s">
        <v>978</v>
      </c>
      <c r="D60" s="942">
        <v>45569</v>
      </c>
      <c r="E60" s="757">
        <f t="shared" si="4"/>
        <v>45576</v>
      </c>
      <c r="F60" s="331"/>
      <c r="G60" s="757">
        <f t="shared" si="3"/>
        <v>45569</v>
      </c>
      <c r="I60" s="430"/>
    </row>
    <row r="61" spans="1:9" s="145" customFormat="1" ht="18" hidden="1" customHeight="1">
      <c r="A61" s="804" t="s">
        <v>912</v>
      </c>
      <c r="B61" s="942" t="s">
        <v>979</v>
      </c>
      <c r="C61" s="942" t="s">
        <v>980</v>
      </c>
      <c r="D61" s="942">
        <v>45576</v>
      </c>
      <c r="E61" s="757">
        <f t="shared" si="4"/>
        <v>45583</v>
      </c>
      <c r="F61" s="331"/>
      <c r="G61" s="757">
        <f t="shared" si="3"/>
        <v>45576</v>
      </c>
      <c r="I61" s="430"/>
    </row>
    <row r="62" spans="1:9" s="145" customFormat="1" ht="18" hidden="1" customHeight="1">
      <c r="A62" s="804" t="s">
        <v>981</v>
      </c>
      <c r="B62" s="942" t="s">
        <v>915</v>
      </c>
      <c r="C62" s="942" t="s">
        <v>982</v>
      </c>
      <c r="D62" s="942">
        <v>45581</v>
      </c>
      <c r="E62" s="757">
        <f t="shared" si="4"/>
        <v>45588</v>
      </c>
      <c r="F62" s="331"/>
      <c r="G62" s="757">
        <f t="shared" si="3"/>
        <v>45583</v>
      </c>
      <c r="I62" s="430"/>
    </row>
    <row r="63" spans="1:9" s="145" customFormat="1" ht="18" hidden="1" customHeight="1">
      <c r="A63" s="804"/>
      <c r="B63" s="942" t="s">
        <v>973</v>
      </c>
      <c r="C63" s="942" t="s">
        <v>983</v>
      </c>
      <c r="D63" s="942">
        <v>45588</v>
      </c>
      <c r="E63" s="757">
        <f t="shared" si="4"/>
        <v>45595</v>
      </c>
      <c r="F63" s="331"/>
      <c r="G63" s="757">
        <f t="shared" si="3"/>
        <v>45590</v>
      </c>
      <c r="I63" s="430"/>
    </row>
    <row r="64" spans="1:9" s="145" customFormat="1" ht="18" hidden="1" customHeight="1">
      <c r="A64" s="804" t="s">
        <v>912</v>
      </c>
      <c r="B64" s="942" t="s">
        <v>979</v>
      </c>
      <c r="C64" s="942" t="s">
        <v>984</v>
      </c>
      <c r="D64" s="942">
        <v>45594</v>
      </c>
      <c r="E64" s="757">
        <f t="shared" si="4"/>
        <v>45601</v>
      </c>
      <c r="F64" s="331"/>
      <c r="G64" s="757">
        <f t="shared" si="3"/>
        <v>45597</v>
      </c>
      <c r="I64" s="430"/>
    </row>
    <row r="65" spans="1:9" s="145" customFormat="1" ht="18" hidden="1" customHeight="1">
      <c r="A65" s="804" t="s">
        <v>985</v>
      </c>
      <c r="B65" s="942" t="s">
        <v>973</v>
      </c>
      <c r="C65" s="942" t="s">
        <v>986</v>
      </c>
      <c r="D65" s="942">
        <v>45603</v>
      </c>
      <c r="E65" s="757">
        <f t="shared" si="4"/>
        <v>45610</v>
      </c>
      <c r="F65" s="331"/>
      <c r="G65" s="757">
        <f t="shared" si="3"/>
        <v>45604</v>
      </c>
      <c r="I65" s="430"/>
    </row>
    <row r="66" spans="1:9" s="145" customFormat="1" ht="18" hidden="1" customHeight="1">
      <c r="A66" s="804"/>
      <c r="B66" s="942" t="s">
        <v>918</v>
      </c>
      <c r="C66" s="942" t="s">
        <v>987</v>
      </c>
      <c r="D66" s="942">
        <v>45611</v>
      </c>
      <c r="E66" s="757">
        <f t="shared" si="4"/>
        <v>45618</v>
      </c>
      <c r="F66" s="331"/>
      <c r="G66" s="757">
        <f t="shared" si="3"/>
        <v>45611</v>
      </c>
      <c r="I66" s="430"/>
    </row>
    <row r="67" spans="1:9" s="145" customFormat="1" ht="18" hidden="1" customHeight="1">
      <c r="A67" s="804" t="s">
        <v>988</v>
      </c>
      <c r="B67" s="942" t="s">
        <v>973</v>
      </c>
      <c r="C67" s="942" t="s">
        <v>989</v>
      </c>
      <c r="D67" s="942">
        <v>45617</v>
      </c>
      <c r="E67" s="757">
        <f t="shared" si="4"/>
        <v>45624</v>
      </c>
      <c r="F67" s="331"/>
      <c r="G67" s="757">
        <f t="shared" si="3"/>
        <v>45618</v>
      </c>
      <c r="I67" s="430"/>
    </row>
    <row r="68" spans="1:9" s="145" customFormat="1" ht="18" hidden="1" customHeight="1">
      <c r="A68" s="804" t="s">
        <v>915</v>
      </c>
      <c r="B68" s="942" t="s">
        <v>918</v>
      </c>
      <c r="C68" s="942" t="s">
        <v>990</v>
      </c>
      <c r="D68" s="942">
        <v>45627</v>
      </c>
      <c r="E68" s="757">
        <f t="shared" si="4"/>
        <v>45634</v>
      </c>
      <c r="F68" s="331"/>
      <c r="G68" s="757">
        <f t="shared" si="3"/>
        <v>45625</v>
      </c>
      <c r="I68" s="430"/>
    </row>
    <row r="69" spans="1:9" s="145" customFormat="1" ht="18" hidden="1" customHeight="1">
      <c r="A69" s="804"/>
      <c r="B69" s="942" t="s">
        <v>973</v>
      </c>
      <c r="C69" s="942" t="s">
        <v>991</v>
      </c>
      <c r="D69" s="942">
        <v>45630</v>
      </c>
      <c r="E69" s="757">
        <f t="shared" si="4"/>
        <v>45637</v>
      </c>
      <c r="F69" s="331"/>
      <c r="G69" s="757">
        <f t="shared" si="3"/>
        <v>45632</v>
      </c>
      <c r="I69" s="430"/>
    </row>
    <row r="70" spans="1:9" s="145" customFormat="1" ht="18" hidden="1" customHeight="1">
      <c r="A70" s="804" t="s">
        <v>992</v>
      </c>
      <c r="B70" s="942" t="s">
        <v>918</v>
      </c>
      <c r="C70" s="942" t="s">
        <v>993</v>
      </c>
      <c r="D70" s="942">
        <v>45639</v>
      </c>
      <c r="E70" s="757">
        <f t="shared" si="4"/>
        <v>45646</v>
      </c>
      <c r="F70" s="331"/>
      <c r="G70" s="757">
        <f t="shared" si="3"/>
        <v>45639</v>
      </c>
      <c r="I70" s="430"/>
    </row>
    <row r="71" spans="1:9" s="145" customFormat="1" ht="18" hidden="1" customHeight="1">
      <c r="A71" s="804" t="s">
        <v>973</v>
      </c>
      <c r="B71" s="1011" t="s">
        <v>310</v>
      </c>
      <c r="C71" s="942" t="s">
        <v>994</v>
      </c>
      <c r="D71" s="799"/>
      <c r="E71" s="799"/>
      <c r="F71" s="331"/>
      <c r="G71" s="757">
        <f t="shared" si="3"/>
        <v>45646</v>
      </c>
      <c r="I71" s="430"/>
    </row>
    <row r="72" spans="1:9" s="145" customFormat="1" ht="18" hidden="1" customHeight="1">
      <c r="A72" s="804" t="s">
        <v>995</v>
      </c>
      <c r="B72" s="942" t="s">
        <v>918</v>
      </c>
      <c r="C72" s="942" t="s">
        <v>996</v>
      </c>
      <c r="D72" s="942">
        <v>45653</v>
      </c>
      <c r="E72" s="757">
        <f t="shared" ref="E72:E77" si="5">D72+5</f>
        <v>45658</v>
      </c>
      <c r="F72" s="331"/>
      <c r="G72" s="757">
        <f t="shared" si="3"/>
        <v>45653</v>
      </c>
      <c r="I72" s="430"/>
    </row>
    <row r="73" spans="1:9" s="145" customFormat="1" ht="18" hidden="1" customHeight="1">
      <c r="A73" s="804" t="s">
        <v>995</v>
      </c>
      <c r="B73" s="942" t="s">
        <v>912</v>
      </c>
      <c r="C73" s="942" t="s">
        <v>997</v>
      </c>
      <c r="D73" s="942">
        <v>45295</v>
      </c>
      <c r="E73" s="757">
        <f t="shared" si="5"/>
        <v>45300</v>
      </c>
      <c r="F73" s="331"/>
      <c r="G73" s="757">
        <f t="shared" si="3"/>
        <v>45660</v>
      </c>
      <c r="I73" s="430"/>
    </row>
    <row r="74" spans="1:9" s="145" customFormat="1" ht="18" hidden="1" customHeight="1">
      <c r="A74" s="804" t="s">
        <v>4</v>
      </c>
      <c r="B74" s="942" t="s">
        <v>918</v>
      </c>
      <c r="C74" s="942" t="s">
        <v>998</v>
      </c>
      <c r="D74" s="942">
        <v>45669</v>
      </c>
      <c r="E74" s="757">
        <f t="shared" si="5"/>
        <v>45674</v>
      </c>
      <c r="F74" s="331"/>
      <c r="G74" s="757">
        <f t="shared" si="3"/>
        <v>45667</v>
      </c>
      <c r="I74" s="430"/>
    </row>
    <row r="75" spans="1:9" s="145" customFormat="1" ht="18" hidden="1" customHeight="1">
      <c r="A75" s="804"/>
      <c r="B75" s="942" t="s">
        <v>912</v>
      </c>
      <c r="C75" s="942" t="s">
        <v>999</v>
      </c>
      <c r="D75" s="942">
        <v>45307</v>
      </c>
      <c r="E75" s="757">
        <f t="shared" si="5"/>
        <v>45312</v>
      </c>
      <c r="F75" s="331"/>
      <c r="G75" s="757">
        <f t="shared" si="3"/>
        <v>45674</v>
      </c>
      <c r="I75" s="430"/>
    </row>
    <row r="76" spans="1:9" s="145" customFormat="1" ht="18" hidden="1" customHeight="1">
      <c r="A76" s="804"/>
      <c r="B76" s="942" t="s">
        <v>918</v>
      </c>
      <c r="C76" s="942" t="s">
        <v>1000</v>
      </c>
      <c r="D76" s="942">
        <v>45687</v>
      </c>
      <c r="E76" s="757">
        <f t="shared" si="5"/>
        <v>45692</v>
      </c>
      <c r="F76" s="331"/>
      <c r="G76" s="757">
        <f t="shared" si="3"/>
        <v>45681</v>
      </c>
      <c r="I76" s="430"/>
    </row>
    <row r="77" spans="1:9" s="145" customFormat="1" ht="18" hidden="1" customHeight="1">
      <c r="A77" s="804"/>
      <c r="B77" s="942" t="s">
        <v>912</v>
      </c>
      <c r="C77" s="942" t="s">
        <v>1001</v>
      </c>
      <c r="D77" s="942">
        <v>45688</v>
      </c>
      <c r="E77" s="757">
        <f t="shared" si="5"/>
        <v>45693</v>
      </c>
      <c r="F77" s="331"/>
      <c r="G77" s="757">
        <f t="shared" si="3"/>
        <v>45688</v>
      </c>
      <c r="I77" s="430"/>
    </row>
    <row r="78" spans="1:9" s="145" customFormat="1" ht="18" hidden="1" customHeight="1">
      <c r="A78" s="804" t="s">
        <v>291</v>
      </c>
      <c r="B78" s="1011" t="s">
        <v>310</v>
      </c>
      <c r="C78" s="942" t="s">
        <v>1002</v>
      </c>
      <c r="D78" s="799"/>
      <c r="E78" s="799"/>
      <c r="F78" s="331"/>
      <c r="G78" s="757">
        <f t="shared" si="3"/>
        <v>45695</v>
      </c>
      <c r="I78" s="430"/>
    </row>
    <row r="79" spans="1:9" s="145" customFormat="1" ht="18" hidden="1" customHeight="1">
      <c r="A79" s="804" t="s">
        <v>912</v>
      </c>
      <c r="B79" s="942" t="s">
        <v>918</v>
      </c>
      <c r="C79" s="942" t="s">
        <v>1003</v>
      </c>
      <c r="D79" s="942">
        <v>45704</v>
      </c>
      <c r="E79" s="757">
        <f>D79+7</f>
        <v>45711</v>
      </c>
      <c r="F79" s="331"/>
      <c r="G79" s="757">
        <f t="shared" si="3"/>
        <v>45702</v>
      </c>
      <c r="I79" s="430"/>
    </row>
    <row r="80" spans="1:9" s="145" customFormat="1" ht="18" hidden="1" customHeight="1">
      <c r="A80" s="804"/>
      <c r="B80" s="942" t="s">
        <v>912</v>
      </c>
      <c r="C80" s="942" t="s">
        <v>1004</v>
      </c>
      <c r="D80" s="942">
        <v>45707</v>
      </c>
      <c r="E80" s="757">
        <f>D80+6</f>
        <v>45713</v>
      </c>
      <c r="F80" s="331"/>
      <c r="G80" s="757">
        <f t="shared" si="3"/>
        <v>45709</v>
      </c>
      <c r="I80" s="430"/>
    </row>
    <row r="81" spans="1:11" s="145" customFormat="1" ht="18" hidden="1" customHeight="1">
      <c r="A81" s="804"/>
      <c r="B81" s="1011" t="s">
        <v>310</v>
      </c>
      <c r="C81" s="942" t="s">
        <v>1005</v>
      </c>
      <c r="D81" s="799"/>
      <c r="E81" s="799"/>
      <c r="F81" s="331"/>
      <c r="G81" s="757">
        <f t="shared" si="3"/>
        <v>45716</v>
      </c>
      <c r="I81" s="430"/>
    </row>
    <row r="82" spans="1:11" s="145" customFormat="1" ht="18" hidden="1" customHeight="1">
      <c r="A82" s="804" t="s">
        <v>1006</v>
      </c>
      <c r="B82" s="942" t="s">
        <v>912</v>
      </c>
      <c r="C82" s="942" t="s">
        <v>1007</v>
      </c>
      <c r="D82" s="942">
        <v>45720</v>
      </c>
      <c r="E82" s="757">
        <f t="shared" ref="E82:E85" si="6">D82+6</f>
        <v>45726</v>
      </c>
      <c r="F82" s="331"/>
      <c r="G82" s="757">
        <f t="shared" ref="G82:G85" si="7">G81+7</f>
        <v>45723</v>
      </c>
      <c r="I82" s="430"/>
    </row>
    <row r="83" spans="1:11" s="145" customFormat="1" ht="18" hidden="1" customHeight="1">
      <c r="A83" s="804"/>
      <c r="B83" s="942" t="s">
        <v>918</v>
      </c>
      <c r="C83" s="942" t="s">
        <v>1008</v>
      </c>
      <c r="D83" s="942">
        <v>45736</v>
      </c>
      <c r="E83" s="757">
        <f t="shared" si="6"/>
        <v>45742</v>
      </c>
      <c r="F83" s="331"/>
      <c r="G83" s="757">
        <f t="shared" si="7"/>
        <v>45730</v>
      </c>
      <c r="I83" s="430"/>
    </row>
    <row r="84" spans="1:11" s="145" customFormat="1" ht="18" hidden="1" customHeight="1">
      <c r="A84" s="804"/>
      <c r="B84" s="942" t="s">
        <v>912</v>
      </c>
      <c r="C84" s="942" t="s">
        <v>1009</v>
      </c>
      <c r="D84" s="942">
        <v>45735</v>
      </c>
      <c r="E84" s="757">
        <f t="shared" si="6"/>
        <v>45741</v>
      </c>
      <c r="F84" s="331"/>
      <c r="G84" s="757">
        <f t="shared" si="7"/>
        <v>45737</v>
      </c>
      <c r="I84" s="430"/>
    </row>
    <row r="85" spans="1:11" s="145" customFormat="1" ht="18" hidden="1" customHeight="1">
      <c r="A85" s="804"/>
      <c r="B85" s="942" t="s">
        <v>918</v>
      </c>
      <c r="C85" s="942" t="s">
        <v>1010</v>
      </c>
      <c r="D85" s="942">
        <v>45748</v>
      </c>
      <c r="E85" s="757">
        <f t="shared" si="6"/>
        <v>45754</v>
      </c>
      <c r="F85" s="331"/>
      <c r="G85" s="757">
        <f t="shared" si="7"/>
        <v>45744</v>
      </c>
      <c r="I85" s="430"/>
    </row>
    <row r="86" spans="1:11" s="18" customFormat="1" ht="18" hidden="1" customHeight="1">
      <c r="A86" s="853"/>
      <c r="B86" s="195" t="s">
        <v>1011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53"/>
      <c r="B87" s="147" t="s">
        <v>467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4"/>
      <c r="B88" s="933"/>
      <c r="C88" s="763"/>
      <c r="D88" s="751"/>
      <c r="E88" s="763"/>
      <c r="F88" s="763"/>
      <c r="G88" s="331"/>
      <c r="H88" s="795"/>
      <c r="J88" s="430"/>
    </row>
    <row r="89" spans="1:11" s="145" customFormat="1" ht="18" hidden="1" customHeight="1">
      <c r="A89" s="804"/>
      <c r="B89" s="933"/>
      <c r="C89" s="763"/>
      <c r="D89" s="751"/>
      <c r="E89" s="763"/>
      <c r="F89" s="763"/>
      <c r="G89" s="331"/>
      <c r="H89" s="795"/>
      <c r="J89" s="430"/>
    </row>
    <row r="90" spans="1:11" s="147" customFormat="1" ht="30" hidden="1" customHeight="1">
      <c r="A90" s="804"/>
      <c r="B90" s="872"/>
      <c r="C90" s="614"/>
      <c r="D90" s="1549" t="s">
        <v>250</v>
      </c>
      <c r="E90" s="928" t="s">
        <v>46</v>
      </c>
      <c r="F90" s="195"/>
      <c r="G90" s="872"/>
      <c r="J90" s="145"/>
      <c r="K90" s="145"/>
    </row>
    <row r="91" spans="1:11" s="145" customFormat="1" ht="18" hidden="1" customHeight="1">
      <c r="A91" s="804"/>
      <c r="B91" s="931" t="s">
        <v>252</v>
      </c>
      <c r="C91" s="931" t="s">
        <v>253</v>
      </c>
      <c r="D91" s="1550"/>
      <c r="E91" s="927" t="s">
        <v>203</v>
      </c>
      <c r="F91" s="331"/>
      <c r="G91" s="930" t="s">
        <v>254</v>
      </c>
      <c r="I91" s="430"/>
    </row>
    <row r="92" spans="1:11" ht="18" hidden="1" customHeight="1">
      <c r="B92" s="617" t="s">
        <v>912</v>
      </c>
      <c r="C92" s="757" t="s">
        <v>913</v>
      </c>
      <c r="D92" s="617">
        <v>45204</v>
      </c>
      <c r="E92" s="757">
        <f>D92+6</f>
        <v>45210</v>
      </c>
      <c r="F92" s="331"/>
      <c r="G92" s="757">
        <v>45205</v>
      </c>
      <c r="J92" s="331"/>
    </row>
    <row r="93" spans="1:11" ht="18" hidden="1" customHeight="1">
      <c r="B93" s="741" t="s">
        <v>915</v>
      </c>
      <c r="C93" s="757" t="s">
        <v>916</v>
      </c>
      <c r="D93" s="617">
        <v>45211</v>
      </c>
      <c r="E93" s="757">
        <f>D93+6</f>
        <v>45217</v>
      </c>
      <c r="F93" s="331"/>
      <c r="G93" s="757">
        <f t="shared" ref="G93:G95" si="8">G92+7</f>
        <v>45212</v>
      </c>
      <c r="J93" s="331"/>
    </row>
    <row r="94" spans="1:11" ht="18" hidden="1" customHeight="1">
      <c r="B94" s="794" t="s">
        <v>918</v>
      </c>
      <c r="C94" s="757" t="s">
        <v>919</v>
      </c>
      <c r="D94" s="617">
        <v>45221</v>
      </c>
      <c r="E94" s="757">
        <f>D94+6</f>
        <v>45227</v>
      </c>
      <c r="F94" s="331"/>
      <c r="G94" s="757">
        <f t="shared" si="8"/>
        <v>45219</v>
      </c>
      <c r="J94" s="331"/>
    </row>
    <row r="95" spans="1:11" ht="18" hidden="1" customHeight="1">
      <c r="B95" s="741" t="s">
        <v>912</v>
      </c>
      <c r="C95" s="757" t="s">
        <v>921</v>
      </c>
      <c r="D95" s="617">
        <v>45225</v>
      </c>
      <c r="E95" s="757">
        <f>D95+6</f>
        <v>45231</v>
      </c>
      <c r="F95" s="331"/>
      <c r="G95" s="757">
        <f t="shared" si="8"/>
        <v>45226</v>
      </c>
      <c r="J95" s="331"/>
    </row>
    <row r="96" spans="1:11" ht="18" hidden="1" customHeight="1">
      <c r="B96" s="617" t="s">
        <v>912</v>
      </c>
      <c r="C96" s="757" t="s">
        <v>1012</v>
      </c>
      <c r="D96" s="617">
        <v>45238</v>
      </c>
      <c r="E96" s="757">
        <f t="shared" ref="E96:E117" si="9">D96+3</f>
        <v>45241</v>
      </c>
      <c r="F96" s="331"/>
      <c r="G96" s="757">
        <f>D96+1</f>
        <v>45239</v>
      </c>
      <c r="J96" s="331"/>
    </row>
    <row r="97" spans="2:10" ht="18" hidden="1" customHeight="1">
      <c r="B97" s="794" t="s">
        <v>915</v>
      </c>
      <c r="C97" s="757" t="s">
        <v>1013</v>
      </c>
      <c r="D97" s="617">
        <f>D96+7</f>
        <v>45245</v>
      </c>
      <c r="E97" s="757">
        <f t="shared" si="9"/>
        <v>45248</v>
      </c>
      <c r="F97" s="331"/>
      <c r="G97" s="757">
        <f>G96+7</f>
        <v>45246</v>
      </c>
      <c r="J97" s="331"/>
    </row>
    <row r="98" spans="2:10" ht="18" hidden="1" customHeight="1">
      <c r="B98" s="741" t="s">
        <v>918</v>
      </c>
      <c r="C98" s="757" t="s">
        <v>1014</v>
      </c>
      <c r="D98" s="617">
        <f t="shared" ref="D98:D112" si="10">D97+7</f>
        <v>45252</v>
      </c>
      <c r="E98" s="757">
        <f t="shared" si="9"/>
        <v>45255</v>
      </c>
      <c r="F98" s="331"/>
      <c r="G98" s="757">
        <f t="shared" ref="G98:G161" si="11">G97+7</f>
        <v>45253</v>
      </c>
      <c r="J98" s="331"/>
    </row>
    <row r="99" spans="2:10" ht="18" hidden="1" customHeight="1">
      <c r="B99" s="617" t="s">
        <v>912</v>
      </c>
      <c r="C99" s="757" t="s">
        <v>1015</v>
      </c>
      <c r="D99" s="617">
        <f t="shared" si="10"/>
        <v>45259</v>
      </c>
      <c r="E99" s="757">
        <f t="shared" si="9"/>
        <v>45262</v>
      </c>
      <c r="F99" s="331"/>
      <c r="G99" s="757">
        <f t="shared" si="11"/>
        <v>45260</v>
      </c>
      <c r="J99" s="331"/>
    </row>
    <row r="100" spans="2:10" ht="18" hidden="1" customHeight="1">
      <c r="B100" s="794" t="s">
        <v>915</v>
      </c>
      <c r="C100" s="757" t="s">
        <v>1016</v>
      </c>
      <c r="D100" s="617">
        <f t="shared" si="10"/>
        <v>45266</v>
      </c>
      <c r="E100" s="757">
        <f t="shared" si="9"/>
        <v>45269</v>
      </c>
      <c r="F100" s="331"/>
      <c r="G100" s="757">
        <f t="shared" si="11"/>
        <v>45267</v>
      </c>
      <c r="J100" s="331"/>
    </row>
    <row r="101" spans="2:10" ht="18" hidden="1" customHeight="1">
      <c r="B101" s="741" t="s">
        <v>918</v>
      </c>
      <c r="C101" s="757" t="s">
        <v>1017</v>
      </c>
      <c r="D101" s="617">
        <f t="shared" si="10"/>
        <v>45273</v>
      </c>
      <c r="E101" s="757">
        <f t="shared" si="9"/>
        <v>45276</v>
      </c>
      <c r="F101" s="331"/>
      <c r="G101" s="757">
        <f t="shared" si="11"/>
        <v>45274</v>
      </c>
      <c r="J101" s="331"/>
    </row>
    <row r="102" spans="2:10" ht="18" hidden="1" customHeight="1">
      <c r="B102" s="617" t="s">
        <v>912</v>
      </c>
      <c r="C102" s="757" t="s">
        <v>1018</v>
      </c>
      <c r="D102" s="617">
        <f t="shared" si="10"/>
        <v>45280</v>
      </c>
      <c r="E102" s="757">
        <f t="shared" si="9"/>
        <v>45283</v>
      </c>
      <c r="F102" s="331"/>
      <c r="G102" s="757">
        <f t="shared" si="11"/>
        <v>45281</v>
      </c>
      <c r="J102" s="331"/>
    </row>
    <row r="103" spans="2:10" ht="18" hidden="1" customHeight="1">
      <c r="B103" s="794" t="s">
        <v>915</v>
      </c>
      <c r="C103" s="757" t="s">
        <v>1019</v>
      </c>
      <c r="D103" s="617">
        <f t="shared" si="10"/>
        <v>45287</v>
      </c>
      <c r="E103" s="757">
        <f t="shared" si="9"/>
        <v>45290</v>
      </c>
      <c r="F103" s="331"/>
      <c r="G103" s="757">
        <f t="shared" si="11"/>
        <v>45288</v>
      </c>
      <c r="J103" s="331"/>
    </row>
    <row r="104" spans="2:10" ht="18" hidden="1" customHeight="1">
      <c r="B104" s="741" t="s">
        <v>918</v>
      </c>
      <c r="C104" s="757" t="s">
        <v>1020</v>
      </c>
      <c r="D104" s="617">
        <f t="shared" si="10"/>
        <v>45294</v>
      </c>
      <c r="E104" s="757">
        <f t="shared" si="9"/>
        <v>45297</v>
      </c>
      <c r="F104" s="331"/>
      <c r="G104" s="757">
        <f t="shared" si="11"/>
        <v>45295</v>
      </c>
      <c r="J104" s="331"/>
    </row>
    <row r="105" spans="2:10" ht="18" hidden="1" customHeight="1">
      <c r="B105" s="617" t="s">
        <v>912</v>
      </c>
      <c r="C105" s="757" t="s">
        <v>1021</v>
      </c>
      <c r="D105" s="617">
        <f t="shared" si="10"/>
        <v>45301</v>
      </c>
      <c r="E105" s="757">
        <f t="shared" si="9"/>
        <v>45304</v>
      </c>
      <c r="F105" s="331"/>
      <c r="G105" s="757">
        <f t="shared" si="11"/>
        <v>45302</v>
      </c>
      <c r="J105" s="331"/>
    </row>
    <row r="106" spans="2:10" ht="18" hidden="1" customHeight="1">
      <c r="B106" s="794" t="s">
        <v>915</v>
      </c>
      <c r="C106" s="757" t="s">
        <v>1022</v>
      </c>
      <c r="D106" s="617">
        <f t="shared" si="10"/>
        <v>45308</v>
      </c>
      <c r="E106" s="757">
        <f t="shared" si="9"/>
        <v>45311</v>
      </c>
      <c r="F106" s="331"/>
      <c r="G106" s="757">
        <f t="shared" si="11"/>
        <v>45309</v>
      </c>
      <c r="J106" s="331"/>
    </row>
    <row r="107" spans="2:10" ht="18" hidden="1" customHeight="1">
      <c r="B107" s="741" t="s">
        <v>918</v>
      </c>
      <c r="C107" s="757" t="s">
        <v>1023</v>
      </c>
      <c r="D107" s="617">
        <f t="shared" si="10"/>
        <v>45315</v>
      </c>
      <c r="E107" s="757">
        <f t="shared" si="9"/>
        <v>45318</v>
      </c>
      <c r="F107" s="331"/>
      <c r="G107" s="757">
        <f t="shared" si="11"/>
        <v>45316</v>
      </c>
      <c r="J107" s="331"/>
    </row>
    <row r="108" spans="2:10" ht="18" hidden="1" customHeight="1">
      <c r="B108" s="617" t="s">
        <v>912</v>
      </c>
      <c r="C108" s="757" t="s">
        <v>1024</v>
      </c>
      <c r="D108" s="617">
        <f t="shared" si="10"/>
        <v>45322</v>
      </c>
      <c r="E108" s="757">
        <f t="shared" si="9"/>
        <v>45325</v>
      </c>
      <c r="F108" s="331"/>
      <c r="G108" s="757">
        <f t="shared" si="11"/>
        <v>45323</v>
      </c>
      <c r="J108" s="331"/>
    </row>
    <row r="109" spans="2:10" ht="18" hidden="1" customHeight="1">
      <c r="B109" s="794" t="s">
        <v>915</v>
      </c>
      <c r="C109" s="757" t="s">
        <v>1025</v>
      </c>
      <c r="D109" s="617">
        <f t="shared" si="10"/>
        <v>45329</v>
      </c>
      <c r="E109" s="757">
        <f t="shared" si="9"/>
        <v>45332</v>
      </c>
      <c r="F109" s="331"/>
      <c r="G109" s="757">
        <f t="shared" si="11"/>
        <v>45330</v>
      </c>
      <c r="J109" s="331"/>
    </row>
    <row r="110" spans="2:10" ht="18" hidden="1" customHeight="1">
      <c r="B110" s="741" t="s">
        <v>918</v>
      </c>
      <c r="C110" s="757" t="s">
        <v>1026</v>
      </c>
      <c r="D110" s="617">
        <f t="shared" si="10"/>
        <v>45336</v>
      </c>
      <c r="E110" s="757">
        <f t="shared" si="9"/>
        <v>45339</v>
      </c>
      <c r="F110" s="331"/>
      <c r="G110" s="757">
        <f t="shared" si="11"/>
        <v>45337</v>
      </c>
      <c r="J110" s="331"/>
    </row>
    <row r="111" spans="2:10" ht="18" hidden="1" customHeight="1">
      <c r="B111" s="617" t="s">
        <v>912</v>
      </c>
      <c r="C111" s="757" t="s">
        <v>1027</v>
      </c>
      <c r="D111" s="617">
        <f t="shared" si="10"/>
        <v>45343</v>
      </c>
      <c r="E111" s="757">
        <f t="shared" si="9"/>
        <v>45346</v>
      </c>
      <c r="F111" s="331"/>
      <c r="G111" s="757">
        <f t="shared" si="11"/>
        <v>45344</v>
      </c>
      <c r="J111" s="331"/>
    </row>
    <row r="112" spans="2:10" ht="18" hidden="1" customHeight="1">
      <c r="B112" s="794" t="s">
        <v>915</v>
      </c>
      <c r="C112" s="757" t="s">
        <v>1028</v>
      </c>
      <c r="D112" s="617">
        <f t="shared" si="10"/>
        <v>45350</v>
      </c>
      <c r="E112" s="757">
        <f t="shared" si="9"/>
        <v>45353</v>
      </c>
      <c r="F112" s="331"/>
      <c r="G112" s="757">
        <f t="shared" si="11"/>
        <v>45351</v>
      </c>
      <c r="J112" s="331"/>
    </row>
    <row r="113" spans="1:10" ht="18" hidden="1" customHeight="1">
      <c r="B113" s="741" t="s">
        <v>918</v>
      </c>
      <c r="C113" s="757" t="s">
        <v>1029</v>
      </c>
      <c r="D113" s="617">
        <v>45358</v>
      </c>
      <c r="E113" s="757">
        <f t="shared" si="9"/>
        <v>45361</v>
      </c>
      <c r="F113" s="331"/>
      <c r="G113" s="757">
        <v>45358</v>
      </c>
      <c r="J113" s="331"/>
    </row>
    <row r="114" spans="1:10" ht="18" hidden="1" customHeight="1">
      <c r="B114" s="617" t="s">
        <v>912</v>
      </c>
      <c r="C114" s="757" t="s">
        <v>1030</v>
      </c>
      <c r="D114" s="617">
        <v>45366</v>
      </c>
      <c r="E114" s="757">
        <f t="shared" si="9"/>
        <v>45369</v>
      </c>
      <c r="F114" s="331"/>
      <c r="G114" s="757">
        <f t="shared" si="11"/>
        <v>45365</v>
      </c>
      <c r="J114" s="331"/>
    </row>
    <row r="115" spans="1:10" ht="18" hidden="1" customHeight="1">
      <c r="B115" s="794" t="s">
        <v>915</v>
      </c>
      <c r="C115" s="757" t="s">
        <v>1031</v>
      </c>
      <c r="D115" s="617">
        <v>45375</v>
      </c>
      <c r="E115" s="757">
        <f t="shared" si="9"/>
        <v>45378</v>
      </c>
      <c r="F115" s="331"/>
      <c r="G115" s="757">
        <f t="shared" si="11"/>
        <v>45372</v>
      </c>
      <c r="J115" s="331"/>
    </row>
    <row r="116" spans="1:10" ht="18" hidden="1" customHeight="1">
      <c r="B116" s="741" t="s">
        <v>918</v>
      </c>
      <c r="C116" s="757" t="s">
        <v>1032</v>
      </c>
      <c r="D116" s="617">
        <v>45378</v>
      </c>
      <c r="E116" s="757">
        <f t="shared" si="9"/>
        <v>45381</v>
      </c>
      <c r="F116" s="331"/>
      <c r="G116" s="757">
        <f t="shared" si="11"/>
        <v>45379</v>
      </c>
      <c r="J116" s="331"/>
    </row>
    <row r="117" spans="1:10" ht="18" hidden="1" customHeight="1">
      <c r="B117" s="942" t="s">
        <v>912</v>
      </c>
      <c r="C117" s="942" t="s">
        <v>1033</v>
      </c>
      <c r="D117" s="942">
        <f t="shared" ref="D117:D118" si="12">D116+7</f>
        <v>45385</v>
      </c>
      <c r="E117" s="757">
        <f t="shared" si="9"/>
        <v>45388</v>
      </c>
      <c r="F117" s="331"/>
      <c r="G117" s="757">
        <f t="shared" si="11"/>
        <v>45386</v>
      </c>
      <c r="J117" s="331"/>
    </row>
    <row r="118" spans="1:10" ht="18" hidden="1" customHeight="1">
      <c r="B118" s="871" t="s">
        <v>286</v>
      </c>
      <c r="C118" s="942" t="s">
        <v>1034</v>
      </c>
      <c r="D118" s="799">
        <f t="shared" si="12"/>
        <v>45392</v>
      </c>
      <c r="E118" s="970"/>
      <c r="F118" s="331"/>
      <c r="G118" s="757">
        <f t="shared" si="11"/>
        <v>45393</v>
      </c>
      <c r="J118" s="331"/>
    </row>
    <row r="119" spans="1:10" ht="18" hidden="1" customHeight="1">
      <c r="A119" s="853" t="s">
        <v>1035</v>
      </c>
      <c r="B119" s="942" t="s">
        <v>918</v>
      </c>
      <c r="C119" s="942" t="s">
        <v>1036</v>
      </c>
      <c r="D119" s="942">
        <v>45402</v>
      </c>
      <c r="E119" s="757">
        <f>D119+3</f>
        <v>45405</v>
      </c>
      <c r="F119" s="331"/>
      <c r="G119" s="757">
        <f t="shared" si="11"/>
        <v>45400</v>
      </c>
      <c r="J119" s="331"/>
    </row>
    <row r="120" spans="1:10" ht="18" hidden="1" customHeight="1">
      <c r="B120" s="942" t="s">
        <v>912</v>
      </c>
      <c r="C120" s="942" t="s">
        <v>1037</v>
      </c>
      <c r="D120" s="942">
        <v>45408</v>
      </c>
      <c r="E120" s="757">
        <f>D120+3</f>
        <v>45411</v>
      </c>
      <c r="F120" s="331"/>
      <c r="G120" s="757">
        <f t="shared" si="11"/>
        <v>45407</v>
      </c>
      <c r="J120" s="331"/>
    </row>
    <row r="121" spans="1:10" ht="18" hidden="1" customHeight="1">
      <c r="A121" s="853" t="s">
        <v>1038</v>
      </c>
      <c r="B121" s="942" t="s">
        <v>915</v>
      </c>
      <c r="C121" s="942" t="s">
        <v>1039</v>
      </c>
      <c r="D121" s="942">
        <v>45418</v>
      </c>
      <c r="E121" s="757">
        <v>45420</v>
      </c>
      <c r="F121" s="331"/>
      <c r="G121" s="757">
        <f t="shared" si="11"/>
        <v>45414</v>
      </c>
      <c r="J121" s="331"/>
    </row>
    <row r="122" spans="1:10" ht="18" hidden="1" customHeight="1">
      <c r="B122" s="942" t="s">
        <v>918</v>
      </c>
      <c r="C122" s="942" t="s">
        <v>1040</v>
      </c>
      <c r="D122" s="942">
        <v>45423</v>
      </c>
      <c r="E122" s="757">
        <f>D122+3</f>
        <v>45426</v>
      </c>
      <c r="F122" s="331"/>
      <c r="G122" s="757">
        <f t="shared" si="11"/>
        <v>45421</v>
      </c>
      <c r="J122" s="331"/>
    </row>
    <row r="123" spans="1:10" ht="18" hidden="1" customHeight="1">
      <c r="A123" s="853" t="s">
        <v>912</v>
      </c>
      <c r="B123" s="871" t="s">
        <v>286</v>
      </c>
      <c r="C123" s="942" t="s">
        <v>1041</v>
      </c>
      <c r="D123" s="799">
        <v>45429</v>
      </c>
      <c r="E123" s="799">
        <f>D123+3</f>
        <v>45432</v>
      </c>
      <c r="F123" s="331"/>
      <c r="G123" s="757">
        <f t="shared" si="11"/>
        <v>45428</v>
      </c>
      <c r="J123" s="331"/>
    </row>
    <row r="124" spans="1:10" ht="18" hidden="1" customHeight="1">
      <c r="B124" s="942" t="s">
        <v>915</v>
      </c>
      <c r="C124" s="942" t="s">
        <v>1042</v>
      </c>
      <c r="D124" s="942">
        <v>45436</v>
      </c>
      <c r="E124" s="871" t="s">
        <v>286</v>
      </c>
      <c r="F124" s="331"/>
      <c r="G124" s="757">
        <f t="shared" si="11"/>
        <v>45435</v>
      </c>
      <c r="J124" s="331"/>
    </row>
    <row r="125" spans="1:10" ht="18" hidden="1" customHeight="1">
      <c r="B125" s="942" t="s">
        <v>918</v>
      </c>
      <c r="C125" s="942" t="s">
        <v>1043</v>
      </c>
      <c r="D125" s="942">
        <v>45444</v>
      </c>
      <c r="E125" s="871" t="s">
        <v>286</v>
      </c>
      <c r="F125" s="331"/>
      <c r="G125" s="757">
        <f t="shared" si="11"/>
        <v>45442</v>
      </c>
      <c r="J125" s="331"/>
    </row>
    <row r="126" spans="1:10" ht="18" hidden="1" customHeight="1">
      <c r="B126" s="942" t="s">
        <v>912</v>
      </c>
      <c r="C126" s="942" t="s">
        <v>1044</v>
      </c>
      <c r="D126" s="942">
        <v>45450</v>
      </c>
      <c r="E126" s="871" t="s">
        <v>286</v>
      </c>
      <c r="F126" s="331"/>
      <c r="G126" s="757">
        <f t="shared" si="11"/>
        <v>45449</v>
      </c>
      <c r="J126" s="331"/>
    </row>
    <row r="127" spans="1:10" ht="18" hidden="1" customHeight="1">
      <c r="B127" s="942" t="s">
        <v>915</v>
      </c>
      <c r="C127" s="942" t="s">
        <v>1045</v>
      </c>
      <c r="D127" s="942">
        <v>45455</v>
      </c>
      <c r="E127" s="871" t="s">
        <v>286</v>
      </c>
      <c r="F127" s="331"/>
      <c r="G127" s="757">
        <f t="shared" si="11"/>
        <v>45456</v>
      </c>
      <c r="J127" s="331"/>
    </row>
    <row r="128" spans="1:10" ht="18" hidden="1" customHeight="1">
      <c r="B128" s="942" t="s">
        <v>918</v>
      </c>
      <c r="C128" s="942" t="s">
        <v>1046</v>
      </c>
      <c r="D128" s="942">
        <v>45462</v>
      </c>
      <c r="E128" s="871" t="s">
        <v>286</v>
      </c>
      <c r="F128" s="331"/>
      <c r="G128" s="757">
        <f t="shared" si="11"/>
        <v>45463</v>
      </c>
      <c r="J128" s="331"/>
    </row>
    <row r="129" spans="1:10" ht="18" hidden="1" customHeight="1">
      <c r="B129" s="942" t="s">
        <v>912</v>
      </c>
      <c r="C129" s="942" t="s">
        <v>1047</v>
      </c>
      <c r="D129" s="942">
        <v>45471</v>
      </c>
      <c r="E129" s="871" t="s">
        <v>286</v>
      </c>
      <c r="F129" s="331"/>
      <c r="G129" s="757">
        <f t="shared" si="11"/>
        <v>45470</v>
      </c>
      <c r="J129" s="331"/>
    </row>
    <row r="130" spans="1:10" ht="18" hidden="1" customHeight="1">
      <c r="B130" s="942" t="s">
        <v>915</v>
      </c>
      <c r="C130" s="942" t="s">
        <v>1048</v>
      </c>
      <c r="D130" s="942">
        <v>45476</v>
      </c>
      <c r="E130" s="871" t="s">
        <v>286</v>
      </c>
      <c r="F130" s="331"/>
      <c r="G130" s="757">
        <f t="shared" si="11"/>
        <v>45477</v>
      </c>
      <c r="J130" s="331"/>
    </row>
    <row r="131" spans="1:10" ht="18" hidden="1" customHeight="1">
      <c r="B131" s="942" t="s">
        <v>918</v>
      </c>
      <c r="C131" s="942" t="s">
        <v>1049</v>
      </c>
      <c r="D131" s="942">
        <v>45483</v>
      </c>
      <c r="E131" s="871" t="s">
        <v>286</v>
      </c>
      <c r="F131" s="331"/>
      <c r="G131" s="757">
        <f t="shared" si="11"/>
        <v>45484</v>
      </c>
      <c r="J131" s="331"/>
    </row>
    <row r="132" spans="1:10" ht="18" hidden="1" customHeight="1">
      <c r="B132" s="942" t="s">
        <v>912</v>
      </c>
      <c r="C132" s="942" t="s">
        <v>1050</v>
      </c>
      <c r="D132" s="942">
        <v>45490</v>
      </c>
      <c r="E132" s="871" t="s">
        <v>286</v>
      </c>
      <c r="F132" s="331"/>
      <c r="G132" s="757">
        <f t="shared" si="11"/>
        <v>45491</v>
      </c>
      <c r="J132" s="331"/>
    </row>
    <row r="133" spans="1:10" ht="18" hidden="1" customHeight="1">
      <c r="B133" s="942" t="s">
        <v>915</v>
      </c>
      <c r="C133" s="942" t="s">
        <v>1051</v>
      </c>
      <c r="D133" s="942">
        <v>45497</v>
      </c>
      <c r="E133" s="871" t="s">
        <v>286</v>
      </c>
      <c r="F133" s="331"/>
      <c r="G133" s="757">
        <f t="shared" si="11"/>
        <v>45498</v>
      </c>
      <c r="J133" s="331"/>
    </row>
    <row r="134" spans="1:10" ht="18" hidden="1" customHeight="1">
      <c r="B134" s="942" t="s">
        <v>918</v>
      </c>
      <c r="C134" s="942" t="s">
        <v>1052</v>
      </c>
      <c r="D134" s="942">
        <v>45504</v>
      </c>
      <c r="E134" s="871" t="s">
        <v>286</v>
      </c>
      <c r="F134" s="331"/>
      <c r="G134" s="757">
        <f t="shared" si="11"/>
        <v>45505</v>
      </c>
      <c r="J134" s="331"/>
    </row>
    <row r="135" spans="1:10" ht="18" hidden="1" customHeight="1">
      <c r="B135" s="942" t="s">
        <v>912</v>
      </c>
      <c r="C135" s="942" t="s">
        <v>1053</v>
      </c>
      <c r="D135" s="942">
        <v>45514</v>
      </c>
      <c r="E135" s="757">
        <f>D135+3</f>
        <v>45517</v>
      </c>
      <c r="F135" s="331"/>
      <c r="G135" s="757">
        <f t="shared" si="11"/>
        <v>45512</v>
      </c>
      <c r="J135" s="331"/>
    </row>
    <row r="136" spans="1:10" ht="18" hidden="1" customHeight="1">
      <c r="B136" s="942" t="s">
        <v>915</v>
      </c>
      <c r="C136" s="942" t="s">
        <v>1054</v>
      </c>
      <c r="D136" s="942">
        <v>45519</v>
      </c>
      <c r="E136" s="871" t="s">
        <v>286</v>
      </c>
      <c r="F136" s="331"/>
      <c r="G136" s="757">
        <f t="shared" si="11"/>
        <v>45519</v>
      </c>
      <c r="J136" s="331"/>
    </row>
    <row r="137" spans="1:10" ht="18" hidden="1" customHeight="1">
      <c r="B137" s="942" t="s">
        <v>918</v>
      </c>
      <c r="C137" s="942" t="s">
        <v>1055</v>
      </c>
      <c r="D137" s="942">
        <v>45525</v>
      </c>
      <c r="E137" s="871" t="s">
        <v>286</v>
      </c>
      <c r="F137" s="331"/>
      <c r="G137" s="757">
        <f t="shared" si="11"/>
        <v>45526</v>
      </c>
      <c r="J137" s="331"/>
    </row>
    <row r="138" spans="1:10" ht="18" hidden="1" customHeight="1">
      <c r="B138" s="942" t="s">
        <v>912</v>
      </c>
      <c r="C138" s="942" t="s">
        <v>1056</v>
      </c>
      <c r="D138" s="942">
        <v>45534</v>
      </c>
      <c r="E138" s="871" t="s">
        <v>286</v>
      </c>
      <c r="F138" s="331"/>
      <c r="G138" s="757">
        <f t="shared" si="11"/>
        <v>45533</v>
      </c>
      <c r="J138" s="331"/>
    </row>
    <row r="139" spans="1:10" ht="18" hidden="1" customHeight="1">
      <c r="B139" s="942" t="s">
        <v>915</v>
      </c>
      <c r="C139" s="942" t="s">
        <v>1057</v>
      </c>
      <c r="D139" s="942">
        <v>45542</v>
      </c>
      <c r="E139" s="871" t="s">
        <v>286</v>
      </c>
      <c r="F139" s="331"/>
      <c r="G139" s="757">
        <f t="shared" si="11"/>
        <v>45540</v>
      </c>
      <c r="J139" s="331"/>
    </row>
    <row r="140" spans="1:10" ht="18" hidden="1" customHeight="1">
      <c r="B140" s="942" t="s">
        <v>912</v>
      </c>
      <c r="C140" s="942" t="s">
        <v>1058</v>
      </c>
      <c r="D140" s="942">
        <v>45546</v>
      </c>
      <c r="E140" s="757">
        <f>D140+3</f>
        <v>45549</v>
      </c>
      <c r="F140" s="331"/>
      <c r="G140" s="757">
        <f t="shared" si="11"/>
        <v>45547</v>
      </c>
      <c r="J140" s="331"/>
    </row>
    <row r="141" spans="1:10" ht="18" hidden="1" customHeight="1">
      <c r="B141" s="1011" t="s">
        <v>310</v>
      </c>
      <c r="C141" s="942" t="s">
        <v>1059</v>
      </c>
      <c r="D141" s="942">
        <v>45553</v>
      </c>
      <c r="E141" s="799">
        <f>D141+3</f>
        <v>45556</v>
      </c>
      <c r="F141" s="331"/>
      <c r="G141" s="757">
        <f t="shared" si="11"/>
        <v>45554</v>
      </c>
      <c r="J141" s="331"/>
    </row>
    <row r="142" spans="1:10" ht="18" hidden="1" customHeight="1">
      <c r="B142" s="942" t="s">
        <v>973</v>
      </c>
      <c r="C142" s="942" t="s">
        <v>1060</v>
      </c>
      <c r="D142" s="942">
        <v>45560</v>
      </c>
      <c r="E142" s="757">
        <f>D142+3</f>
        <v>45563</v>
      </c>
      <c r="F142" s="331"/>
      <c r="G142" s="757">
        <f t="shared" si="11"/>
        <v>45561</v>
      </c>
      <c r="J142" s="331"/>
    </row>
    <row r="143" spans="1:10" ht="18" hidden="1" customHeight="1">
      <c r="A143" s="853" t="s">
        <v>912</v>
      </c>
      <c r="B143" s="942" t="s">
        <v>979</v>
      </c>
      <c r="C143" s="942" t="s">
        <v>1061</v>
      </c>
      <c r="D143" s="942">
        <v>45569</v>
      </c>
      <c r="E143" s="757">
        <f>D143+3</f>
        <v>45572</v>
      </c>
      <c r="F143" s="331"/>
      <c r="G143" s="757">
        <f t="shared" si="11"/>
        <v>45568</v>
      </c>
      <c r="J143" s="331"/>
    </row>
    <row r="144" spans="1:10" ht="18" hidden="1" customHeight="1">
      <c r="B144" s="942" t="s">
        <v>915</v>
      </c>
      <c r="C144" s="942" t="s">
        <v>1062</v>
      </c>
      <c r="D144" s="942">
        <v>45574</v>
      </c>
      <c r="E144" s="757">
        <f>D144+3</f>
        <v>45577</v>
      </c>
      <c r="F144" s="331"/>
      <c r="G144" s="757">
        <f t="shared" si="11"/>
        <v>45575</v>
      </c>
      <c r="J144" s="331"/>
    </row>
    <row r="145" spans="1:10" ht="18" hidden="1" customHeight="1">
      <c r="B145" s="942" t="s">
        <v>973</v>
      </c>
      <c r="C145" s="942" t="s">
        <v>1063</v>
      </c>
      <c r="D145" s="942">
        <v>45581</v>
      </c>
      <c r="E145" s="871" t="s">
        <v>286</v>
      </c>
      <c r="F145" s="331"/>
      <c r="G145" s="757">
        <f t="shared" si="11"/>
        <v>45582</v>
      </c>
      <c r="J145" s="331"/>
    </row>
    <row r="146" spans="1:10" ht="18" hidden="1" customHeight="1">
      <c r="A146" s="853" t="s">
        <v>912</v>
      </c>
      <c r="B146" s="942" t="s">
        <v>979</v>
      </c>
      <c r="C146" s="942" t="s">
        <v>1064</v>
      </c>
      <c r="D146" s="942">
        <v>45589</v>
      </c>
      <c r="E146" s="757">
        <f t="shared" ref="E146:E163" si="13">D146+3</f>
        <v>45592</v>
      </c>
      <c r="F146" s="331"/>
      <c r="G146" s="757">
        <f t="shared" si="11"/>
        <v>45589</v>
      </c>
      <c r="J146" s="331"/>
    </row>
    <row r="147" spans="1:10" ht="18" hidden="1" customHeight="1">
      <c r="B147" s="942" t="s">
        <v>915</v>
      </c>
      <c r="C147" s="942" t="s">
        <v>1065</v>
      </c>
      <c r="D147" s="942">
        <v>45595</v>
      </c>
      <c r="E147" s="757">
        <f t="shared" si="13"/>
        <v>45598</v>
      </c>
      <c r="F147" s="331"/>
      <c r="G147" s="757">
        <f t="shared" si="11"/>
        <v>45596</v>
      </c>
      <c r="J147" s="331"/>
    </row>
    <row r="148" spans="1:10" ht="18" hidden="1" customHeight="1">
      <c r="B148" s="1011" t="s">
        <v>310</v>
      </c>
      <c r="C148" s="942" t="s">
        <v>1066</v>
      </c>
      <c r="D148" s="799">
        <v>45603</v>
      </c>
      <c r="E148" s="799">
        <f t="shared" si="13"/>
        <v>45606</v>
      </c>
      <c r="F148" s="331"/>
      <c r="G148" s="757">
        <f t="shared" si="11"/>
        <v>45603</v>
      </c>
      <c r="J148" s="331"/>
    </row>
    <row r="149" spans="1:10" ht="18" hidden="1" customHeight="1">
      <c r="A149" s="853" t="s">
        <v>1067</v>
      </c>
      <c r="B149" s="942" t="s">
        <v>291</v>
      </c>
      <c r="C149" s="942" t="s">
        <v>1068</v>
      </c>
      <c r="D149" s="942">
        <v>45614</v>
      </c>
      <c r="E149" s="757">
        <f t="shared" si="13"/>
        <v>45617</v>
      </c>
      <c r="F149" s="331"/>
      <c r="G149" s="757">
        <f t="shared" si="11"/>
        <v>45610</v>
      </c>
      <c r="J149" s="331"/>
    </row>
    <row r="150" spans="1:10" ht="18" hidden="1" customHeight="1">
      <c r="A150" s="853" t="s">
        <v>915</v>
      </c>
      <c r="B150" s="942" t="s">
        <v>291</v>
      </c>
      <c r="C150" s="942" t="s">
        <v>1069</v>
      </c>
      <c r="D150" s="942">
        <v>45620</v>
      </c>
      <c r="E150" s="757">
        <f t="shared" si="13"/>
        <v>45623</v>
      </c>
      <c r="F150" s="331"/>
      <c r="G150" s="757">
        <f t="shared" si="11"/>
        <v>45617</v>
      </c>
      <c r="J150" s="331"/>
    </row>
    <row r="151" spans="1:10" ht="18" hidden="1" customHeight="1">
      <c r="B151" s="942" t="s">
        <v>291</v>
      </c>
      <c r="C151" s="942" t="s">
        <v>1070</v>
      </c>
      <c r="D151" s="942">
        <v>45627</v>
      </c>
      <c r="E151" s="757">
        <f t="shared" si="13"/>
        <v>45630</v>
      </c>
      <c r="F151" s="331"/>
      <c r="G151" s="757">
        <f t="shared" si="11"/>
        <v>45624</v>
      </c>
      <c r="J151" s="331"/>
    </row>
    <row r="152" spans="1:10" ht="18" hidden="1" customHeight="1">
      <c r="B152" s="942" t="s">
        <v>291</v>
      </c>
      <c r="C152" s="942" t="s">
        <v>1071</v>
      </c>
      <c r="D152" s="942">
        <v>45633</v>
      </c>
      <c r="E152" s="757">
        <f t="shared" si="13"/>
        <v>45636</v>
      </c>
      <c r="F152" s="331"/>
      <c r="G152" s="757">
        <f t="shared" si="11"/>
        <v>45631</v>
      </c>
      <c r="J152" s="331"/>
    </row>
    <row r="153" spans="1:10" ht="18" hidden="1" customHeight="1">
      <c r="A153" s="853" t="s">
        <v>291</v>
      </c>
      <c r="B153" s="942" t="s">
        <v>291</v>
      </c>
      <c r="C153" s="942" t="s">
        <v>1072</v>
      </c>
      <c r="D153" s="942">
        <v>45637</v>
      </c>
      <c r="E153" s="757">
        <f t="shared" si="13"/>
        <v>45640</v>
      </c>
      <c r="F153" s="331"/>
      <c r="G153" s="757">
        <f t="shared" si="11"/>
        <v>45638</v>
      </c>
      <c r="J153" s="331"/>
    </row>
    <row r="154" spans="1:10" ht="18" hidden="1" customHeight="1">
      <c r="A154" s="853" t="s">
        <v>291</v>
      </c>
      <c r="B154" s="942" t="s">
        <v>291</v>
      </c>
      <c r="C154" s="942" t="s">
        <v>1073</v>
      </c>
      <c r="D154" s="942">
        <v>45644</v>
      </c>
      <c r="E154" s="757">
        <f t="shared" si="13"/>
        <v>45647</v>
      </c>
      <c r="F154" s="331"/>
      <c r="G154" s="757">
        <f t="shared" si="11"/>
        <v>45645</v>
      </c>
      <c r="J154" s="331"/>
    </row>
    <row r="155" spans="1:10" ht="18" hidden="1" customHeight="1">
      <c r="B155" s="942" t="s">
        <v>291</v>
      </c>
      <c r="C155" s="942" t="s">
        <v>1074</v>
      </c>
      <c r="D155" s="942">
        <v>45650</v>
      </c>
      <c r="E155" s="757">
        <f t="shared" si="13"/>
        <v>45653</v>
      </c>
      <c r="F155" s="331"/>
      <c r="G155" s="757">
        <f t="shared" si="11"/>
        <v>45652</v>
      </c>
      <c r="J155" s="331"/>
    </row>
    <row r="156" spans="1:10" ht="18" hidden="1" customHeight="1">
      <c r="B156" s="942" t="s">
        <v>291</v>
      </c>
      <c r="C156" s="942" t="s">
        <v>1075</v>
      </c>
      <c r="D156" s="942">
        <v>45657</v>
      </c>
      <c r="E156" s="757">
        <f t="shared" si="13"/>
        <v>45660</v>
      </c>
      <c r="F156" s="331"/>
      <c r="G156" s="757">
        <f t="shared" si="11"/>
        <v>45659</v>
      </c>
      <c r="J156" s="331"/>
    </row>
    <row r="157" spans="1:10" ht="18" hidden="1" customHeight="1">
      <c r="B157" s="942" t="s">
        <v>291</v>
      </c>
      <c r="C157" s="942" t="s">
        <v>1076</v>
      </c>
      <c r="D157" s="942">
        <v>45664</v>
      </c>
      <c r="E157" s="757">
        <f t="shared" si="13"/>
        <v>45667</v>
      </c>
      <c r="F157" s="331"/>
      <c r="G157" s="757">
        <f t="shared" si="11"/>
        <v>45666</v>
      </c>
      <c r="J157" s="331"/>
    </row>
    <row r="158" spans="1:10" ht="18" hidden="1" customHeight="1">
      <c r="B158" s="942" t="s">
        <v>291</v>
      </c>
      <c r="C158" s="942" t="s">
        <v>1077</v>
      </c>
      <c r="D158" s="942">
        <v>45671</v>
      </c>
      <c r="E158" s="757">
        <f t="shared" si="13"/>
        <v>45674</v>
      </c>
      <c r="F158" s="331"/>
      <c r="G158" s="757">
        <f t="shared" si="11"/>
        <v>45673</v>
      </c>
      <c r="J158" s="331"/>
    </row>
    <row r="159" spans="1:10" ht="18" hidden="1" customHeight="1">
      <c r="B159" s="942" t="s">
        <v>291</v>
      </c>
      <c r="C159" s="942" t="s">
        <v>1078</v>
      </c>
      <c r="D159" s="942">
        <v>45313</v>
      </c>
      <c r="E159" s="757">
        <f t="shared" si="13"/>
        <v>45316</v>
      </c>
      <c r="F159" s="331"/>
      <c r="G159" s="757">
        <f t="shared" si="11"/>
        <v>45680</v>
      </c>
      <c r="J159" s="331"/>
    </row>
    <row r="160" spans="1:10" ht="18" hidden="1" customHeight="1">
      <c r="B160" s="942" t="s">
        <v>291</v>
      </c>
      <c r="C160" s="942" t="s">
        <v>1079</v>
      </c>
      <c r="D160" s="942">
        <v>45320</v>
      </c>
      <c r="E160" s="757">
        <f t="shared" si="13"/>
        <v>45323</v>
      </c>
      <c r="F160" s="331"/>
      <c r="G160" s="757">
        <f t="shared" si="11"/>
        <v>45687</v>
      </c>
      <c r="J160" s="331"/>
    </row>
    <row r="161" spans="1:13" ht="18" hidden="1" customHeight="1">
      <c r="B161" s="942" t="s">
        <v>291</v>
      </c>
      <c r="C161" s="942" t="s">
        <v>1080</v>
      </c>
      <c r="D161" s="942">
        <v>45327</v>
      </c>
      <c r="E161" s="757">
        <f t="shared" si="13"/>
        <v>45330</v>
      </c>
      <c r="F161" s="331"/>
      <c r="G161" s="757">
        <f t="shared" si="11"/>
        <v>45694</v>
      </c>
      <c r="J161" s="331"/>
    </row>
    <row r="162" spans="1:13" ht="18" hidden="1" customHeight="1">
      <c r="B162" s="942" t="s">
        <v>1081</v>
      </c>
      <c r="C162" s="942" t="s">
        <v>1082</v>
      </c>
      <c r="D162" s="942">
        <v>45700</v>
      </c>
      <c r="E162" s="757">
        <f t="shared" si="13"/>
        <v>45703</v>
      </c>
      <c r="F162" s="331"/>
      <c r="G162" s="757">
        <f t="shared" ref="G162:G173" si="14">G161+7</f>
        <v>45701</v>
      </c>
      <c r="J162" s="331"/>
    </row>
    <row r="163" spans="1:13" ht="18" hidden="1" customHeight="1">
      <c r="B163" s="942" t="s">
        <v>1083</v>
      </c>
      <c r="C163" s="942" t="s">
        <v>1084</v>
      </c>
      <c r="D163" s="942">
        <v>45706</v>
      </c>
      <c r="E163" s="757">
        <f t="shared" si="13"/>
        <v>45709</v>
      </c>
      <c r="F163" s="331"/>
      <c r="G163" s="757">
        <f t="shared" si="14"/>
        <v>45708</v>
      </c>
      <c r="J163" s="331"/>
    </row>
    <row r="164" spans="1:13" ht="18" hidden="1" customHeight="1">
      <c r="B164" s="942" t="s">
        <v>1083</v>
      </c>
      <c r="C164" s="942" t="s">
        <v>1085</v>
      </c>
      <c r="D164" s="942">
        <v>45715</v>
      </c>
      <c r="E164" s="757">
        <f t="shared" ref="E164:E166" si="15">D164+3</f>
        <v>45718</v>
      </c>
      <c r="F164" s="331"/>
      <c r="G164" s="757">
        <v>45714</v>
      </c>
      <c r="J164" s="331"/>
    </row>
    <row r="165" spans="1:13" ht="18" hidden="1" customHeight="1">
      <c r="B165" s="942" t="s">
        <v>912</v>
      </c>
      <c r="C165" s="942" t="s">
        <v>1086</v>
      </c>
      <c r="D165" s="942">
        <v>45720</v>
      </c>
      <c r="E165" s="757">
        <f t="shared" si="15"/>
        <v>45723</v>
      </c>
      <c r="F165" s="331"/>
      <c r="G165" s="757">
        <f t="shared" si="14"/>
        <v>45721</v>
      </c>
      <c r="J165" s="331"/>
    </row>
    <row r="166" spans="1:13" ht="18" hidden="1" customHeight="1">
      <c r="B166" s="942" t="s">
        <v>918</v>
      </c>
      <c r="C166" s="942" t="s">
        <v>1087</v>
      </c>
      <c r="D166" s="942">
        <v>45727</v>
      </c>
      <c r="E166" s="757">
        <f t="shared" si="15"/>
        <v>45730</v>
      </c>
      <c r="F166" s="331"/>
      <c r="G166" s="757">
        <f t="shared" si="14"/>
        <v>45728</v>
      </c>
      <c r="J166" s="331"/>
    </row>
    <row r="167" spans="1:13" ht="18" hidden="1" customHeight="1">
      <c r="B167" s="942" t="s">
        <v>1083</v>
      </c>
      <c r="C167" s="942" t="s">
        <v>1088</v>
      </c>
      <c r="D167" s="942">
        <v>45734</v>
      </c>
      <c r="E167" s="757">
        <f t="shared" ref="E167:E169" si="16">D167+3</f>
        <v>45737</v>
      </c>
      <c r="F167" s="331"/>
      <c r="G167" s="757">
        <f t="shared" si="14"/>
        <v>45735</v>
      </c>
      <c r="J167" s="331"/>
    </row>
    <row r="168" spans="1:13" ht="18" hidden="1" customHeight="1">
      <c r="B168" s="942" t="s">
        <v>912</v>
      </c>
      <c r="C168" s="942" t="s">
        <v>1089</v>
      </c>
      <c r="D168" s="942">
        <v>45741</v>
      </c>
      <c r="E168" s="757">
        <f t="shared" si="16"/>
        <v>45744</v>
      </c>
      <c r="F168" s="331"/>
      <c r="G168" s="757">
        <f t="shared" si="14"/>
        <v>45742</v>
      </c>
      <c r="J168" s="331"/>
    </row>
    <row r="169" spans="1:13" ht="18" hidden="1" customHeight="1">
      <c r="B169" s="942" t="s">
        <v>918</v>
      </c>
      <c r="C169" s="942" t="s">
        <v>1090</v>
      </c>
      <c r="D169" s="942">
        <v>45748</v>
      </c>
      <c r="E169" s="757">
        <f t="shared" si="16"/>
        <v>45751</v>
      </c>
      <c r="F169" s="331"/>
      <c r="G169" s="757">
        <f t="shared" si="14"/>
        <v>45749</v>
      </c>
      <c r="J169" s="331"/>
    </row>
    <row r="170" spans="1:13" ht="18" hidden="1" customHeight="1">
      <c r="B170" s="942" t="s">
        <v>1083</v>
      </c>
      <c r="C170" s="942" t="s">
        <v>1091</v>
      </c>
      <c r="D170" s="942">
        <v>45755</v>
      </c>
      <c r="E170" s="757">
        <f t="shared" ref="E170:E172" si="17">D170+3</f>
        <v>45758</v>
      </c>
      <c r="F170" s="331"/>
      <c r="G170" s="757">
        <f t="shared" si="14"/>
        <v>45756</v>
      </c>
      <c r="J170" s="331"/>
    </row>
    <row r="171" spans="1:13" ht="18" hidden="1" customHeight="1">
      <c r="B171" s="942" t="s">
        <v>912</v>
      </c>
      <c r="C171" s="942" t="s">
        <v>1092</v>
      </c>
      <c r="D171" s="942">
        <v>45762</v>
      </c>
      <c r="E171" s="757">
        <f t="shared" si="17"/>
        <v>45765</v>
      </c>
      <c r="F171" s="331"/>
      <c r="G171" s="757">
        <f t="shared" si="14"/>
        <v>45763</v>
      </c>
      <c r="J171" s="331"/>
    </row>
    <row r="172" spans="1:13" ht="18" hidden="1" customHeight="1">
      <c r="B172" s="942" t="s">
        <v>918</v>
      </c>
      <c r="C172" s="942" t="s">
        <v>1093</v>
      </c>
      <c r="D172" s="942">
        <v>45769</v>
      </c>
      <c r="E172" s="757">
        <f t="shared" si="17"/>
        <v>45772</v>
      </c>
      <c r="F172" s="331"/>
      <c r="G172" s="757">
        <f t="shared" si="14"/>
        <v>45770</v>
      </c>
      <c r="J172" s="331"/>
    </row>
    <row r="173" spans="1:13" ht="18" hidden="1" customHeight="1">
      <c r="B173" s="942" t="s">
        <v>1083</v>
      </c>
      <c r="C173" s="942" t="s">
        <v>1094</v>
      </c>
      <c r="D173" s="942">
        <v>45776</v>
      </c>
      <c r="E173" s="757">
        <f t="shared" ref="E173" si="18">D173+3</f>
        <v>45779</v>
      </c>
      <c r="F173" s="331"/>
      <c r="G173" s="757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18"/>
      <c r="B175" s="1529" t="s">
        <v>248</v>
      </c>
      <c r="C175" s="1529"/>
      <c r="D175" s="1529"/>
      <c r="E175" s="1529"/>
      <c r="F175" s="1529"/>
      <c r="G175" s="1022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18"/>
      <c r="B176" s="1019"/>
      <c r="C176" s="1019"/>
      <c r="D176" s="1019"/>
      <c r="E176" s="1019"/>
      <c r="F176" s="1019"/>
      <c r="G176" s="1019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4"/>
      <c r="B177" s="1530" t="s">
        <v>1095</v>
      </c>
      <c r="C177" s="1531"/>
      <c r="D177" s="1532" t="s">
        <v>250</v>
      </c>
      <c r="E177" s="1147" t="s">
        <v>910</v>
      </c>
      <c r="F177" s="1196"/>
      <c r="G177" s="1180"/>
      <c r="H177" s="1197"/>
      <c r="I177" s="1197"/>
      <c r="J177" s="145"/>
      <c r="K177" s="145"/>
    </row>
    <row r="178" spans="1:11" s="147" customFormat="1" ht="18" customHeight="1">
      <c r="A178" s="804"/>
      <c r="B178" s="1148" t="s">
        <v>252</v>
      </c>
      <c r="C178" s="1148" t="s">
        <v>253</v>
      </c>
      <c r="D178" s="1533"/>
      <c r="E178" s="1149" t="s">
        <v>135</v>
      </c>
      <c r="F178" s="1196"/>
      <c r="G178" s="1183" t="s">
        <v>255</v>
      </c>
      <c r="J178" s="145"/>
      <c r="K178" s="145"/>
    </row>
    <row r="179" spans="1:11" s="145" customFormat="1" ht="18" hidden="1" customHeight="1">
      <c r="A179" s="804" t="s">
        <v>924</v>
      </c>
      <c r="B179" s="1155" t="s">
        <v>286</v>
      </c>
      <c r="C179" s="1154" t="s">
        <v>948</v>
      </c>
      <c r="D179" s="1198">
        <v>45383</v>
      </c>
      <c r="E179" s="1198">
        <f t="shared" ref="E179:E180" si="19">D179+6</f>
        <v>45389</v>
      </c>
      <c r="F179" s="1174"/>
      <c r="G179" s="1199"/>
    </row>
    <row r="180" spans="1:11" s="145" customFormat="1" ht="18" hidden="1" customHeight="1">
      <c r="A180" s="804"/>
      <c r="B180" s="1154" t="s">
        <v>918</v>
      </c>
      <c r="C180" s="1154" t="s">
        <v>949</v>
      </c>
      <c r="D180" s="1154">
        <v>45385</v>
      </c>
      <c r="E180" s="1151">
        <f t="shared" si="19"/>
        <v>45391</v>
      </c>
      <c r="F180" s="1174"/>
      <c r="G180" s="1199"/>
    </row>
    <row r="181" spans="1:11" s="145" customFormat="1" ht="18" hidden="1" customHeight="1">
      <c r="A181" s="804"/>
      <c r="B181" s="1154" t="s">
        <v>912</v>
      </c>
      <c r="C181" s="1154" t="s">
        <v>950</v>
      </c>
      <c r="D181" s="1154">
        <v>45396</v>
      </c>
      <c r="E181" s="1151">
        <v>45401</v>
      </c>
      <c r="F181" s="1174"/>
      <c r="G181" s="1199"/>
    </row>
    <row r="182" spans="1:11" s="145" customFormat="1" ht="18" hidden="1" customHeight="1">
      <c r="A182" s="804"/>
      <c r="B182" s="1154" t="s">
        <v>915</v>
      </c>
      <c r="C182" s="1154" t="s">
        <v>951</v>
      </c>
      <c r="D182" s="1154">
        <v>45401</v>
      </c>
      <c r="E182" s="1151">
        <f>D182+6</f>
        <v>45407</v>
      </c>
      <c r="F182" s="1174"/>
      <c r="G182" s="1199"/>
    </row>
    <row r="183" spans="1:11" s="145" customFormat="1" ht="18" hidden="1" customHeight="1">
      <c r="A183" s="804"/>
      <c r="B183" s="1154" t="s">
        <v>918</v>
      </c>
      <c r="C183" s="1154" t="s">
        <v>952</v>
      </c>
      <c r="D183" s="1154">
        <v>45410</v>
      </c>
      <c r="E183" s="1151">
        <f>D183+7</f>
        <v>45417</v>
      </c>
      <c r="F183" s="1174"/>
      <c r="G183" s="1199"/>
    </row>
    <row r="184" spans="1:11" s="145" customFormat="1" ht="18" hidden="1" customHeight="1">
      <c r="A184" s="804"/>
      <c r="B184" s="1154" t="s">
        <v>912</v>
      </c>
      <c r="C184" s="1154" t="s">
        <v>953</v>
      </c>
      <c r="D184" s="1154">
        <v>45416</v>
      </c>
      <c r="E184" s="1151">
        <f>D184+7</f>
        <v>45423</v>
      </c>
      <c r="F184" s="1174"/>
      <c r="G184" s="1199"/>
    </row>
    <row r="185" spans="1:11" s="145" customFormat="1" ht="18" hidden="1" customHeight="1">
      <c r="A185" s="804"/>
      <c r="B185" s="1154" t="s">
        <v>915</v>
      </c>
      <c r="C185" s="1154" t="s">
        <v>954</v>
      </c>
      <c r="D185" s="1154">
        <v>45422</v>
      </c>
      <c r="E185" s="1151">
        <f>D185+7</f>
        <v>45429</v>
      </c>
      <c r="F185" s="1174"/>
      <c r="G185" s="1199"/>
    </row>
    <row r="186" spans="1:11" s="145" customFormat="1" ht="18" hidden="1" customHeight="1">
      <c r="A186" s="804"/>
      <c r="B186" s="1154" t="s">
        <v>918</v>
      </c>
      <c r="C186" s="1154" t="s">
        <v>955</v>
      </c>
      <c r="D186" s="1154">
        <v>45431</v>
      </c>
      <c r="E186" s="1155" t="s">
        <v>286</v>
      </c>
      <c r="F186" s="1174"/>
      <c r="G186" s="1199"/>
    </row>
    <row r="187" spans="1:11" s="145" customFormat="1" ht="18" hidden="1" customHeight="1">
      <c r="A187" s="804"/>
      <c r="B187" s="1154" t="s">
        <v>912</v>
      </c>
      <c r="C187" s="1154" t="s">
        <v>956</v>
      </c>
      <c r="D187" s="1154">
        <v>45435</v>
      </c>
      <c r="E187" s="1151">
        <f t="shared" ref="E187:E216" si="20">D187+7</f>
        <v>45442</v>
      </c>
      <c r="F187" s="1174"/>
      <c r="G187" s="1199"/>
    </row>
    <row r="188" spans="1:11" s="145" customFormat="1" ht="18" hidden="1" customHeight="1">
      <c r="A188" s="804"/>
      <c r="B188" s="1154" t="s">
        <v>915</v>
      </c>
      <c r="C188" s="1154" t="s">
        <v>957</v>
      </c>
      <c r="D188" s="1154">
        <v>45441</v>
      </c>
      <c r="E188" s="1151">
        <f t="shared" si="20"/>
        <v>45448</v>
      </c>
      <c r="F188" s="1174"/>
      <c r="G188" s="1199"/>
    </row>
    <row r="189" spans="1:11" s="145" customFormat="1" ht="18" hidden="1" customHeight="1">
      <c r="A189" s="804"/>
      <c r="B189" s="1154" t="s">
        <v>918</v>
      </c>
      <c r="C189" s="1154" t="s">
        <v>958</v>
      </c>
      <c r="D189" s="1154">
        <v>45446</v>
      </c>
      <c r="E189" s="1151">
        <f t="shared" si="20"/>
        <v>45453</v>
      </c>
      <c r="F189" s="1174"/>
      <c r="G189" s="1199"/>
    </row>
    <row r="190" spans="1:11" s="145" customFormat="1" ht="18" hidden="1" customHeight="1">
      <c r="A190" s="804"/>
      <c r="B190" s="1154" t="s">
        <v>912</v>
      </c>
      <c r="C190" s="1154" t="s">
        <v>959</v>
      </c>
      <c r="D190" s="1154">
        <v>45462</v>
      </c>
      <c r="E190" s="1151">
        <f t="shared" si="20"/>
        <v>45469</v>
      </c>
      <c r="F190" s="1174"/>
      <c r="G190" s="1199"/>
    </row>
    <row r="191" spans="1:11" s="145" customFormat="1" ht="18" hidden="1" customHeight="1">
      <c r="A191" s="804"/>
      <c r="B191" s="1154" t="s">
        <v>915</v>
      </c>
      <c r="C191" s="1154" t="s">
        <v>960</v>
      </c>
      <c r="D191" s="1154">
        <v>45464</v>
      </c>
      <c r="E191" s="1151">
        <f t="shared" si="20"/>
        <v>45471</v>
      </c>
      <c r="F191" s="1174"/>
      <c r="G191" s="1199"/>
    </row>
    <row r="192" spans="1:11" s="145" customFormat="1" ht="18" hidden="1" customHeight="1">
      <c r="A192" s="804"/>
      <c r="B192" s="1154" t="s">
        <v>918</v>
      </c>
      <c r="C192" s="1154" t="s">
        <v>961</v>
      </c>
      <c r="D192" s="1154">
        <v>45474</v>
      </c>
      <c r="E192" s="1151">
        <f t="shared" si="20"/>
        <v>45481</v>
      </c>
      <c r="F192" s="1174"/>
      <c r="G192" s="1199"/>
    </row>
    <row r="193" spans="1:7" s="145" customFormat="1" ht="18" hidden="1" customHeight="1">
      <c r="A193" s="804"/>
      <c r="B193" s="1154" t="s">
        <v>912</v>
      </c>
      <c r="C193" s="1154" t="s">
        <v>962</v>
      </c>
      <c r="D193" s="1154">
        <v>45476</v>
      </c>
      <c r="E193" s="1151">
        <f t="shared" si="20"/>
        <v>45483</v>
      </c>
      <c r="F193" s="1174"/>
      <c r="G193" s="1199"/>
    </row>
    <row r="194" spans="1:7" s="145" customFormat="1" ht="18" hidden="1" customHeight="1">
      <c r="A194" s="804"/>
      <c r="B194" s="1154" t="s">
        <v>915</v>
      </c>
      <c r="C194" s="1154" t="s">
        <v>963</v>
      </c>
      <c r="D194" s="1154">
        <v>45483</v>
      </c>
      <c r="E194" s="1151">
        <f t="shared" si="20"/>
        <v>45490</v>
      </c>
      <c r="F194" s="1174"/>
      <c r="G194" s="1199"/>
    </row>
    <row r="195" spans="1:7" s="145" customFormat="1" ht="18" hidden="1" customHeight="1">
      <c r="A195" s="804"/>
      <c r="B195" s="1154" t="s">
        <v>918</v>
      </c>
      <c r="C195" s="1154" t="s">
        <v>964</v>
      </c>
      <c r="D195" s="1154">
        <v>45492</v>
      </c>
      <c r="E195" s="1151">
        <f t="shared" si="20"/>
        <v>45499</v>
      </c>
      <c r="F195" s="1174"/>
      <c r="G195" s="1199"/>
    </row>
    <row r="196" spans="1:7" s="145" customFormat="1" ht="18" hidden="1" customHeight="1">
      <c r="A196" s="804"/>
      <c r="B196" s="1154" t="s">
        <v>912</v>
      </c>
      <c r="C196" s="1154" t="s">
        <v>965</v>
      </c>
      <c r="D196" s="1154">
        <v>45496</v>
      </c>
      <c r="E196" s="1151">
        <f t="shared" si="20"/>
        <v>45503</v>
      </c>
      <c r="F196" s="1174"/>
      <c r="G196" s="1199"/>
    </row>
    <row r="197" spans="1:7" s="145" customFormat="1" ht="18" hidden="1" customHeight="1">
      <c r="A197" s="804"/>
      <c r="B197" s="1154" t="s">
        <v>915</v>
      </c>
      <c r="C197" s="1154" t="s">
        <v>966</v>
      </c>
      <c r="D197" s="1154">
        <v>45505</v>
      </c>
      <c r="E197" s="1151">
        <f t="shared" si="20"/>
        <v>45512</v>
      </c>
      <c r="F197" s="1174"/>
      <c r="G197" s="1199"/>
    </row>
    <row r="198" spans="1:7" s="145" customFormat="1" ht="18" hidden="1" customHeight="1">
      <c r="A198" s="804"/>
      <c r="B198" s="1154" t="s">
        <v>918</v>
      </c>
      <c r="C198" s="1154" t="s">
        <v>967</v>
      </c>
      <c r="D198" s="1154">
        <v>45512</v>
      </c>
      <c r="E198" s="1151">
        <f t="shared" si="20"/>
        <v>45519</v>
      </c>
      <c r="F198" s="1174"/>
      <c r="G198" s="1199"/>
    </row>
    <row r="199" spans="1:7" s="145" customFormat="1" ht="18" hidden="1" customHeight="1">
      <c r="A199" s="804"/>
      <c r="B199" s="1154" t="s">
        <v>912</v>
      </c>
      <c r="C199" s="1154" t="s">
        <v>968</v>
      </c>
      <c r="D199" s="1154">
        <v>45518</v>
      </c>
      <c r="E199" s="1151">
        <f t="shared" si="20"/>
        <v>45525</v>
      </c>
      <c r="F199" s="1174"/>
      <c r="G199" s="1199"/>
    </row>
    <row r="200" spans="1:7" s="145" customFormat="1" ht="18" hidden="1" customHeight="1">
      <c r="A200" s="804"/>
      <c r="B200" s="1154" t="s">
        <v>915</v>
      </c>
      <c r="C200" s="1154" t="s">
        <v>969</v>
      </c>
      <c r="D200" s="1154">
        <v>45529</v>
      </c>
      <c r="E200" s="1151">
        <f t="shared" si="20"/>
        <v>45536</v>
      </c>
      <c r="F200" s="1174"/>
      <c r="G200" s="1199"/>
    </row>
    <row r="201" spans="1:7" s="145" customFormat="1" ht="18" hidden="1" customHeight="1">
      <c r="A201" s="804" t="s">
        <v>970</v>
      </c>
      <c r="B201" s="1154" t="s">
        <v>912</v>
      </c>
      <c r="C201" s="1154" t="s">
        <v>971</v>
      </c>
      <c r="D201" s="1154">
        <v>45531</v>
      </c>
      <c r="E201" s="1151">
        <f t="shared" si="20"/>
        <v>45538</v>
      </c>
      <c r="F201" s="1174"/>
      <c r="G201" s="1199"/>
    </row>
    <row r="202" spans="1:7" s="145" customFormat="1" ht="18" hidden="1" customHeight="1">
      <c r="A202" s="804" t="s">
        <v>912</v>
      </c>
      <c r="B202" s="1158" t="s">
        <v>310</v>
      </c>
      <c r="C202" s="1154" t="s">
        <v>972</v>
      </c>
      <c r="D202" s="1156">
        <v>45543</v>
      </c>
      <c r="E202" s="1156">
        <f t="shared" si="20"/>
        <v>45550</v>
      </c>
      <c r="F202" s="1174"/>
      <c r="G202" s="1199"/>
    </row>
    <row r="203" spans="1:7" s="145" customFormat="1" ht="18" hidden="1" customHeight="1">
      <c r="A203" s="804"/>
      <c r="B203" s="1154" t="s">
        <v>973</v>
      </c>
      <c r="C203" s="1154" t="s">
        <v>974</v>
      </c>
      <c r="D203" s="1154">
        <v>45543</v>
      </c>
      <c r="E203" s="1151">
        <f t="shared" si="20"/>
        <v>45550</v>
      </c>
      <c r="F203" s="1174"/>
      <c r="G203" s="1199"/>
    </row>
    <row r="204" spans="1:7" s="145" customFormat="1" ht="18" hidden="1" customHeight="1">
      <c r="A204" s="804" t="s">
        <v>975</v>
      </c>
      <c r="B204" s="1154" t="s">
        <v>912</v>
      </c>
      <c r="C204" s="1154" t="s">
        <v>976</v>
      </c>
      <c r="D204" s="1154">
        <v>45553</v>
      </c>
      <c r="E204" s="1151">
        <f t="shared" si="20"/>
        <v>45560</v>
      </c>
      <c r="F204" s="1174"/>
      <c r="G204" s="1199"/>
    </row>
    <row r="205" spans="1:7" s="145" customFormat="1" ht="18" hidden="1" customHeight="1">
      <c r="A205" s="804"/>
      <c r="B205" s="1154" t="s">
        <v>915</v>
      </c>
      <c r="C205" s="1154" t="s">
        <v>977</v>
      </c>
      <c r="D205" s="1154">
        <v>45559</v>
      </c>
      <c r="E205" s="1151">
        <f t="shared" si="20"/>
        <v>45566</v>
      </c>
      <c r="F205" s="1174"/>
      <c r="G205" s="1199"/>
    </row>
    <row r="206" spans="1:7" s="145" customFormat="1" ht="18" hidden="1" customHeight="1">
      <c r="A206" s="804"/>
      <c r="B206" s="1154" t="s">
        <v>973</v>
      </c>
      <c r="C206" s="1154" t="s">
        <v>978</v>
      </c>
      <c r="D206" s="1154">
        <v>45569</v>
      </c>
      <c r="E206" s="1151">
        <f t="shared" si="20"/>
        <v>45576</v>
      </c>
      <c r="F206" s="1174"/>
      <c r="G206" s="1199"/>
    </row>
    <row r="207" spans="1:7" s="145" customFormat="1" ht="18" hidden="1" customHeight="1">
      <c r="A207" s="804" t="s">
        <v>912</v>
      </c>
      <c r="B207" s="1154" t="s">
        <v>979</v>
      </c>
      <c r="C207" s="1154" t="s">
        <v>980</v>
      </c>
      <c r="D207" s="1154">
        <v>45576</v>
      </c>
      <c r="E207" s="1151">
        <f t="shared" si="20"/>
        <v>45583</v>
      </c>
      <c r="F207" s="1174"/>
      <c r="G207" s="1199"/>
    </row>
    <row r="208" spans="1:7" s="145" customFormat="1" ht="18" hidden="1" customHeight="1">
      <c r="A208" s="804" t="s">
        <v>981</v>
      </c>
      <c r="B208" s="1154" t="s">
        <v>915</v>
      </c>
      <c r="C208" s="1154" t="s">
        <v>982</v>
      </c>
      <c r="D208" s="1154">
        <v>45581</v>
      </c>
      <c r="E208" s="1151">
        <f t="shared" si="20"/>
        <v>45588</v>
      </c>
      <c r="F208" s="1174"/>
      <c r="G208" s="1199"/>
    </row>
    <row r="209" spans="1:7" s="145" customFormat="1" ht="18" hidden="1" customHeight="1">
      <c r="A209" s="804"/>
      <c r="B209" s="1154" t="s">
        <v>973</v>
      </c>
      <c r="C209" s="1154" t="s">
        <v>983</v>
      </c>
      <c r="D209" s="1154">
        <v>45588</v>
      </c>
      <c r="E209" s="1151">
        <f t="shared" si="20"/>
        <v>45595</v>
      </c>
      <c r="F209" s="1174"/>
      <c r="G209" s="1199"/>
    </row>
    <row r="210" spans="1:7" s="145" customFormat="1" ht="18" hidden="1" customHeight="1">
      <c r="A210" s="804" t="s">
        <v>912</v>
      </c>
      <c r="B210" s="1154" t="s">
        <v>979</v>
      </c>
      <c r="C210" s="1154" t="s">
        <v>984</v>
      </c>
      <c r="D210" s="1154">
        <v>45594</v>
      </c>
      <c r="E210" s="1151">
        <f t="shared" si="20"/>
        <v>45601</v>
      </c>
      <c r="F210" s="1174"/>
      <c r="G210" s="1199"/>
    </row>
    <row r="211" spans="1:7" s="145" customFormat="1" ht="18" hidden="1" customHeight="1">
      <c r="A211" s="804" t="s">
        <v>985</v>
      </c>
      <c r="B211" s="1154" t="s">
        <v>973</v>
      </c>
      <c r="C211" s="1154" t="s">
        <v>986</v>
      </c>
      <c r="D211" s="1154">
        <v>45603</v>
      </c>
      <c r="E211" s="1151">
        <f t="shared" si="20"/>
        <v>45610</v>
      </c>
      <c r="F211" s="1174"/>
      <c r="G211" s="1199"/>
    </row>
    <row r="212" spans="1:7" s="145" customFormat="1" ht="18" hidden="1" customHeight="1">
      <c r="A212" s="804"/>
      <c r="B212" s="1154" t="s">
        <v>918</v>
      </c>
      <c r="C212" s="1154" t="s">
        <v>987</v>
      </c>
      <c r="D212" s="1154">
        <v>45611</v>
      </c>
      <c r="E212" s="1151">
        <f t="shared" si="20"/>
        <v>45618</v>
      </c>
      <c r="F212" s="1174"/>
      <c r="G212" s="1199"/>
    </row>
    <row r="213" spans="1:7" s="145" customFormat="1" ht="18" hidden="1" customHeight="1">
      <c r="A213" s="804" t="s">
        <v>988</v>
      </c>
      <c r="B213" s="1154" t="s">
        <v>973</v>
      </c>
      <c r="C213" s="1154" t="s">
        <v>989</v>
      </c>
      <c r="D213" s="1154">
        <v>45617</v>
      </c>
      <c r="E213" s="1151">
        <f t="shared" si="20"/>
        <v>45624</v>
      </c>
      <c r="F213" s="1174"/>
      <c r="G213" s="1199"/>
    </row>
    <row r="214" spans="1:7" s="145" customFormat="1" ht="18" hidden="1" customHeight="1">
      <c r="A214" s="804" t="s">
        <v>915</v>
      </c>
      <c r="B214" s="1154" t="s">
        <v>918</v>
      </c>
      <c r="C214" s="1154" t="s">
        <v>990</v>
      </c>
      <c r="D214" s="1154">
        <v>45627</v>
      </c>
      <c r="E214" s="1151">
        <f t="shared" si="20"/>
        <v>45634</v>
      </c>
      <c r="F214" s="1174"/>
      <c r="G214" s="1199"/>
    </row>
    <row r="215" spans="1:7" s="145" customFormat="1" ht="18" hidden="1" customHeight="1">
      <c r="A215" s="804"/>
      <c r="B215" s="1154" t="s">
        <v>973</v>
      </c>
      <c r="C215" s="1154" t="s">
        <v>991</v>
      </c>
      <c r="D215" s="1154">
        <v>45630</v>
      </c>
      <c r="E215" s="1151">
        <f t="shared" si="20"/>
        <v>45637</v>
      </c>
      <c r="F215" s="1174"/>
      <c r="G215" s="1199"/>
    </row>
    <row r="216" spans="1:7" s="145" customFormat="1" ht="18" hidden="1" customHeight="1">
      <c r="A216" s="804" t="s">
        <v>992</v>
      </c>
      <c r="B216" s="1154" t="s">
        <v>918</v>
      </c>
      <c r="C216" s="1154" t="s">
        <v>993</v>
      </c>
      <c r="D216" s="1154">
        <v>45639</v>
      </c>
      <c r="E216" s="1151">
        <f t="shared" si="20"/>
        <v>45646</v>
      </c>
      <c r="F216" s="1174"/>
      <c r="G216" s="1199"/>
    </row>
    <row r="217" spans="1:7" s="145" customFormat="1" ht="18" hidden="1" customHeight="1">
      <c r="A217" s="804" t="s">
        <v>973</v>
      </c>
      <c r="B217" s="1158" t="s">
        <v>310</v>
      </c>
      <c r="C217" s="1154" t="s">
        <v>994</v>
      </c>
      <c r="D217" s="1156"/>
      <c r="E217" s="1156"/>
      <c r="F217" s="1174"/>
      <c r="G217" s="1199"/>
    </row>
    <row r="218" spans="1:7" s="145" customFormat="1" ht="18" hidden="1" customHeight="1">
      <c r="A218" s="804" t="s">
        <v>995</v>
      </c>
      <c r="B218" s="1154" t="s">
        <v>918</v>
      </c>
      <c r="C218" s="1154" t="s">
        <v>996</v>
      </c>
      <c r="D218" s="1154">
        <v>45653</v>
      </c>
      <c r="E218" s="1151">
        <f t="shared" ref="E218:E223" si="21">D218+5</f>
        <v>45658</v>
      </c>
      <c r="F218" s="1174"/>
      <c r="G218" s="1199"/>
    </row>
    <row r="219" spans="1:7" s="145" customFormat="1" ht="18" hidden="1" customHeight="1">
      <c r="A219" s="804" t="s">
        <v>995</v>
      </c>
      <c r="B219" s="1154" t="s">
        <v>912</v>
      </c>
      <c r="C219" s="1154" t="s">
        <v>997</v>
      </c>
      <c r="D219" s="1154">
        <v>45295</v>
      </c>
      <c r="E219" s="1151">
        <f t="shared" si="21"/>
        <v>45300</v>
      </c>
      <c r="F219" s="1174"/>
      <c r="G219" s="1199"/>
    </row>
    <row r="220" spans="1:7" s="145" customFormat="1" ht="18" hidden="1" customHeight="1">
      <c r="A220" s="804" t="s">
        <v>4</v>
      </c>
      <c r="B220" s="1154" t="s">
        <v>918</v>
      </c>
      <c r="C220" s="1154" t="s">
        <v>998</v>
      </c>
      <c r="D220" s="1154">
        <v>45669</v>
      </c>
      <c r="E220" s="1151">
        <f t="shared" si="21"/>
        <v>45674</v>
      </c>
      <c r="F220" s="1174"/>
      <c r="G220" s="1199"/>
    </row>
    <row r="221" spans="1:7" s="145" customFormat="1" ht="18" hidden="1" customHeight="1">
      <c r="A221" s="804"/>
      <c r="B221" s="1154" t="s">
        <v>912</v>
      </c>
      <c r="C221" s="1154" t="s">
        <v>999</v>
      </c>
      <c r="D221" s="1154">
        <v>45307</v>
      </c>
      <c r="E221" s="1151">
        <f t="shared" si="21"/>
        <v>45312</v>
      </c>
      <c r="F221" s="1174"/>
      <c r="G221" s="1199"/>
    </row>
    <row r="222" spans="1:7" s="145" customFormat="1" ht="18" hidden="1" customHeight="1">
      <c r="A222" s="804"/>
      <c r="B222" s="1154" t="s">
        <v>918</v>
      </c>
      <c r="C222" s="1154" t="s">
        <v>1000</v>
      </c>
      <c r="D222" s="1154">
        <v>45687</v>
      </c>
      <c r="E222" s="1151">
        <f t="shared" si="21"/>
        <v>45692</v>
      </c>
      <c r="F222" s="1174"/>
      <c r="G222" s="1199"/>
    </row>
    <row r="223" spans="1:7" s="145" customFormat="1" ht="18" hidden="1" customHeight="1">
      <c r="A223" s="804"/>
      <c r="B223" s="1154" t="s">
        <v>912</v>
      </c>
      <c r="C223" s="1154" t="s">
        <v>1001</v>
      </c>
      <c r="D223" s="1154">
        <v>45688</v>
      </c>
      <c r="E223" s="1151">
        <f t="shared" si="21"/>
        <v>45693</v>
      </c>
      <c r="F223" s="1174"/>
      <c r="G223" s="1199"/>
    </row>
    <row r="224" spans="1:7" s="145" customFormat="1" ht="18" hidden="1" customHeight="1">
      <c r="A224" s="804" t="s">
        <v>291</v>
      </c>
      <c r="B224" s="1158" t="s">
        <v>310</v>
      </c>
      <c r="C224" s="1154" t="s">
        <v>1002</v>
      </c>
      <c r="D224" s="1156"/>
      <c r="E224" s="1156"/>
      <c r="F224" s="1174"/>
      <c r="G224" s="1199"/>
    </row>
    <row r="225" spans="1:7" s="145" customFormat="1" ht="18" hidden="1" customHeight="1">
      <c r="A225" s="804" t="s">
        <v>912</v>
      </c>
      <c r="B225" s="1154" t="s">
        <v>918</v>
      </c>
      <c r="C225" s="1154" t="s">
        <v>1003</v>
      </c>
      <c r="D225" s="1154">
        <v>45704</v>
      </c>
      <c r="E225" s="1151">
        <f>D225+7</f>
        <v>45711</v>
      </c>
      <c r="F225" s="1174"/>
      <c r="G225" s="1199"/>
    </row>
    <row r="226" spans="1:7" s="145" customFormat="1" ht="18" hidden="1" customHeight="1">
      <c r="A226" s="804"/>
      <c r="B226" s="1154" t="s">
        <v>912</v>
      </c>
      <c r="C226" s="1154" t="s">
        <v>1004</v>
      </c>
      <c r="D226" s="1154">
        <v>45707</v>
      </c>
      <c r="E226" s="1151">
        <f>D226+6</f>
        <v>45713</v>
      </c>
      <c r="F226" s="1174"/>
      <c r="G226" s="1199"/>
    </row>
    <row r="227" spans="1:7" s="145" customFormat="1" ht="18" hidden="1" customHeight="1">
      <c r="A227" s="804"/>
      <c r="B227" s="1158" t="s">
        <v>310</v>
      </c>
      <c r="C227" s="1154" t="s">
        <v>1005</v>
      </c>
      <c r="D227" s="1156"/>
      <c r="E227" s="1156"/>
      <c r="F227" s="1174"/>
      <c r="G227" s="1199"/>
    </row>
    <row r="228" spans="1:7" s="145" customFormat="1" ht="18" hidden="1" customHeight="1">
      <c r="A228" s="804" t="s">
        <v>1006</v>
      </c>
      <c r="B228" s="1154" t="s">
        <v>912</v>
      </c>
      <c r="C228" s="1154" t="s">
        <v>1007</v>
      </c>
      <c r="D228" s="1154">
        <v>45720</v>
      </c>
      <c r="E228" s="1151">
        <f t="shared" ref="E228:E239" si="22">D228+6</f>
        <v>45726</v>
      </c>
      <c r="F228" s="1174"/>
      <c r="G228" s="1199"/>
    </row>
    <row r="229" spans="1:7" s="145" customFormat="1" ht="18" hidden="1" customHeight="1">
      <c r="A229" s="804"/>
      <c r="B229" s="1154" t="s">
        <v>918</v>
      </c>
      <c r="C229" s="1154" t="s">
        <v>1008</v>
      </c>
      <c r="D229" s="1154">
        <v>45736</v>
      </c>
      <c r="E229" s="1151">
        <f t="shared" si="22"/>
        <v>45742</v>
      </c>
      <c r="F229" s="1174"/>
      <c r="G229" s="1199"/>
    </row>
    <row r="230" spans="1:7" s="145" customFormat="1" ht="18" hidden="1" customHeight="1">
      <c r="A230" s="804"/>
      <c r="B230" s="1154" t="s">
        <v>912</v>
      </c>
      <c r="C230" s="1154" t="s">
        <v>1009</v>
      </c>
      <c r="D230" s="1154">
        <v>45735</v>
      </c>
      <c r="E230" s="1151">
        <f t="shared" si="22"/>
        <v>45741</v>
      </c>
      <c r="F230" s="1174"/>
      <c r="G230" s="1199"/>
    </row>
    <row r="231" spans="1:7" s="145" customFormat="1" ht="18" hidden="1" customHeight="1">
      <c r="A231" s="804"/>
      <c r="B231" s="1154" t="s">
        <v>912</v>
      </c>
      <c r="C231" s="1154" t="s">
        <v>1096</v>
      </c>
      <c r="D231" s="1154">
        <v>45750</v>
      </c>
      <c r="E231" s="1151">
        <f t="shared" si="22"/>
        <v>45756</v>
      </c>
      <c r="F231" s="1174"/>
      <c r="G231" s="1199"/>
    </row>
    <row r="232" spans="1:7" s="145" customFormat="1" ht="18" hidden="1" customHeight="1">
      <c r="A232" s="804"/>
      <c r="B232" s="1154" t="s">
        <v>918</v>
      </c>
      <c r="C232" s="1154" t="s">
        <v>1097</v>
      </c>
      <c r="D232" s="1155" t="s">
        <v>286</v>
      </c>
      <c r="E232" s="1156"/>
      <c r="F232" s="1174"/>
      <c r="G232" s="1199"/>
    </row>
    <row r="233" spans="1:7" s="145" customFormat="1" ht="18" hidden="1" customHeight="1">
      <c r="A233" s="804"/>
      <c r="B233" s="1154" t="s">
        <v>973</v>
      </c>
      <c r="C233" s="1154" t="s">
        <v>1098</v>
      </c>
      <c r="D233" s="1154">
        <v>45765</v>
      </c>
      <c r="E233" s="1151">
        <f t="shared" si="22"/>
        <v>45771</v>
      </c>
      <c r="F233" s="1174"/>
      <c r="G233" s="1199"/>
    </row>
    <row r="234" spans="1:7" s="145" customFormat="1" ht="18" hidden="1" customHeight="1">
      <c r="A234" s="804"/>
      <c r="B234" s="1154" t="s">
        <v>912</v>
      </c>
      <c r="C234" s="1154" t="s">
        <v>1099</v>
      </c>
      <c r="D234" s="1154">
        <v>45773</v>
      </c>
      <c r="E234" s="1151">
        <f t="shared" si="22"/>
        <v>45779</v>
      </c>
      <c r="F234" s="1174"/>
      <c r="G234" s="1199"/>
    </row>
    <row r="235" spans="1:7" s="145" customFormat="1" ht="18" hidden="1" customHeight="1">
      <c r="A235" s="804"/>
      <c r="B235" s="1154" t="s">
        <v>918</v>
      </c>
      <c r="C235" s="1154" t="s">
        <v>1100</v>
      </c>
      <c r="D235" s="1154">
        <v>45777</v>
      </c>
      <c r="E235" s="1151">
        <f t="shared" si="22"/>
        <v>45783</v>
      </c>
      <c r="F235" s="1174"/>
      <c r="G235" s="1199"/>
    </row>
    <row r="236" spans="1:7" s="145" customFormat="1" ht="18" hidden="1" customHeight="1">
      <c r="A236" s="804"/>
      <c r="B236" s="1154" t="s">
        <v>973</v>
      </c>
      <c r="C236" s="1154" t="s">
        <v>1101</v>
      </c>
      <c r="D236" s="1154">
        <v>45785</v>
      </c>
      <c r="E236" s="1151">
        <f t="shared" si="22"/>
        <v>45791</v>
      </c>
      <c r="F236" s="1174"/>
      <c r="G236" s="1199"/>
    </row>
    <row r="237" spans="1:7" s="145" customFormat="1" ht="18" hidden="1" customHeight="1">
      <c r="A237" s="804"/>
      <c r="B237" s="1154" t="s">
        <v>912</v>
      </c>
      <c r="C237" s="1154" t="s">
        <v>1102</v>
      </c>
      <c r="D237" s="1154">
        <v>45793</v>
      </c>
      <c r="E237" s="1151">
        <f t="shared" si="22"/>
        <v>45799</v>
      </c>
      <c r="F237" s="1174"/>
      <c r="G237" s="1199"/>
    </row>
    <row r="238" spans="1:7" s="145" customFormat="1" ht="18" hidden="1" customHeight="1">
      <c r="A238" s="804"/>
      <c r="B238" s="1154" t="s">
        <v>918</v>
      </c>
      <c r="C238" s="1154" t="s">
        <v>1103</v>
      </c>
      <c r="D238" s="1154">
        <v>45804</v>
      </c>
      <c r="E238" s="1151">
        <f t="shared" si="22"/>
        <v>45810</v>
      </c>
      <c r="F238" s="1174"/>
      <c r="G238" s="1199"/>
    </row>
    <row r="239" spans="1:7" s="145" customFormat="1" ht="18" hidden="1" customHeight="1">
      <c r="A239" s="804"/>
      <c r="B239" s="1154" t="s">
        <v>973</v>
      </c>
      <c r="C239" s="1154" t="s">
        <v>1104</v>
      </c>
      <c r="D239" s="1154">
        <v>45807</v>
      </c>
      <c r="E239" s="1151">
        <f t="shared" si="22"/>
        <v>45813</v>
      </c>
      <c r="F239" s="1174"/>
      <c r="G239" s="1199"/>
    </row>
    <row r="240" spans="1:7" s="145" customFormat="1" ht="18" hidden="1" customHeight="1">
      <c r="A240" s="804"/>
      <c r="B240" s="1154" t="s">
        <v>912</v>
      </c>
      <c r="C240" s="1154" t="s">
        <v>1105</v>
      </c>
      <c r="D240" s="1154">
        <v>45815</v>
      </c>
      <c r="E240" s="1151">
        <f t="shared" ref="E240:E242" si="23">D240+6</f>
        <v>45821</v>
      </c>
      <c r="F240" s="1174"/>
      <c r="G240" s="1199"/>
    </row>
    <row r="241" spans="1:7" s="145" customFormat="1" ht="18" hidden="1" customHeight="1">
      <c r="A241" s="804"/>
      <c r="B241" s="1154" t="s">
        <v>918</v>
      </c>
      <c r="C241" s="1154" t="s">
        <v>1106</v>
      </c>
      <c r="D241" s="1154">
        <v>45818</v>
      </c>
      <c r="E241" s="1151">
        <f t="shared" si="23"/>
        <v>45824</v>
      </c>
      <c r="F241" s="1174"/>
      <c r="G241" s="1199"/>
    </row>
    <row r="242" spans="1:7" s="145" customFormat="1" ht="18" hidden="1" customHeight="1">
      <c r="A242" s="804"/>
      <c r="B242" s="1154" t="s">
        <v>973</v>
      </c>
      <c r="C242" s="1154" t="s">
        <v>1107</v>
      </c>
      <c r="D242" s="1154">
        <v>45826</v>
      </c>
      <c r="E242" s="1151">
        <f t="shared" si="23"/>
        <v>45832</v>
      </c>
      <c r="F242" s="1174"/>
      <c r="G242" s="1199"/>
    </row>
    <row r="243" spans="1:7" s="145" customFormat="1" ht="18" hidden="1" customHeight="1">
      <c r="A243" s="804"/>
      <c r="B243" s="1154" t="s">
        <v>912</v>
      </c>
      <c r="C243" s="1154" t="s">
        <v>1108</v>
      </c>
      <c r="D243" s="1177" t="s">
        <v>286</v>
      </c>
      <c r="E243" s="1156"/>
      <c r="F243" s="1174"/>
      <c r="G243" s="1199"/>
    </row>
    <row r="244" spans="1:7" s="145" customFormat="1" ht="18" hidden="1" customHeight="1">
      <c r="A244" s="207"/>
      <c r="B244" s="1200" t="s">
        <v>973</v>
      </c>
      <c r="C244" s="1200" t="s">
        <v>1109</v>
      </c>
      <c r="D244" s="1200">
        <v>45840</v>
      </c>
      <c r="E244" s="1184">
        <f t="shared" ref="E244:E247" si="24">D244+6</f>
        <v>45846</v>
      </c>
      <c r="F244" s="1181"/>
      <c r="G244" s="1199"/>
    </row>
    <row r="245" spans="1:7" s="145" customFormat="1" ht="18" hidden="1" customHeight="1">
      <c r="A245" s="207"/>
      <c r="B245" s="1200" t="s">
        <v>912</v>
      </c>
      <c r="C245" s="1200" t="s">
        <v>1110</v>
      </c>
      <c r="D245" s="1200">
        <v>45846</v>
      </c>
      <c r="E245" s="1184">
        <f t="shared" si="24"/>
        <v>45852</v>
      </c>
      <c r="F245" s="1181"/>
      <c r="G245" s="1199"/>
    </row>
    <row r="246" spans="1:7" s="145" customFormat="1" ht="18" hidden="1" customHeight="1">
      <c r="A246" s="207"/>
      <c r="B246" s="1200" t="s">
        <v>973</v>
      </c>
      <c r="C246" s="1200" t="s">
        <v>1111</v>
      </c>
      <c r="D246" s="1200">
        <v>45855</v>
      </c>
      <c r="E246" s="1184">
        <f t="shared" si="24"/>
        <v>45861</v>
      </c>
      <c r="F246" s="1181"/>
      <c r="G246" s="1199"/>
    </row>
    <row r="247" spans="1:7" s="145" customFormat="1" ht="18" hidden="1" customHeight="1">
      <c r="A247" s="207"/>
      <c r="B247" s="1200" t="s">
        <v>912</v>
      </c>
      <c r="C247" s="1200" t="s">
        <v>1112</v>
      </c>
      <c r="D247" s="1200">
        <v>45860</v>
      </c>
      <c r="E247" s="1184">
        <f t="shared" si="24"/>
        <v>45866</v>
      </c>
      <c r="F247" s="1181"/>
      <c r="G247" s="1199"/>
    </row>
    <row r="248" spans="1:7" s="145" customFormat="1" ht="18" hidden="1" customHeight="1">
      <c r="A248" s="207"/>
      <c r="B248" s="1200" t="s">
        <v>973</v>
      </c>
      <c r="C248" s="1200" t="s">
        <v>1113</v>
      </c>
      <c r="D248" s="1200">
        <v>45870</v>
      </c>
      <c r="E248" s="1184">
        <f t="shared" ref="E248:E250" si="25">D248+6</f>
        <v>45876</v>
      </c>
      <c r="F248" s="1181"/>
      <c r="G248" s="1199"/>
    </row>
    <row r="249" spans="1:7" s="145" customFormat="1" ht="18" hidden="1" customHeight="1">
      <c r="A249" s="207"/>
      <c r="B249" s="1200" t="s">
        <v>912</v>
      </c>
      <c r="C249" s="1200" t="s">
        <v>1114</v>
      </c>
      <c r="D249" s="1200">
        <v>45874</v>
      </c>
      <c r="E249" s="1184">
        <f t="shared" si="25"/>
        <v>45880</v>
      </c>
      <c r="F249" s="1181"/>
      <c r="G249" s="1199"/>
    </row>
    <row r="250" spans="1:7" s="145" customFormat="1" ht="18" hidden="1" customHeight="1">
      <c r="A250" s="207"/>
      <c r="B250" s="1200" t="s">
        <v>973</v>
      </c>
      <c r="C250" s="1200" t="s">
        <v>1115</v>
      </c>
      <c r="D250" s="1200">
        <v>45882</v>
      </c>
      <c r="E250" s="1184">
        <f t="shared" si="25"/>
        <v>45888</v>
      </c>
      <c r="F250" s="1181"/>
      <c r="G250" s="1199"/>
    </row>
    <row r="251" spans="1:7" s="145" customFormat="1" ht="18" hidden="1" customHeight="1">
      <c r="A251" s="207"/>
      <c r="B251" s="1200" t="s">
        <v>912</v>
      </c>
      <c r="C251" s="1200" t="s">
        <v>1116</v>
      </c>
      <c r="D251" s="1200">
        <v>45889</v>
      </c>
      <c r="E251" s="1184">
        <f t="shared" ref="E251:E253" si="26">D251+6</f>
        <v>45895</v>
      </c>
      <c r="F251" s="1181"/>
      <c r="G251" s="1199"/>
    </row>
    <row r="252" spans="1:7" s="145" customFormat="1" ht="18" hidden="1" customHeight="1">
      <c r="A252" s="207"/>
      <c r="B252" s="1200" t="s">
        <v>973</v>
      </c>
      <c r="C252" s="1154" t="s">
        <v>1117</v>
      </c>
      <c r="D252" s="1200">
        <v>45897</v>
      </c>
      <c r="E252" s="1184">
        <f t="shared" si="26"/>
        <v>45903</v>
      </c>
      <c r="F252" s="1181"/>
      <c r="G252" s="1199"/>
    </row>
    <row r="253" spans="1:7" s="145" customFormat="1" ht="18" hidden="1" customHeight="1">
      <c r="A253" s="207"/>
      <c r="B253" s="1200" t="s">
        <v>912</v>
      </c>
      <c r="C253" s="1154" t="s">
        <v>1118</v>
      </c>
      <c r="D253" s="1200">
        <v>45903</v>
      </c>
      <c r="E253" s="1184">
        <f t="shared" si="26"/>
        <v>45909</v>
      </c>
      <c r="F253" s="1181"/>
      <c r="G253" s="1199"/>
    </row>
    <row r="254" spans="1:7" s="145" customFormat="1" ht="18" hidden="1" customHeight="1">
      <c r="A254" s="207"/>
      <c r="B254" s="1200" t="s">
        <v>973</v>
      </c>
      <c r="C254" s="1154" t="s">
        <v>1119</v>
      </c>
      <c r="D254" s="1200">
        <v>45914</v>
      </c>
      <c r="E254" s="1184">
        <f t="shared" ref="E254:E255" si="27">D254+6</f>
        <v>45920</v>
      </c>
      <c r="F254" s="1181"/>
      <c r="G254" s="1199"/>
    </row>
    <row r="255" spans="1:7" s="145" customFormat="1" ht="18" hidden="1" customHeight="1">
      <c r="A255" s="207"/>
      <c r="B255" s="1200" t="s">
        <v>912</v>
      </c>
      <c r="C255" s="1154" t="s">
        <v>1120</v>
      </c>
      <c r="D255" s="1200">
        <v>45917</v>
      </c>
      <c r="E255" s="1184">
        <f t="shared" si="27"/>
        <v>45923</v>
      </c>
      <c r="F255" s="1181"/>
      <c r="G255" s="1199"/>
    </row>
    <row r="256" spans="1:7" s="145" customFormat="1" ht="18" hidden="1" customHeight="1">
      <c r="A256" s="1020" t="s">
        <v>1121</v>
      </c>
      <c r="B256" s="1159" t="s">
        <v>310</v>
      </c>
      <c r="C256" s="1154" t="s">
        <v>1122</v>
      </c>
      <c r="D256" s="1193">
        <v>45931</v>
      </c>
      <c r="E256" s="1193">
        <f t="shared" ref="E256" si="28">D256+6</f>
        <v>45937</v>
      </c>
      <c r="F256" s="1181"/>
      <c r="G256" s="1199"/>
    </row>
    <row r="257" spans="1:7" s="145" customFormat="1" ht="18" hidden="1" customHeight="1">
      <c r="A257" s="804" t="s">
        <v>1123</v>
      </c>
      <c r="B257" s="1168" t="s">
        <v>912</v>
      </c>
      <c r="C257" s="1154" t="s">
        <v>1124</v>
      </c>
      <c r="D257" s="1200">
        <v>45931</v>
      </c>
      <c r="E257" s="1184">
        <f t="shared" ref="E257:E259" si="29">D257+6</f>
        <v>45937</v>
      </c>
      <c r="F257" s="1181"/>
      <c r="G257" s="1199"/>
    </row>
    <row r="258" spans="1:7" s="145" customFormat="1" ht="18" hidden="1" customHeight="1">
      <c r="A258" s="804" t="s">
        <v>1125</v>
      </c>
      <c r="B258" s="1200" t="s">
        <v>973</v>
      </c>
      <c r="C258" s="1154" t="s">
        <v>1126</v>
      </c>
      <c r="D258" s="1200">
        <v>45933</v>
      </c>
      <c r="E258" s="1184">
        <f t="shared" si="29"/>
        <v>45939</v>
      </c>
      <c r="F258" s="1181"/>
      <c r="G258" s="1199"/>
    </row>
    <row r="259" spans="1:7" s="145" customFormat="1" ht="18" hidden="1" customHeight="1">
      <c r="A259" s="1020" t="s">
        <v>973</v>
      </c>
      <c r="B259" s="1154" t="s">
        <v>918</v>
      </c>
      <c r="C259" s="1154" t="s">
        <v>1127</v>
      </c>
      <c r="D259" s="1200">
        <v>45942</v>
      </c>
      <c r="E259" s="1184">
        <f t="shared" si="29"/>
        <v>45948</v>
      </c>
      <c r="F259" s="1181"/>
      <c r="G259" s="1194">
        <v>42</v>
      </c>
    </row>
    <row r="260" spans="1:7" s="145" customFormat="1" ht="18" hidden="1" customHeight="1">
      <c r="A260" s="207"/>
      <c r="B260" s="1168" t="s">
        <v>912</v>
      </c>
      <c r="C260" s="1154" t="s">
        <v>1128</v>
      </c>
      <c r="D260" s="1200">
        <v>45948</v>
      </c>
      <c r="E260" s="1184">
        <f t="shared" ref="E260:E262" si="30">D260+6</f>
        <v>45954</v>
      </c>
      <c r="F260" s="1181"/>
      <c r="G260" s="1194">
        <v>43</v>
      </c>
    </row>
    <row r="261" spans="1:7" s="145" customFormat="1" ht="18" hidden="1" customHeight="1">
      <c r="A261" s="207"/>
      <c r="B261" s="1154" t="s">
        <v>973</v>
      </c>
      <c r="C261" s="1154" t="s">
        <v>1129</v>
      </c>
      <c r="D261" s="1200">
        <v>45957</v>
      </c>
      <c r="E261" s="1184">
        <f t="shared" si="30"/>
        <v>45963</v>
      </c>
      <c r="F261" s="1181"/>
      <c r="G261" s="1194">
        <v>44</v>
      </c>
    </row>
    <row r="262" spans="1:7" s="145" customFormat="1" ht="18" hidden="1" customHeight="1">
      <c r="A262" s="207"/>
      <c r="B262" s="1154" t="s">
        <v>918</v>
      </c>
      <c r="C262" s="1154" t="s">
        <v>1130</v>
      </c>
      <c r="D262" s="1200">
        <v>45963</v>
      </c>
      <c r="E262" s="1184">
        <f t="shared" si="30"/>
        <v>45969</v>
      </c>
      <c r="F262" s="1181"/>
      <c r="G262" s="1194">
        <v>45</v>
      </c>
    </row>
    <row r="263" spans="1:7" s="145" customFormat="1" ht="18" hidden="1" customHeight="1">
      <c r="A263" s="207"/>
      <c r="B263" s="1168" t="s">
        <v>912</v>
      </c>
      <c r="C263" s="1154" t="s">
        <v>1131</v>
      </c>
      <c r="D263" s="1200">
        <v>45969</v>
      </c>
      <c r="E263" s="1184">
        <f t="shared" ref="E263:E264" si="31">D263+6</f>
        <v>45975</v>
      </c>
      <c r="F263" s="1181"/>
      <c r="G263" s="1194">
        <v>46</v>
      </c>
    </row>
    <row r="264" spans="1:7" s="145" customFormat="1" ht="18" hidden="1" customHeight="1">
      <c r="A264" s="207"/>
      <c r="B264" s="1154" t="s">
        <v>973</v>
      </c>
      <c r="C264" s="1154" t="s">
        <v>1132</v>
      </c>
      <c r="D264" s="1200">
        <v>45979</v>
      </c>
      <c r="E264" s="1184">
        <f t="shared" si="31"/>
        <v>45985</v>
      </c>
      <c r="F264" s="1181"/>
      <c r="G264" s="1194">
        <v>47</v>
      </c>
    </row>
    <row r="265" spans="1:7" s="145" customFormat="1" ht="18" hidden="1" customHeight="1">
      <c r="A265" s="207"/>
      <c r="B265" s="1154" t="s">
        <v>918</v>
      </c>
      <c r="C265" s="1154" t="s">
        <v>1133</v>
      </c>
      <c r="D265" s="1200">
        <v>45983</v>
      </c>
      <c r="E265" s="1184">
        <f t="shared" ref="E265" si="32">D265+6</f>
        <v>45989</v>
      </c>
      <c r="F265" s="1181"/>
      <c r="G265" s="1194">
        <v>48</v>
      </c>
    </row>
    <row r="266" spans="1:7" s="145" customFormat="1" ht="18" hidden="1" customHeight="1">
      <c r="A266" s="207"/>
      <c r="B266" s="1154" t="s">
        <v>1125</v>
      </c>
      <c r="C266" s="1154" t="s">
        <v>1134</v>
      </c>
      <c r="D266" s="1200">
        <v>45993</v>
      </c>
      <c r="E266" s="1184">
        <f t="shared" ref="E266:E267" si="33">D266+6</f>
        <v>45999</v>
      </c>
      <c r="F266" s="1181"/>
      <c r="G266" s="1194">
        <v>49</v>
      </c>
    </row>
    <row r="267" spans="1:7" s="145" customFormat="1" ht="18" hidden="1" customHeight="1">
      <c r="A267" s="804" t="s">
        <v>973</v>
      </c>
      <c r="B267" s="1154" t="s">
        <v>1135</v>
      </c>
      <c r="C267" s="1154" t="s">
        <v>1136</v>
      </c>
      <c r="D267" s="1200">
        <v>45999</v>
      </c>
      <c r="E267" s="1184">
        <f t="shared" si="33"/>
        <v>46005</v>
      </c>
      <c r="F267" s="1181"/>
      <c r="G267" s="1194">
        <v>50</v>
      </c>
    </row>
    <row r="268" spans="1:7" s="145" customFormat="1" ht="18" hidden="1" customHeight="1">
      <c r="A268" s="804" t="s">
        <v>918</v>
      </c>
      <c r="B268" s="1167" t="s">
        <v>641</v>
      </c>
      <c r="C268" s="1154" t="s">
        <v>1137</v>
      </c>
      <c r="D268" s="1200">
        <v>46003</v>
      </c>
      <c r="E268" s="1184">
        <f t="shared" ref="E268" si="34">D268+6</f>
        <v>46009</v>
      </c>
      <c r="F268" s="1181"/>
      <c r="G268" s="1194">
        <v>51</v>
      </c>
    </row>
    <row r="269" spans="1:7" s="145" customFormat="1" ht="18" hidden="1" customHeight="1">
      <c r="A269" s="207"/>
      <c r="B269" s="1154" t="s">
        <v>1125</v>
      </c>
      <c r="C269" s="1154" t="s">
        <v>1138</v>
      </c>
      <c r="D269" s="1200">
        <v>46014</v>
      </c>
      <c r="E269" s="1184">
        <f t="shared" ref="E269" si="35">D269+6</f>
        <v>46020</v>
      </c>
      <c r="F269" s="1181"/>
      <c r="G269" s="1194">
        <v>52</v>
      </c>
    </row>
    <row r="270" spans="1:7" s="145" customFormat="1" ht="18" hidden="1" customHeight="1">
      <c r="A270" s="804" t="s">
        <v>1139</v>
      </c>
      <c r="B270" s="1154" t="s">
        <v>1135</v>
      </c>
      <c r="C270" s="1154" t="s">
        <v>1140</v>
      </c>
      <c r="D270" s="1200">
        <v>46027</v>
      </c>
      <c r="E270" s="1184">
        <f t="shared" ref="E270" si="36">D270+6</f>
        <v>46033</v>
      </c>
      <c r="F270" s="1181"/>
      <c r="G270" s="1194">
        <v>1</v>
      </c>
    </row>
    <row r="271" spans="1:7" s="145" customFormat="1" ht="18" hidden="1" customHeight="1">
      <c r="A271" s="804" t="s">
        <v>1141</v>
      </c>
      <c r="B271" s="1167" t="s">
        <v>641</v>
      </c>
      <c r="C271" s="1154" t="s">
        <v>1142</v>
      </c>
      <c r="D271" s="1177" t="s">
        <v>286</v>
      </c>
      <c r="E271" s="1177" t="s">
        <v>286</v>
      </c>
      <c r="F271" s="1181"/>
      <c r="G271" s="1194">
        <v>2</v>
      </c>
    </row>
    <row r="272" spans="1:7" s="145" customFormat="1" ht="18" hidden="1" customHeight="1">
      <c r="A272" s="804"/>
      <c r="B272" s="1154" t="s">
        <v>1125</v>
      </c>
      <c r="C272" s="1154" t="s">
        <v>1143</v>
      </c>
      <c r="D272" s="1200">
        <v>46034</v>
      </c>
      <c r="E272" s="1184">
        <f t="shared" ref="E272" si="37">D272+6</f>
        <v>46040</v>
      </c>
      <c r="F272" s="1181"/>
      <c r="G272" s="1194">
        <v>3</v>
      </c>
    </row>
    <row r="273" spans="1:7" s="145" customFormat="1" ht="18" hidden="1" customHeight="1">
      <c r="A273" s="804" t="s">
        <v>1135</v>
      </c>
      <c r="B273" s="1154" t="s">
        <v>1144</v>
      </c>
      <c r="C273" s="1154" t="s">
        <v>1145</v>
      </c>
      <c r="D273" s="1200">
        <v>46041</v>
      </c>
      <c r="E273" s="1184">
        <f t="shared" ref="E273" si="38">D273+6</f>
        <v>46047</v>
      </c>
      <c r="F273" s="1181"/>
      <c r="G273" s="1194">
        <v>4</v>
      </c>
    </row>
    <row r="274" spans="1:7" s="145" customFormat="1" ht="18" hidden="1" customHeight="1">
      <c r="A274" s="804" t="s">
        <v>1144</v>
      </c>
      <c r="B274" s="1154" t="s">
        <v>1135</v>
      </c>
      <c r="C274" s="1154" t="s">
        <v>1146</v>
      </c>
      <c r="D274" s="1200">
        <v>46048</v>
      </c>
      <c r="E274" s="1184">
        <f t="shared" ref="E274" si="39">D274+6</f>
        <v>46054</v>
      </c>
      <c r="F274" s="1181"/>
      <c r="G274" s="1194">
        <v>5</v>
      </c>
    </row>
    <row r="275" spans="1:7" s="145" customFormat="1" ht="18" hidden="1" customHeight="1">
      <c r="A275" s="804" t="s">
        <v>1125</v>
      </c>
      <c r="B275" s="1159" t="s">
        <v>462</v>
      </c>
      <c r="C275" s="1154" t="s">
        <v>1147</v>
      </c>
      <c r="D275" s="1200">
        <v>46059</v>
      </c>
      <c r="E275" s="1184">
        <f t="shared" ref="E275" si="40">D275+6</f>
        <v>46065</v>
      </c>
      <c r="F275" s="1181"/>
      <c r="G275" s="1194">
        <v>6</v>
      </c>
    </row>
    <row r="276" spans="1:7" s="145" customFormat="1" ht="18" hidden="1" customHeight="1">
      <c r="A276" s="804" t="s">
        <v>1135</v>
      </c>
      <c r="B276" s="1154" t="s">
        <v>1144</v>
      </c>
      <c r="C276" s="1154" t="s">
        <v>1148</v>
      </c>
      <c r="D276" s="1200">
        <v>46062</v>
      </c>
      <c r="E276" s="1184">
        <f t="shared" ref="E276" si="41">D276+6</f>
        <v>46068</v>
      </c>
      <c r="F276" s="1181"/>
      <c r="G276" s="1194">
        <v>7</v>
      </c>
    </row>
    <row r="277" spans="1:7" s="145" customFormat="1" ht="18" hidden="1" customHeight="1">
      <c r="A277" s="804" t="s">
        <v>1149</v>
      </c>
      <c r="B277" s="1159" t="s">
        <v>462</v>
      </c>
      <c r="C277" s="1154" t="s">
        <v>1150</v>
      </c>
      <c r="D277" s="1200">
        <v>46067</v>
      </c>
      <c r="E277" s="1184">
        <f t="shared" ref="E277" si="42">D277+6</f>
        <v>46073</v>
      </c>
      <c r="F277" s="1181"/>
      <c r="G277" s="1194">
        <v>8</v>
      </c>
    </row>
    <row r="278" spans="1:7" s="145" customFormat="1" ht="18" hidden="1" customHeight="1">
      <c r="A278" s="207"/>
      <c r="B278" s="1154" t="s">
        <v>1125</v>
      </c>
      <c r="C278" s="1154" t="s">
        <v>1151</v>
      </c>
      <c r="D278" s="1200">
        <v>46074</v>
      </c>
      <c r="E278" s="1184">
        <f t="shared" ref="E278" si="43">D278+6</f>
        <v>46080</v>
      </c>
      <c r="F278" s="1181"/>
      <c r="G278" s="1194">
        <v>9</v>
      </c>
    </row>
    <row r="279" spans="1:7" s="145" customFormat="1" ht="18" hidden="1" customHeight="1">
      <c r="A279" s="804" t="s">
        <v>1135</v>
      </c>
      <c r="B279" s="1154" t="s">
        <v>1144</v>
      </c>
      <c r="C279" s="1154" t="s">
        <v>1152</v>
      </c>
      <c r="D279" s="1200">
        <v>46084</v>
      </c>
      <c r="E279" s="1184">
        <f t="shared" ref="E279:E280" si="44">D279+6</f>
        <v>46090</v>
      </c>
      <c r="F279" s="1181"/>
      <c r="G279" s="1194">
        <v>10</v>
      </c>
    </row>
    <row r="280" spans="1:7" s="145" customFormat="1" ht="18" hidden="1" customHeight="1">
      <c r="A280" s="804" t="s">
        <v>1149</v>
      </c>
      <c r="B280" s="1154" t="s">
        <v>1125</v>
      </c>
      <c r="C280" s="1154" t="s">
        <v>1153</v>
      </c>
      <c r="D280" s="1200">
        <v>46091</v>
      </c>
      <c r="E280" s="1184">
        <f t="shared" si="44"/>
        <v>46097</v>
      </c>
      <c r="F280" s="1181"/>
      <c r="G280" s="1194">
        <v>11</v>
      </c>
    </row>
    <row r="281" spans="1:7" s="145" customFormat="1" ht="18" hidden="1" customHeight="1">
      <c r="A281" s="804" t="s">
        <v>1125</v>
      </c>
      <c r="B281" s="1154" t="s">
        <v>1144</v>
      </c>
      <c r="C281" s="1154" t="s">
        <v>1154</v>
      </c>
      <c r="D281" s="1200">
        <v>46098</v>
      </c>
      <c r="E281" s="1184">
        <f t="shared" ref="E281" si="45">D281+6</f>
        <v>46104</v>
      </c>
      <c r="F281" s="1181"/>
      <c r="G281" s="1194">
        <v>12</v>
      </c>
    </row>
    <row r="282" spans="1:7" s="145" customFormat="1" ht="18" hidden="1" customHeight="1">
      <c r="A282" s="804" t="s">
        <v>1144</v>
      </c>
      <c r="B282" s="1154" t="s">
        <v>1125</v>
      </c>
      <c r="C282" s="1154" t="s">
        <v>1155</v>
      </c>
      <c r="D282" s="1200">
        <v>46111</v>
      </c>
      <c r="E282" s="1184">
        <f t="shared" ref="E282" si="46">D282+6</f>
        <v>46117</v>
      </c>
      <c r="F282" s="1181"/>
      <c r="G282" s="1194">
        <v>13</v>
      </c>
    </row>
    <row r="283" spans="1:7" s="145" customFormat="1" ht="18" hidden="1" customHeight="1">
      <c r="A283" s="804"/>
      <c r="B283" s="1154" t="s">
        <v>1135</v>
      </c>
      <c r="C283" s="1154" t="s">
        <v>1156</v>
      </c>
      <c r="D283" s="1200">
        <v>46113</v>
      </c>
      <c r="E283" s="1184">
        <f t="shared" ref="E283" si="47">D283+6</f>
        <v>46119</v>
      </c>
      <c r="F283" s="1181"/>
      <c r="G283" s="1194">
        <v>14</v>
      </c>
    </row>
    <row r="284" spans="1:7" s="145" customFormat="1" ht="18" hidden="1" customHeight="1">
      <c r="A284" s="804" t="s">
        <v>1125</v>
      </c>
      <c r="B284" s="1154" t="s">
        <v>1144</v>
      </c>
      <c r="C284" s="1154" t="s">
        <v>1157</v>
      </c>
      <c r="D284" s="1200">
        <v>46119</v>
      </c>
      <c r="E284" s="1184">
        <f t="shared" ref="E284" si="48">D284+6</f>
        <v>46125</v>
      </c>
      <c r="F284" s="1181"/>
      <c r="G284" s="1194">
        <v>15</v>
      </c>
    </row>
    <row r="285" spans="1:7" s="145" customFormat="1" ht="18" hidden="1" customHeight="1">
      <c r="A285" s="804" t="s">
        <v>1158</v>
      </c>
      <c r="B285" s="1154" t="s">
        <v>915</v>
      </c>
      <c r="C285" s="1154" t="s">
        <v>1159</v>
      </c>
      <c r="D285" s="1200">
        <v>46129</v>
      </c>
      <c r="E285" s="1178" t="s">
        <v>286</v>
      </c>
      <c r="F285" s="1181"/>
      <c r="G285" s="1194">
        <v>16</v>
      </c>
    </row>
    <row r="286" spans="1:7" s="145" customFormat="1" ht="18" hidden="1" customHeight="1">
      <c r="A286" s="804"/>
      <c r="B286" s="1154" t="s">
        <v>1160</v>
      </c>
      <c r="C286" s="1154" t="s">
        <v>1161</v>
      </c>
      <c r="D286" s="1200">
        <v>46142</v>
      </c>
      <c r="E286" s="1184">
        <f t="shared" ref="E286:E287" si="49">D286+6</f>
        <v>46148</v>
      </c>
      <c r="F286" s="1181"/>
      <c r="G286" s="1194">
        <v>17</v>
      </c>
    </row>
    <row r="287" spans="1:7" s="145" customFormat="1" ht="18" hidden="1" customHeight="1">
      <c r="A287" s="804" t="s">
        <v>1162</v>
      </c>
      <c r="B287" s="1159" t="s">
        <v>462</v>
      </c>
      <c r="C287" s="1154" t="s">
        <v>1163</v>
      </c>
      <c r="D287" s="1200">
        <v>46139</v>
      </c>
      <c r="E287" s="1184">
        <f t="shared" si="49"/>
        <v>46145</v>
      </c>
      <c r="F287" s="1181"/>
      <c r="G287" s="1194">
        <v>18</v>
      </c>
    </row>
    <row r="288" spans="1:7" s="145" customFormat="1" ht="18" hidden="1" customHeight="1">
      <c r="A288" s="804" t="s">
        <v>1164</v>
      </c>
      <c r="B288" s="1154" t="s">
        <v>915</v>
      </c>
      <c r="C288" s="1154" t="s">
        <v>1165</v>
      </c>
      <c r="D288" s="1200">
        <v>46145</v>
      </c>
      <c r="E288" s="1184">
        <f t="shared" ref="E288" si="50">D288+6</f>
        <v>46151</v>
      </c>
      <c r="F288" s="1181"/>
      <c r="G288" s="1194">
        <v>19</v>
      </c>
    </row>
    <row r="289" spans="1:10" s="145" customFormat="1" ht="18" hidden="1" customHeight="1">
      <c r="A289" s="804" t="s">
        <v>1135</v>
      </c>
      <c r="B289" s="1154" t="s">
        <v>1135</v>
      </c>
      <c r="C289" s="1154" t="s">
        <v>1166</v>
      </c>
      <c r="D289" s="1200">
        <v>46154</v>
      </c>
      <c r="E289" s="1184">
        <f t="shared" ref="E289" si="51">D289+6</f>
        <v>46160</v>
      </c>
      <c r="F289" s="1181"/>
      <c r="G289" s="1194">
        <v>20</v>
      </c>
    </row>
    <row r="290" spans="1:10" s="145" customFormat="1" ht="18" hidden="1" customHeight="1">
      <c r="A290" s="804" t="s">
        <v>1144</v>
      </c>
      <c r="B290" s="1154" t="s">
        <v>915</v>
      </c>
      <c r="C290" s="1154" t="s">
        <v>1167</v>
      </c>
      <c r="D290" s="1200">
        <v>46160</v>
      </c>
      <c r="E290" s="1184">
        <f t="shared" ref="E290" si="52">D290+6</f>
        <v>46166</v>
      </c>
      <c r="F290" s="1181"/>
      <c r="G290" s="1194">
        <v>21</v>
      </c>
    </row>
    <row r="291" spans="1:10" s="145" customFormat="1" ht="18" hidden="1" customHeight="1">
      <c r="A291" s="804" t="s">
        <v>1168</v>
      </c>
      <c r="B291" s="1154" t="s">
        <v>1135</v>
      </c>
      <c r="C291" s="1154" t="s">
        <v>1169</v>
      </c>
      <c r="D291" s="1200">
        <v>46166</v>
      </c>
      <c r="E291" s="1184">
        <f t="shared" ref="E291" si="53">D291+6</f>
        <v>46172</v>
      </c>
      <c r="F291" s="1181"/>
      <c r="G291" s="1194">
        <v>22</v>
      </c>
    </row>
    <row r="292" spans="1:10" s="145" customFormat="1" ht="18" customHeight="1">
      <c r="A292" s="804" t="s">
        <v>1170</v>
      </c>
      <c r="B292" s="1154" t="s">
        <v>1171</v>
      </c>
      <c r="C292" s="1154" t="s">
        <v>1172</v>
      </c>
      <c r="D292" s="1200">
        <v>46175</v>
      </c>
      <c r="E292" s="1184">
        <f t="shared" ref="E292" si="54">D292+6</f>
        <v>46181</v>
      </c>
      <c r="F292" s="1181"/>
      <c r="G292" s="1194">
        <v>23</v>
      </c>
    </row>
    <row r="293" spans="1:10" s="145" customFormat="1" ht="18" customHeight="1">
      <c r="A293" s="804" t="s">
        <v>1149</v>
      </c>
      <c r="B293" s="1154" t="s">
        <v>915</v>
      </c>
      <c r="C293" s="1154" t="s">
        <v>1173</v>
      </c>
      <c r="D293" s="1200">
        <v>46183</v>
      </c>
      <c r="E293" s="1184">
        <f t="shared" ref="E293" si="55">D293+6</f>
        <v>46189</v>
      </c>
      <c r="F293" s="1181"/>
      <c r="G293" s="1194">
        <v>24</v>
      </c>
    </row>
    <row r="294" spans="1:10" s="145" customFormat="1" ht="18" customHeight="1">
      <c r="A294" s="804" t="s">
        <v>1174</v>
      </c>
      <c r="B294" s="1168" t="s">
        <v>1135</v>
      </c>
      <c r="C294" s="1154" t="s">
        <v>1175</v>
      </c>
      <c r="D294" s="1200">
        <v>46187</v>
      </c>
      <c r="E294" s="1184">
        <f t="shared" ref="E294" si="56">D294+6</f>
        <v>46193</v>
      </c>
      <c r="F294" s="1181"/>
      <c r="G294" s="1194">
        <v>25</v>
      </c>
    </row>
    <row r="295" spans="1:10" s="145" customFormat="1" ht="18" customHeight="1">
      <c r="A295" s="804" t="s">
        <v>1168</v>
      </c>
      <c r="B295" s="1154" t="s">
        <v>1171</v>
      </c>
      <c r="C295" s="1154" t="s">
        <v>1176</v>
      </c>
      <c r="D295" s="1200">
        <v>46192</v>
      </c>
      <c r="E295" s="1184">
        <f t="shared" ref="E295:E298" si="57">D295+6</f>
        <v>46198</v>
      </c>
      <c r="F295" s="1181"/>
      <c r="G295" s="1194">
        <v>26</v>
      </c>
    </row>
    <row r="296" spans="1:10" s="145" customFormat="1" ht="18" customHeight="1">
      <c r="A296" s="804" t="s">
        <v>1135</v>
      </c>
      <c r="B296" s="1154" t="s">
        <v>915</v>
      </c>
      <c r="C296" s="1154" t="s">
        <v>1177</v>
      </c>
      <c r="D296" s="1200">
        <v>46202</v>
      </c>
      <c r="E296" s="1184">
        <f t="shared" si="57"/>
        <v>46208</v>
      </c>
      <c r="F296" s="1181"/>
      <c r="G296" s="1194">
        <v>27</v>
      </c>
    </row>
    <row r="297" spans="1:10" s="145" customFormat="1" ht="18" customHeight="1">
      <c r="A297" s="804" t="s">
        <v>1178</v>
      </c>
      <c r="B297" s="1168" t="s">
        <v>1135</v>
      </c>
      <c r="C297" s="1154" t="s">
        <v>1179</v>
      </c>
      <c r="D297" s="1200">
        <v>46209</v>
      </c>
      <c r="E297" s="1184">
        <f t="shared" si="57"/>
        <v>46215</v>
      </c>
      <c r="F297" s="1181"/>
      <c r="G297" s="1194">
        <v>28</v>
      </c>
    </row>
    <row r="298" spans="1:10" s="145" customFormat="1" ht="18" customHeight="1">
      <c r="A298" s="804" t="s">
        <v>1168</v>
      </c>
      <c r="B298" s="1154" t="s">
        <v>1171</v>
      </c>
      <c r="C298" s="1154" t="s">
        <v>1180</v>
      </c>
      <c r="D298" s="1200">
        <v>46216</v>
      </c>
      <c r="E298" s="1184">
        <f t="shared" si="57"/>
        <v>46222</v>
      </c>
      <c r="F298" s="1181"/>
      <c r="G298" s="1194">
        <v>29</v>
      </c>
    </row>
    <row r="299" spans="1:10" s="145" customFormat="1" ht="18" customHeight="1">
      <c r="A299" s="804"/>
      <c r="B299" s="1154" t="s">
        <v>915</v>
      </c>
      <c r="C299" s="1154" t="s">
        <v>1181</v>
      </c>
      <c r="D299" s="1200">
        <v>46223</v>
      </c>
      <c r="E299" s="1184">
        <f t="shared" ref="E299" si="58">D299+6</f>
        <v>46229</v>
      </c>
      <c r="F299" s="1181"/>
      <c r="G299" s="1194">
        <v>30</v>
      </c>
    </row>
    <row r="300" spans="1:10" s="145" customFormat="1" ht="18" customHeight="1">
      <c r="A300" s="804"/>
      <c r="B300" s="1154" t="s">
        <v>1135</v>
      </c>
      <c r="C300" s="1154" t="s">
        <v>1182</v>
      </c>
      <c r="D300" s="1200">
        <v>46230</v>
      </c>
      <c r="E300" s="1184">
        <f t="shared" ref="E300:E302" si="59">D300+6</f>
        <v>46236</v>
      </c>
      <c r="F300" s="1181"/>
      <c r="G300" s="1194">
        <v>31</v>
      </c>
    </row>
    <row r="301" spans="1:10" s="145" customFormat="1" ht="18" customHeight="1">
      <c r="A301" s="804"/>
      <c r="B301" s="1154" t="s">
        <v>1183</v>
      </c>
      <c r="C301" s="1154" t="s">
        <v>1184</v>
      </c>
      <c r="D301" s="1200">
        <v>46237</v>
      </c>
      <c r="E301" s="1184">
        <f t="shared" si="59"/>
        <v>46243</v>
      </c>
      <c r="F301" s="1181"/>
      <c r="G301" s="1194">
        <v>32</v>
      </c>
    </row>
    <row r="302" spans="1:10" s="145" customFormat="1" ht="18" customHeight="1">
      <c r="A302" s="804"/>
      <c r="B302" s="1154" t="s">
        <v>1168</v>
      </c>
      <c r="C302" s="1154" t="s">
        <v>1185</v>
      </c>
      <c r="D302" s="1200">
        <v>46244</v>
      </c>
      <c r="E302" s="1184">
        <f t="shared" si="59"/>
        <v>46250</v>
      </c>
      <c r="F302" s="1181"/>
      <c r="G302" s="1194">
        <v>33</v>
      </c>
    </row>
    <row r="303" spans="1:10" s="145" customFormat="1" ht="18" customHeight="1">
      <c r="A303" s="804"/>
      <c r="B303" s="1154" t="s">
        <v>1135</v>
      </c>
      <c r="C303" s="1154" t="s">
        <v>1186</v>
      </c>
      <c r="D303" s="1200">
        <v>46251</v>
      </c>
      <c r="E303" s="1184">
        <f t="shared" ref="E303" si="60">D303+6</f>
        <v>46257</v>
      </c>
      <c r="F303" s="1181"/>
      <c r="G303" s="1194">
        <v>34</v>
      </c>
    </row>
    <row r="304" spans="1:10" s="18" customFormat="1" ht="18" customHeight="1">
      <c r="A304" s="853"/>
      <c r="B304" s="195" t="s">
        <v>1011</v>
      </c>
      <c r="C304" s="11"/>
      <c r="D304" s="11"/>
      <c r="E304" s="11"/>
      <c r="F304" s="11"/>
      <c r="G304" s="11"/>
      <c r="H304" s="11"/>
      <c r="J304" s="11"/>
    </row>
    <row r="305" spans="1:13" s="18" customFormat="1" ht="18" customHeight="1">
      <c r="A305" s="853"/>
      <c r="B305" s="147" t="s">
        <v>467</v>
      </c>
      <c r="C305" s="11"/>
      <c r="D305" s="11"/>
      <c r="E305" s="11"/>
      <c r="F305" s="11"/>
      <c r="G305" s="11"/>
      <c r="H305" s="11"/>
      <c r="J305" s="11"/>
    </row>
    <row r="306" spans="1:13" s="18" customFormat="1" ht="18" customHeight="1">
      <c r="A306" s="853"/>
      <c r="B306" s="147"/>
      <c r="C306" s="11"/>
      <c r="D306" s="11"/>
      <c r="E306" s="11"/>
      <c r="F306" s="11"/>
      <c r="G306" s="11"/>
      <c r="H306" s="11"/>
      <c r="J306" s="11"/>
    </row>
    <row r="307" spans="1:13" ht="18" customHeight="1">
      <c r="B307" s="413"/>
      <c r="C307" s="331"/>
      <c r="D307" s="198"/>
      <c r="E307" s="199"/>
      <c r="F307" s="413"/>
      <c r="H307" s="198"/>
    </row>
    <row r="308" spans="1:13" s="149" customFormat="1" ht="20.100000000000001" customHeight="1">
      <c r="A308" s="1018"/>
      <c r="B308" s="1529" t="s">
        <v>1187</v>
      </c>
      <c r="C308" s="1529"/>
      <c r="D308" s="1529"/>
      <c r="E308" s="1529"/>
      <c r="F308" s="1022"/>
      <c r="G308" s="145"/>
      <c r="H308" s="145"/>
      <c r="J308" s="145"/>
      <c r="K308" s="145"/>
      <c r="L308" s="145"/>
      <c r="M308" s="145"/>
    </row>
    <row r="309" spans="1:13" s="149" customFormat="1" ht="20.100000000000001" customHeight="1">
      <c r="A309" s="1018"/>
      <c r="B309" s="1019"/>
      <c r="C309" s="1019"/>
      <c r="D309" s="1019"/>
      <c r="E309" s="1019"/>
      <c r="F309" s="1019"/>
      <c r="G309" s="145"/>
      <c r="H309" s="145"/>
      <c r="J309" s="145"/>
      <c r="K309" s="145"/>
      <c r="L309" s="145"/>
      <c r="M309" s="145"/>
    </row>
    <row r="310" spans="1:13" s="147" customFormat="1" ht="30" customHeight="1">
      <c r="A310" s="804"/>
      <c r="B310" s="1530" t="s">
        <v>4</v>
      </c>
      <c r="C310" s="1531"/>
      <c r="D310" s="1532" t="s">
        <v>250</v>
      </c>
      <c r="E310" s="1147" t="s">
        <v>46</v>
      </c>
      <c r="F310" s="1196"/>
      <c r="G310" s="1197"/>
      <c r="H310" s="1197"/>
      <c r="J310" s="145"/>
      <c r="K310" s="145"/>
    </row>
    <row r="311" spans="1:13" s="147" customFormat="1" ht="18" customHeight="1">
      <c r="A311" s="804"/>
      <c r="B311" s="1148" t="s">
        <v>252</v>
      </c>
      <c r="C311" s="1148" t="s">
        <v>253</v>
      </c>
      <c r="D311" s="1533"/>
      <c r="E311" s="1149" t="s">
        <v>48</v>
      </c>
      <c r="F311" s="1196"/>
      <c r="G311" s="1183" t="s">
        <v>255</v>
      </c>
      <c r="J311" s="145"/>
      <c r="K311" s="145"/>
    </row>
    <row r="312" spans="1:13" s="145" customFormat="1" ht="18" hidden="1" customHeight="1">
      <c r="A312" s="804" t="s">
        <v>995</v>
      </c>
      <c r="B312" s="1154" t="s">
        <v>912</v>
      </c>
      <c r="C312" s="1154" t="s">
        <v>997</v>
      </c>
      <c r="D312" s="1154">
        <v>45295</v>
      </c>
      <c r="E312" s="1151">
        <f t="shared" ref="E312:E316" si="61">D312+5</f>
        <v>45300</v>
      </c>
      <c r="F312" s="1174"/>
      <c r="G312" s="1199"/>
    </row>
    <row r="313" spans="1:13" s="145" customFormat="1" ht="18" hidden="1" customHeight="1">
      <c r="A313" s="804" t="s">
        <v>4</v>
      </c>
      <c r="B313" s="1154" t="s">
        <v>918</v>
      </c>
      <c r="C313" s="1154" t="s">
        <v>998</v>
      </c>
      <c r="D313" s="1154">
        <v>45669</v>
      </c>
      <c r="E313" s="1151">
        <f t="shared" si="61"/>
        <v>45674</v>
      </c>
      <c r="F313" s="1174"/>
      <c r="G313" s="1199"/>
    </row>
    <row r="314" spans="1:13" s="145" customFormat="1" ht="18" hidden="1" customHeight="1">
      <c r="A314" s="804"/>
      <c r="B314" s="1154" t="s">
        <v>912</v>
      </c>
      <c r="C314" s="1154" t="s">
        <v>999</v>
      </c>
      <c r="D314" s="1154">
        <v>45307</v>
      </c>
      <c r="E314" s="1151">
        <f t="shared" si="61"/>
        <v>45312</v>
      </c>
      <c r="F314" s="1174"/>
      <c r="G314" s="1199"/>
    </row>
    <row r="315" spans="1:13" s="145" customFormat="1" ht="18" hidden="1" customHeight="1">
      <c r="A315" s="804"/>
      <c r="B315" s="1154" t="s">
        <v>918</v>
      </c>
      <c r="C315" s="1154" t="s">
        <v>1000</v>
      </c>
      <c r="D315" s="1154">
        <v>45687</v>
      </c>
      <c r="E315" s="1151">
        <f t="shared" si="61"/>
        <v>45692</v>
      </c>
      <c r="F315" s="1174"/>
      <c r="G315" s="1199"/>
    </row>
    <row r="316" spans="1:13" s="145" customFormat="1" ht="18" hidden="1" customHeight="1">
      <c r="A316" s="804"/>
      <c r="B316" s="1154" t="s">
        <v>912</v>
      </c>
      <c r="C316" s="1154" t="s">
        <v>1001</v>
      </c>
      <c r="D316" s="1154">
        <v>45688</v>
      </c>
      <c r="E316" s="1151">
        <f t="shared" si="61"/>
        <v>45693</v>
      </c>
      <c r="F316" s="1174"/>
      <c r="G316" s="1199"/>
    </row>
    <row r="317" spans="1:13" s="145" customFormat="1" ht="18" hidden="1" customHeight="1">
      <c r="A317" s="804" t="s">
        <v>291</v>
      </c>
      <c r="B317" s="1158" t="s">
        <v>310</v>
      </c>
      <c r="C317" s="1154" t="s">
        <v>1002</v>
      </c>
      <c r="D317" s="1156"/>
      <c r="E317" s="1156"/>
      <c r="F317" s="1174"/>
      <c r="G317" s="1199"/>
    </row>
    <row r="318" spans="1:13" s="145" customFormat="1" ht="18" hidden="1" customHeight="1">
      <c r="A318" s="804" t="s">
        <v>912</v>
      </c>
      <c r="B318" s="1154" t="s">
        <v>918</v>
      </c>
      <c r="C318" s="1154" t="s">
        <v>1003</v>
      </c>
      <c r="D318" s="1154">
        <v>45704</v>
      </c>
      <c r="E318" s="1151">
        <f>D318+7</f>
        <v>45711</v>
      </c>
      <c r="F318" s="1174"/>
      <c r="G318" s="1199"/>
    </row>
    <row r="319" spans="1:13" s="145" customFormat="1" ht="18" hidden="1" customHeight="1">
      <c r="A319" s="804"/>
      <c r="B319" s="1154" t="s">
        <v>912</v>
      </c>
      <c r="C319" s="1154" t="s">
        <v>1004</v>
      </c>
      <c r="D319" s="1154">
        <v>45707</v>
      </c>
      <c r="E319" s="1151">
        <f>D319+6</f>
        <v>45713</v>
      </c>
      <c r="F319" s="1174"/>
      <c r="G319" s="1199"/>
    </row>
    <row r="320" spans="1:13" s="145" customFormat="1" ht="18" hidden="1" customHeight="1">
      <c r="A320" s="804"/>
      <c r="B320" s="1158" t="s">
        <v>310</v>
      </c>
      <c r="C320" s="1154" t="s">
        <v>1005</v>
      </c>
      <c r="D320" s="1156"/>
      <c r="E320" s="1156"/>
      <c r="F320" s="1174"/>
      <c r="G320" s="1199"/>
    </row>
    <row r="321" spans="1:7" s="145" customFormat="1" ht="18" hidden="1" customHeight="1">
      <c r="A321" s="804" t="s">
        <v>1006</v>
      </c>
      <c r="B321" s="1154" t="s">
        <v>912</v>
      </c>
      <c r="C321" s="1154" t="s">
        <v>1007</v>
      </c>
      <c r="D321" s="1154">
        <v>45720</v>
      </c>
      <c r="E321" s="1151">
        <f t="shared" ref="E321:E323" si="62">D321+6</f>
        <v>45726</v>
      </c>
      <c r="F321" s="1174"/>
      <c r="G321" s="1199"/>
    </row>
    <row r="322" spans="1:7" s="145" customFormat="1" ht="18" hidden="1" customHeight="1">
      <c r="A322" s="804"/>
      <c r="B322" s="1154" t="s">
        <v>918</v>
      </c>
      <c r="C322" s="1154" t="s">
        <v>1008</v>
      </c>
      <c r="D322" s="1154">
        <v>45736</v>
      </c>
      <c r="E322" s="1151">
        <f t="shared" si="62"/>
        <v>45742</v>
      </c>
      <c r="F322" s="1174"/>
      <c r="G322" s="1199"/>
    </row>
    <row r="323" spans="1:7" s="145" customFormat="1" ht="18" hidden="1" customHeight="1">
      <c r="A323" s="804"/>
      <c r="B323" s="1154" t="s">
        <v>912</v>
      </c>
      <c r="C323" s="1154" t="s">
        <v>1009</v>
      </c>
      <c r="D323" s="1154">
        <v>45735</v>
      </c>
      <c r="E323" s="1151">
        <f t="shared" si="62"/>
        <v>45741</v>
      </c>
      <c r="F323" s="1174"/>
      <c r="G323" s="1199"/>
    </row>
    <row r="324" spans="1:7" s="145" customFormat="1" ht="18" hidden="1" customHeight="1">
      <c r="A324" s="804"/>
      <c r="B324" s="1154" t="s">
        <v>973</v>
      </c>
      <c r="C324" s="1154" t="s">
        <v>1091</v>
      </c>
      <c r="D324" s="1154">
        <v>45756</v>
      </c>
      <c r="E324" s="1151">
        <f>D324+4</f>
        <v>45760</v>
      </c>
      <c r="F324" s="1174"/>
      <c r="G324" s="1199"/>
    </row>
    <row r="325" spans="1:7" s="145" customFormat="1" ht="18" hidden="1" customHeight="1">
      <c r="A325" s="804"/>
      <c r="B325" s="1154" t="s">
        <v>912</v>
      </c>
      <c r="C325" s="1154" t="s">
        <v>1092</v>
      </c>
      <c r="D325" s="1154">
        <v>45764</v>
      </c>
      <c r="E325" s="1151">
        <f t="shared" ref="E325:E331" si="63">D325+4</f>
        <v>45768</v>
      </c>
      <c r="F325" s="1174"/>
      <c r="G325" s="1199"/>
    </row>
    <row r="326" spans="1:7" s="145" customFormat="1" ht="18" hidden="1" customHeight="1">
      <c r="A326" s="804"/>
      <c r="B326" s="1154" t="s">
        <v>918</v>
      </c>
      <c r="C326" s="1154" t="s">
        <v>1093</v>
      </c>
      <c r="D326" s="1154">
        <v>45769</v>
      </c>
      <c r="E326" s="1151">
        <f t="shared" si="63"/>
        <v>45773</v>
      </c>
      <c r="F326" s="1174"/>
      <c r="G326" s="1199"/>
    </row>
    <row r="327" spans="1:7" s="145" customFormat="1" ht="18" hidden="1" customHeight="1">
      <c r="A327" s="804"/>
      <c r="B327" s="1154" t="s">
        <v>973</v>
      </c>
      <c r="C327" s="1154" t="s">
        <v>1094</v>
      </c>
      <c r="D327" s="1154">
        <v>45778</v>
      </c>
      <c r="E327" s="1151">
        <f t="shared" si="63"/>
        <v>45782</v>
      </c>
      <c r="F327" s="1174"/>
      <c r="G327" s="1199"/>
    </row>
    <row r="328" spans="1:7" s="145" customFormat="1" ht="18" hidden="1" customHeight="1">
      <c r="A328" s="804"/>
      <c r="B328" s="1154" t="s">
        <v>912</v>
      </c>
      <c r="C328" s="1154" t="s">
        <v>1188</v>
      </c>
      <c r="D328" s="1154">
        <v>45784</v>
      </c>
      <c r="E328" s="1151">
        <f t="shared" si="63"/>
        <v>45788</v>
      </c>
      <c r="F328" s="1174"/>
      <c r="G328" s="1199"/>
    </row>
    <row r="329" spans="1:7" s="145" customFormat="1" ht="18" hidden="1" customHeight="1">
      <c r="A329" s="804"/>
      <c r="B329" s="1154" t="s">
        <v>918</v>
      </c>
      <c r="C329" s="1154" t="s">
        <v>1189</v>
      </c>
      <c r="D329" s="1154">
        <v>45794</v>
      </c>
      <c r="E329" s="1151">
        <f t="shared" si="63"/>
        <v>45798</v>
      </c>
      <c r="F329" s="1174"/>
      <c r="G329" s="1199"/>
    </row>
    <row r="330" spans="1:7" s="145" customFormat="1" ht="18" hidden="1" customHeight="1">
      <c r="A330" s="804"/>
      <c r="B330" s="1154" t="s">
        <v>973</v>
      </c>
      <c r="C330" s="1154" t="s">
        <v>1190</v>
      </c>
      <c r="D330" s="1154">
        <v>45800</v>
      </c>
      <c r="E330" s="1151">
        <f t="shared" si="63"/>
        <v>45804</v>
      </c>
      <c r="F330" s="1174"/>
      <c r="G330" s="1199"/>
    </row>
    <row r="331" spans="1:7" s="145" customFormat="1" ht="18" hidden="1" customHeight="1">
      <c r="A331" s="804"/>
      <c r="B331" s="1154" t="s">
        <v>912</v>
      </c>
      <c r="C331" s="1154" t="s">
        <v>1191</v>
      </c>
      <c r="D331" s="1154">
        <v>45810</v>
      </c>
      <c r="E331" s="1151">
        <f t="shared" si="63"/>
        <v>45814</v>
      </c>
      <c r="F331" s="1174"/>
      <c r="G331" s="1199"/>
    </row>
    <row r="332" spans="1:7" s="145" customFormat="1" ht="18" hidden="1" customHeight="1">
      <c r="A332" s="804"/>
      <c r="B332" s="1154" t="s">
        <v>918</v>
      </c>
      <c r="C332" s="1154" t="s">
        <v>1192</v>
      </c>
      <c r="D332" s="1154">
        <v>45818</v>
      </c>
      <c r="E332" s="1177" t="s">
        <v>286</v>
      </c>
      <c r="F332" s="1174"/>
      <c r="G332" s="1199"/>
    </row>
    <row r="333" spans="1:7" s="145" customFormat="1" ht="18" hidden="1" customHeight="1">
      <c r="A333" s="804"/>
      <c r="B333" s="1154" t="s">
        <v>973</v>
      </c>
      <c r="C333" s="1154" t="s">
        <v>1193</v>
      </c>
      <c r="D333" s="1154">
        <v>45820</v>
      </c>
      <c r="E333" s="1151">
        <f t="shared" ref="E333" si="64">D333+4</f>
        <v>45824</v>
      </c>
      <c r="F333" s="1174"/>
      <c r="G333" s="1199"/>
    </row>
    <row r="334" spans="1:7" s="145" customFormat="1" ht="18" hidden="1" customHeight="1">
      <c r="A334" s="804"/>
      <c r="B334" s="1154" t="s">
        <v>912</v>
      </c>
      <c r="C334" s="1154" t="s">
        <v>1194</v>
      </c>
      <c r="D334" s="1154">
        <v>45831</v>
      </c>
      <c r="E334" s="1177" t="s">
        <v>286</v>
      </c>
      <c r="F334" s="1174"/>
      <c r="G334" s="1199"/>
    </row>
    <row r="335" spans="1:7" s="145" customFormat="1" ht="18" hidden="1" customHeight="1">
      <c r="A335" s="804"/>
      <c r="B335" s="1154" t="s">
        <v>918</v>
      </c>
      <c r="C335" s="1154" t="s">
        <v>1195</v>
      </c>
      <c r="D335" s="1154">
        <v>45832</v>
      </c>
      <c r="E335" s="1177" t="s">
        <v>286</v>
      </c>
      <c r="F335" s="1174"/>
      <c r="G335" s="1199"/>
    </row>
    <row r="336" spans="1:7" s="145" customFormat="1" ht="18" hidden="1" customHeight="1">
      <c r="A336" s="804"/>
      <c r="B336" s="1154" t="s">
        <v>973</v>
      </c>
      <c r="C336" s="1154" t="s">
        <v>1196</v>
      </c>
      <c r="D336" s="1154">
        <v>45839</v>
      </c>
      <c r="E336" s="1177" t="s">
        <v>286</v>
      </c>
      <c r="F336" s="1174"/>
      <c r="G336" s="1199"/>
    </row>
    <row r="337" spans="1:7" s="145" customFormat="1" ht="18" hidden="1" customHeight="1">
      <c r="A337" s="804"/>
      <c r="B337" s="1154" t="s">
        <v>912</v>
      </c>
      <c r="C337" s="1154" t="s">
        <v>1197</v>
      </c>
      <c r="D337" s="1154">
        <v>45846</v>
      </c>
      <c r="E337" s="1177" t="s">
        <v>286</v>
      </c>
      <c r="F337" s="1174"/>
      <c r="G337" s="1199"/>
    </row>
    <row r="338" spans="1:7" s="145" customFormat="1" ht="18" hidden="1" customHeight="1">
      <c r="A338" s="804"/>
      <c r="B338" s="1154" t="s">
        <v>973</v>
      </c>
      <c r="C338" s="1154" t="s">
        <v>1198</v>
      </c>
      <c r="D338" s="1154">
        <v>45853</v>
      </c>
      <c r="E338" s="1177" t="s">
        <v>286</v>
      </c>
      <c r="F338" s="1174"/>
      <c r="G338" s="1199"/>
    </row>
    <row r="339" spans="1:7" s="145" customFormat="1" ht="18" hidden="1" customHeight="1">
      <c r="A339" s="804"/>
      <c r="B339" s="1154" t="s">
        <v>912</v>
      </c>
      <c r="C339" s="1154" t="s">
        <v>1199</v>
      </c>
      <c r="D339" s="1154">
        <v>45860</v>
      </c>
      <c r="E339" s="1177" t="s">
        <v>286</v>
      </c>
      <c r="F339" s="1174"/>
      <c r="G339" s="1199"/>
    </row>
    <row r="340" spans="1:7" s="145" customFormat="1" ht="18" hidden="1" customHeight="1">
      <c r="A340" s="804"/>
      <c r="B340" s="1154" t="s">
        <v>973</v>
      </c>
      <c r="C340" s="1154" t="s">
        <v>1200</v>
      </c>
      <c r="D340" s="1154">
        <v>45867</v>
      </c>
      <c r="E340" s="1177" t="s">
        <v>286</v>
      </c>
      <c r="F340" s="1174"/>
      <c r="G340" s="1199"/>
    </row>
    <row r="341" spans="1:7" s="145" customFormat="1" ht="18" hidden="1" customHeight="1">
      <c r="A341" s="804"/>
      <c r="B341" s="1154" t="s">
        <v>912</v>
      </c>
      <c r="C341" s="1154" t="s">
        <v>1201</v>
      </c>
      <c r="D341" s="1154">
        <v>45874</v>
      </c>
      <c r="E341" s="1177" t="s">
        <v>286</v>
      </c>
      <c r="F341" s="1174"/>
      <c r="G341" s="1199"/>
    </row>
    <row r="342" spans="1:7" s="145" customFormat="1" ht="18" hidden="1" customHeight="1">
      <c r="A342" s="804"/>
      <c r="B342" s="1154" t="s">
        <v>973</v>
      </c>
      <c r="C342" s="1154" t="s">
        <v>1202</v>
      </c>
      <c r="D342" s="1154">
        <v>45881</v>
      </c>
      <c r="E342" s="1177" t="s">
        <v>286</v>
      </c>
      <c r="F342" s="1174"/>
      <c r="G342" s="1199"/>
    </row>
    <row r="343" spans="1:7" s="145" customFormat="1" ht="18" hidden="1" customHeight="1">
      <c r="A343" s="804"/>
      <c r="B343" s="1154" t="s">
        <v>912</v>
      </c>
      <c r="C343" s="1154" t="s">
        <v>1203</v>
      </c>
      <c r="D343" s="1154">
        <v>45888</v>
      </c>
      <c r="E343" s="1151">
        <f t="shared" ref="E343:E344" si="65">D343+4</f>
        <v>45892</v>
      </c>
      <c r="F343" s="1174"/>
      <c r="G343" s="1199"/>
    </row>
    <row r="344" spans="1:7" s="145" customFormat="1" ht="18" hidden="1" customHeight="1">
      <c r="A344" s="804"/>
      <c r="B344" s="1154" t="s">
        <v>973</v>
      </c>
      <c r="C344" s="1154" t="s">
        <v>1204</v>
      </c>
      <c r="D344" s="1154">
        <v>45895</v>
      </c>
      <c r="E344" s="1151">
        <f t="shared" si="65"/>
        <v>45899</v>
      </c>
      <c r="F344" s="1174"/>
      <c r="G344" s="1199"/>
    </row>
    <row r="345" spans="1:7" s="145" customFormat="1" ht="18" hidden="1" customHeight="1">
      <c r="A345" s="804"/>
      <c r="B345" s="1158" t="s">
        <v>462</v>
      </c>
      <c r="C345" s="1154" t="s">
        <v>1205</v>
      </c>
      <c r="D345" s="1154">
        <v>45902</v>
      </c>
      <c r="E345" s="1151">
        <f t="shared" ref="E345:E347" si="66">D345+4</f>
        <v>45906</v>
      </c>
      <c r="F345" s="1174"/>
      <c r="G345" s="1199"/>
    </row>
    <row r="346" spans="1:7" s="145" customFormat="1" ht="18" hidden="1" customHeight="1">
      <c r="A346" s="804"/>
      <c r="B346" s="1154" t="s">
        <v>912</v>
      </c>
      <c r="C346" s="1154" t="s">
        <v>1206</v>
      </c>
      <c r="D346" s="1154">
        <v>45909</v>
      </c>
      <c r="E346" s="1151">
        <f t="shared" si="66"/>
        <v>45913</v>
      </c>
      <c r="F346" s="1174"/>
      <c r="G346" s="1199"/>
    </row>
    <row r="347" spans="1:7" s="145" customFormat="1" ht="18" hidden="1" customHeight="1">
      <c r="A347" s="804"/>
      <c r="B347" s="1154" t="s">
        <v>973</v>
      </c>
      <c r="C347" s="1154" t="s">
        <v>1207</v>
      </c>
      <c r="D347" s="1154">
        <v>45916</v>
      </c>
      <c r="E347" s="1151">
        <f t="shared" si="66"/>
        <v>45920</v>
      </c>
      <c r="F347" s="1174"/>
      <c r="G347" s="1199"/>
    </row>
    <row r="348" spans="1:7" s="145" customFormat="1" ht="18" hidden="1" customHeight="1">
      <c r="A348" s="804"/>
      <c r="B348" s="1154" t="s">
        <v>973</v>
      </c>
      <c r="C348" s="1154" t="s">
        <v>1208</v>
      </c>
      <c r="D348" s="1154">
        <v>45925</v>
      </c>
      <c r="E348" s="1151">
        <f t="shared" ref="E348" si="67">D348+4</f>
        <v>45929</v>
      </c>
      <c r="F348" s="1174"/>
      <c r="G348" s="1199"/>
    </row>
    <row r="349" spans="1:7" s="145" customFormat="1" ht="18" hidden="1" customHeight="1">
      <c r="A349" s="804"/>
      <c r="B349" s="1154" t="s">
        <v>912</v>
      </c>
      <c r="C349" s="1154" t="s">
        <v>1209</v>
      </c>
      <c r="D349" s="1154">
        <v>45930</v>
      </c>
      <c r="E349" s="1151">
        <f t="shared" ref="E349" si="68">D349+4</f>
        <v>45934</v>
      </c>
      <c r="F349" s="1174"/>
      <c r="G349" s="1199"/>
    </row>
    <row r="350" spans="1:7" s="145" customFormat="1" ht="18" hidden="1" customHeight="1">
      <c r="A350" s="804" t="s">
        <v>1141</v>
      </c>
      <c r="B350" s="1159" t="s">
        <v>310</v>
      </c>
      <c r="C350" s="1154" t="s">
        <v>1210</v>
      </c>
      <c r="D350" s="1156">
        <v>45934</v>
      </c>
      <c r="E350" s="1156">
        <f t="shared" ref="E350" si="69">D350+4</f>
        <v>45938</v>
      </c>
      <c r="F350" s="1174"/>
      <c r="G350" s="1194">
        <v>41</v>
      </c>
    </row>
    <row r="351" spans="1:7" s="145" customFormat="1" ht="18" hidden="1" customHeight="1">
      <c r="A351" s="804" t="s">
        <v>1139</v>
      </c>
      <c r="B351" s="1154" t="s">
        <v>912</v>
      </c>
      <c r="C351" s="1154" t="s">
        <v>1211</v>
      </c>
      <c r="D351" s="1154">
        <v>45943</v>
      </c>
      <c r="E351" s="1151">
        <f t="shared" ref="E351" si="70">D351+4</f>
        <v>45947</v>
      </c>
      <c r="F351" s="1174"/>
      <c r="G351" s="1194">
        <v>42</v>
      </c>
    </row>
    <row r="352" spans="1:7" s="145" customFormat="1" ht="18" hidden="1" customHeight="1">
      <c r="A352" s="804" t="s">
        <v>1125</v>
      </c>
      <c r="B352" s="1154" t="s">
        <v>973</v>
      </c>
      <c r="C352" s="1154" t="s">
        <v>1212</v>
      </c>
      <c r="D352" s="1154">
        <v>45948</v>
      </c>
      <c r="E352" s="1151">
        <f t="shared" ref="E352" si="71">D352+4</f>
        <v>45952</v>
      </c>
      <c r="F352" s="1174"/>
      <c r="G352" s="1194">
        <v>43</v>
      </c>
    </row>
    <row r="353" spans="1:7" s="145" customFormat="1" ht="18" hidden="1" customHeight="1">
      <c r="A353" s="804"/>
      <c r="B353" s="1154" t="s">
        <v>918</v>
      </c>
      <c r="C353" s="1154" t="s">
        <v>1213</v>
      </c>
      <c r="D353" s="1154">
        <v>45955</v>
      </c>
      <c r="E353" s="1151">
        <f t="shared" ref="E353:E357" si="72">D353+4</f>
        <v>45959</v>
      </c>
      <c r="F353" s="1174"/>
      <c r="G353" s="1194">
        <v>44</v>
      </c>
    </row>
    <row r="354" spans="1:7" s="145" customFormat="1" ht="18" hidden="1" customHeight="1">
      <c r="A354" s="804"/>
      <c r="B354" s="1154" t="s">
        <v>912</v>
      </c>
      <c r="C354" s="1154" t="s">
        <v>1214</v>
      </c>
      <c r="D354" s="1154">
        <v>45963</v>
      </c>
      <c r="E354" s="1151">
        <f t="shared" si="72"/>
        <v>45967</v>
      </c>
      <c r="F354" s="1174"/>
      <c r="G354" s="1194">
        <v>45</v>
      </c>
    </row>
    <row r="355" spans="1:7" s="145" customFormat="1" ht="18" hidden="1" customHeight="1">
      <c r="A355" s="804"/>
      <c r="B355" s="1154" t="s">
        <v>973</v>
      </c>
      <c r="C355" s="1154" t="s">
        <v>1215</v>
      </c>
      <c r="D355" s="1154">
        <v>45972</v>
      </c>
      <c r="E355" s="1151">
        <f t="shared" si="72"/>
        <v>45976</v>
      </c>
      <c r="F355" s="1174"/>
      <c r="G355" s="1194">
        <v>46</v>
      </c>
    </row>
    <row r="356" spans="1:7" s="145" customFormat="1" ht="18" hidden="1" customHeight="1">
      <c r="A356" s="804"/>
      <c r="B356" s="1154" t="s">
        <v>918</v>
      </c>
      <c r="C356" s="1154" t="s">
        <v>1216</v>
      </c>
      <c r="D356" s="1154">
        <v>45978</v>
      </c>
      <c r="E356" s="1151">
        <f t="shared" si="72"/>
        <v>45982</v>
      </c>
      <c r="F356" s="1174"/>
      <c r="G356" s="1194">
        <v>47</v>
      </c>
    </row>
    <row r="357" spans="1:7" s="145" customFormat="1" ht="18" hidden="1" customHeight="1">
      <c r="A357" s="804"/>
      <c r="B357" s="1154" t="s">
        <v>912</v>
      </c>
      <c r="C357" s="1154" t="s">
        <v>1217</v>
      </c>
      <c r="D357" s="1154">
        <v>45986</v>
      </c>
      <c r="E357" s="1151">
        <f t="shared" si="72"/>
        <v>45990</v>
      </c>
      <c r="F357" s="1174"/>
      <c r="G357" s="1194">
        <v>48</v>
      </c>
    </row>
    <row r="358" spans="1:7" s="145" customFormat="1" ht="18" hidden="1" customHeight="1">
      <c r="A358" s="804"/>
      <c r="B358" s="1154" t="s">
        <v>973</v>
      </c>
      <c r="C358" s="1154" t="s">
        <v>1218</v>
      </c>
      <c r="D358" s="1154">
        <v>45991</v>
      </c>
      <c r="E358" s="1151">
        <f t="shared" ref="E358" si="73">D358+4</f>
        <v>45995</v>
      </c>
      <c r="F358" s="1174"/>
      <c r="G358" s="1194">
        <v>49</v>
      </c>
    </row>
    <row r="359" spans="1:7" s="145" customFormat="1" ht="18" hidden="1" customHeight="1">
      <c r="A359" s="804" t="s">
        <v>918</v>
      </c>
      <c r="B359" s="1167" t="s">
        <v>641</v>
      </c>
      <c r="C359" s="1154" t="s">
        <v>1219</v>
      </c>
      <c r="D359" s="1154">
        <v>45994</v>
      </c>
      <c r="E359" s="1151">
        <f t="shared" ref="E359:E361" si="74">D359+4</f>
        <v>45998</v>
      </c>
      <c r="F359" s="1174"/>
      <c r="G359" s="1194">
        <v>50</v>
      </c>
    </row>
    <row r="360" spans="1:7" s="145" customFormat="1" ht="18" hidden="1" customHeight="1">
      <c r="A360" s="804"/>
      <c r="B360" s="1154" t="s">
        <v>912</v>
      </c>
      <c r="C360" s="1154" t="s">
        <v>1220</v>
      </c>
      <c r="D360" s="1154">
        <v>46005</v>
      </c>
      <c r="E360" s="1151">
        <f t="shared" si="74"/>
        <v>46009</v>
      </c>
      <c r="F360" s="1174"/>
      <c r="G360" s="1194">
        <v>51</v>
      </c>
    </row>
    <row r="361" spans="1:7" s="145" customFormat="1" ht="18" hidden="1" customHeight="1">
      <c r="A361" s="804" t="s">
        <v>973</v>
      </c>
      <c r="B361" s="1154" t="s">
        <v>1135</v>
      </c>
      <c r="C361" s="1154" t="s">
        <v>1221</v>
      </c>
      <c r="D361" s="1154">
        <v>46012</v>
      </c>
      <c r="E361" s="1151">
        <f t="shared" si="74"/>
        <v>46016</v>
      </c>
      <c r="F361" s="1174"/>
      <c r="G361" s="1194">
        <v>52</v>
      </c>
    </row>
    <row r="362" spans="1:7" s="145" customFormat="1" ht="18" hidden="1" customHeight="1">
      <c r="A362" s="804" t="s">
        <v>918</v>
      </c>
      <c r="B362" s="1167" t="s">
        <v>641</v>
      </c>
      <c r="C362" s="1154" t="s">
        <v>1222</v>
      </c>
      <c r="D362" s="1154">
        <v>46033</v>
      </c>
      <c r="E362" s="1151">
        <f t="shared" ref="E362:E365" si="75">D362+4</f>
        <v>46037</v>
      </c>
      <c r="F362" s="1174"/>
      <c r="G362" s="1194">
        <v>1</v>
      </c>
    </row>
    <row r="363" spans="1:7" s="145" customFormat="1" ht="18" hidden="1" customHeight="1">
      <c r="A363" s="804"/>
      <c r="B363" s="1154" t="s">
        <v>1125</v>
      </c>
      <c r="C363" s="1154" t="s">
        <v>1223</v>
      </c>
      <c r="D363" s="1154">
        <v>46027</v>
      </c>
      <c r="E363" s="1151">
        <f t="shared" si="75"/>
        <v>46031</v>
      </c>
      <c r="F363" s="1174"/>
      <c r="G363" s="1194">
        <v>2</v>
      </c>
    </row>
    <row r="364" spans="1:7" s="145" customFormat="1" ht="18" hidden="1" customHeight="1">
      <c r="A364" s="804" t="s">
        <v>1224</v>
      </c>
      <c r="B364" s="1159" t="s">
        <v>310</v>
      </c>
      <c r="C364" s="1154" t="s">
        <v>1225</v>
      </c>
      <c r="D364" s="1160">
        <v>46038</v>
      </c>
      <c r="E364" s="1160">
        <f t="shared" si="75"/>
        <v>46042</v>
      </c>
      <c r="F364" s="1174"/>
      <c r="G364" s="1194">
        <v>3</v>
      </c>
    </row>
    <row r="365" spans="1:7" s="145" customFormat="1" ht="18" hidden="1" customHeight="1">
      <c r="A365" s="804" t="s">
        <v>1226</v>
      </c>
      <c r="B365" s="1167" t="s">
        <v>1135</v>
      </c>
      <c r="C365" s="1154" t="s">
        <v>1227</v>
      </c>
      <c r="D365" s="1154">
        <v>46038</v>
      </c>
      <c r="E365" s="1151">
        <f t="shared" si="75"/>
        <v>46042</v>
      </c>
      <c r="F365" s="1174"/>
      <c r="G365" s="1194">
        <v>4</v>
      </c>
    </row>
    <row r="366" spans="1:7" s="145" customFormat="1" ht="18" hidden="1" customHeight="1">
      <c r="A366" s="804"/>
      <c r="B366" s="1154" t="s">
        <v>1125</v>
      </c>
      <c r="C366" s="1154" t="s">
        <v>1228</v>
      </c>
      <c r="D366" s="1154">
        <v>46046</v>
      </c>
      <c r="E366" s="1151">
        <f t="shared" ref="E366" si="76">D366+4</f>
        <v>46050</v>
      </c>
      <c r="F366" s="1174"/>
      <c r="G366" s="1194">
        <v>5</v>
      </c>
    </row>
    <row r="367" spans="1:7" s="145" customFormat="1" ht="18" hidden="1" customHeight="1">
      <c r="A367" s="804" t="s">
        <v>1135</v>
      </c>
      <c r="B367" s="1154" t="s">
        <v>1144</v>
      </c>
      <c r="C367" s="1154" t="s">
        <v>1229</v>
      </c>
      <c r="D367" s="1154">
        <v>46056</v>
      </c>
      <c r="E367" s="1151">
        <f t="shared" ref="E367" si="77">D367+4</f>
        <v>46060</v>
      </c>
      <c r="F367" s="1174"/>
      <c r="G367" s="1194">
        <v>6</v>
      </c>
    </row>
    <row r="368" spans="1:7" s="145" customFormat="1" ht="18" hidden="1" customHeight="1">
      <c r="A368" s="804" t="s">
        <v>1149</v>
      </c>
      <c r="B368" s="1167" t="s">
        <v>434</v>
      </c>
      <c r="C368" s="1154" t="s">
        <v>1230</v>
      </c>
      <c r="D368" s="1154">
        <v>46061</v>
      </c>
      <c r="E368" s="1151">
        <f t="shared" ref="E368:E369" si="78">D368+4</f>
        <v>46065</v>
      </c>
      <c r="F368" s="1174"/>
      <c r="G368" s="1194">
        <v>7</v>
      </c>
    </row>
    <row r="369" spans="1:7" s="145" customFormat="1" ht="18" hidden="1" customHeight="1">
      <c r="A369" s="804" t="s">
        <v>1125</v>
      </c>
      <c r="B369" s="1159" t="s">
        <v>462</v>
      </c>
      <c r="C369" s="1154" t="s">
        <v>1231</v>
      </c>
      <c r="D369" s="1154">
        <v>46067</v>
      </c>
      <c r="E369" s="1151">
        <f t="shared" si="78"/>
        <v>46071</v>
      </c>
      <c r="F369" s="1174"/>
      <c r="G369" s="1194">
        <v>8</v>
      </c>
    </row>
    <row r="370" spans="1:7" s="145" customFormat="1" ht="18" hidden="1" customHeight="1">
      <c r="A370" s="804" t="s">
        <v>1135</v>
      </c>
      <c r="B370" s="1154" t="s">
        <v>1144</v>
      </c>
      <c r="C370" s="1154" t="s">
        <v>1232</v>
      </c>
      <c r="D370" s="1154">
        <v>46075</v>
      </c>
      <c r="E370" s="1151">
        <f t="shared" ref="E370" si="79">D370+4</f>
        <v>46079</v>
      </c>
      <c r="F370" s="1174"/>
      <c r="G370" s="1194">
        <v>9</v>
      </c>
    </row>
    <row r="371" spans="1:7" s="145" customFormat="1" ht="18" hidden="1" customHeight="1">
      <c r="A371" s="804" t="s">
        <v>1144</v>
      </c>
      <c r="B371" s="1154" t="s">
        <v>1135</v>
      </c>
      <c r="C371" s="1154" t="s">
        <v>1233</v>
      </c>
      <c r="D371" s="1154">
        <v>46087</v>
      </c>
      <c r="E371" s="1151">
        <f t="shared" ref="E371" si="80">D371+4</f>
        <v>46091</v>
      </c>
      <c r="F371" s="1174"/>
      <c r="G371" s="1194">
        <v>10</v>
      </c>
    </row>
    <row r="372" spans="1:7" s="145" customFormat="1" ht="18" hidden="1" customHeight="1">
      <c r="A372" s="804" t="s">
        <v>1125</v>
      </c>
      <c r="B372" s="1154" t="s">
        <v>1135</v>
      </c>
      <c r="C372" s="1154" t="s">
        <v>1234</v>
      </c>
      <c r="D372" s="1154">
        <v>46096</v>
      </c>
      <c r="E372" s="1151">
        <f t="shared" ref="E372" si="81">D372+4</f>
        <v>46100</v>
      </c>
      <c r="F372" s="1174"/>
      <c r="G372" s="1194">
        <v>11</v>
      </c>
    </row>
    <row r="373" spans="1:7" s="145" customFormat="1" ht="18" hidden="1" customHeight="1">
      <c r="A373" s="804" t="s">
        <v>1235</v>
      </c>
      <c r="B373" s="1154" t="s">
        <v>1135</v>
      </c>
      <c r="C373" s="1154" t="s">
        <v>1236</v>
      </c>
      <c r="D373" s="1154">
        <v>46103</v>
      </c>
      <c r="E373" s="1151">
        <f t="shared" ref="E373" si="82">D373+4</f>
        <v>46107</v>
      </c>
      <c r="F373" s="1174"/>
      <c r="G373" s="1194">
        <v>12</v>
      </c>
    </row>
    <row r="374" spans="1:7" s="145" customFormat="1" ht="18" hidden="1" customHeight="1">
      <c r="A374" s="804" t="s">
        <v>1144</v>
      </c>
      <c r="B374" s="1154" t="s">
        <v>1135</v>
      </c>
      <c r="C374" s="1154" t="s">
        <v>1237</v>
      </c>
      <c r="D374" s="959" t="s">
        <v>286</v>
      </c>
      <c r="E374" s="959" t="s">
        <v>286</v>
      </c>
      <c r="F374" s="1174"/>
      <c r="G374" s="1194">
        <v>13</v>
      </c>
    </row>
    <row r="375" spans="1:7" s="145" customFormat="1" ht="18" hidden="1" customHeight="1">
      <c r="A375" s="804" t="s">
        <v>1125</v>
      </c>
      <c r="B375" s="1154" t="s">
        <v>1144</v>
      </c>
      <c r="C375" s="1154" t="s">
        <v>1238</v>
      </c>
      <c r="D375" s="1154">
        <v>46112</v>
      </c>
      <c r="E375" s="1151">
        <f t="shared" ref="E375" si="83">D375+4</f>
        <v>46116</v>
      </c>
      <c r="F375" s="1174"/>
      <c r="G375" s="1194">
        <v>14</v>
      </c>
    </row>
    <row r="376" spans="1:7" s="145" customFormat="1" ht="18" hidden="1" customHeight="1">
      <c r="A376" s="804" t="s">
        <v>1144</v>
      </c>
      <c r="B376" s="1154" t="s">
        <v>1125</v>
      </c>
      <c r="C376" s="1154" t="s">
        <v>1239</v>
      </c>
      <c r="D376" s="1154">
        <v>46124</v>
      </c>
      <c r="E376" s="1151">
        <f t="shared" ref="E376" si="84">D376+4</f>
        <v>46128</v>
      </c>
      <c r="F376" s="1174"/>
      <c r="G376" s="1194">
        <v>15</v>
      </c>
    </row>
    <row r="377" spans="1:7" s="145" customFormat="1" ht="18" hidden="1" customHeight="1">
      <c r="A377" s="804"/>
      <c r="B377" s="1154" t="s">
        <v>1160</v>
      </c>
      <c r="C377" s="1154" t="s">
        <v>1240</v>
      </c>
      <c r="D377" s="1154">
        <v>46126</v>
      </c>
      <c r="E377" s="1151">
        <f t="shared" ref="E377" si="85">D377+4</f>
        <v>46130</v>
      </c>
      <c r="F377" s="1174"/>
      <c r="G377" s="1194">
        <v>16</v>
      </c>
    </row>
    <row r="378" spans="1:7" s="145" customFormat="1" ht="18" hidden="1" customHeight="1">
      <c r="A378" s="804" t="s">
        <v>1125</v>
      </c>
      <c r="B378" s="1154" t="s">
        <v>1144</v>
      </c>
      <c r="C378" s="1154" t="s">
        <v>1241</v>
      </c>
      <c r="D378" s="1154">
        <v>46135</v>
      </c>
      <c r="E378" s="1151">
        <f t="shared" ref="E378" si="86">D378+4</f>
        <v>46139</v>
      </c>
      <c r="F378" s="1174"/>
      <c r="G378" s="1194">
        <v>17</v>
      </c>
    </row>
    <row r="379" spans="1:7" s="145" customFormat="1" ht="18" hidden="1" customHeight="1">
      <c r="A379" s="804" t="s">
        <v>1242</v>
      </c>
      <c r="B379" s="1159" t="s">
        <v>310</v>
      </c>
      <c r="C379" s="1154" t="s">
        <v>1243</v>
      </c>
      <c r="D379" s="1160">
        <v>46136</v>
      </c>
      <c r="E379" s="1160">
        <f t="shared" ref="E379" si="87">D379+4</f>
        <v>46140</v>
      </c>
      <c r="F379" s="1174"/>
      <c r="G379" s="1194">
        <v>18</v>
      </c>
    </row>
    <row r="380" spans="1:7" s="145" customFormat="1" ht="18" hidden="1" customHeight="1">
      <c r="A380" s="804" t="s">
        <v>1244</v>
      </c>
      <c r="B380" s="1159" t="s">
        <v>462</v>
      </c>
      <c r="C380" s="1154" t="s">
        <v>1245</v>
      </c>
      <c r="D380" s="1154">
        <v>46146</v>
      </c>
      <c r="E380" s="1151">
        <f t="shared" ref="E380:E381" si="88">D380+4</f>
        <v>46150</v>
      </c>
      <c r="F380" s="1174"/>
      <c r="G380" s="1194">
        <v>19</v>
      </c>
    </row>
    <row r="381" spans="1:7" s="145" customFormat="1" ht="18" hidden="1" customHeight="1">
      <c r="A381" s="804" t="s">
        <v>1246</v>
      </c>
      <c r="B381" s="1167" t="s">
        <v>641</v>
      </c>
      <c r="C381" s="1154" t="s">
        <v>1247</v>
      </c>
      <c r="D381" s="1154">
        <v>46155</v>
      </c>
      <c r="E381" s="1151">
        <f t="shared" si="88"/>
        <v>46159</v>
      </c>
      <c r="F381" s="1174"/>
      <c r="G381" s="1194">
        <v>20</v>
      </c>
    </row>
    <row r="382" spans="1:7" s="145" customFormat="1" ht="18" hidden="1" customHeight="1">
      <c r="A382" s="804" t="s">
        <v>1248</v>
      </c>
      <c r="B382" s="1167" t="s">
        <v>641</v>
      </c>
      <c r="C382" s="1154" t="s">
        <v>1249</v>
      </c>
      <c r="D382" s="1154">
        <v>46161</v>
      </c>
      <c r="E382" s="1151">
        <f t="shared" ref="E382" si="89">D382+4</f>
        <v>46165</v>
      </c>
      <c r="F382" s="1174"/>
      <c r="G382" s="1194">
        <v>21</v>
      </c>
    </row>
    <row r="383" spans="1:7" s="145" customFormat="1" ht="18" hidden="1" customHeight="1">
      <c r="A383" s="804" t="s">
        <v>1244</v>
      </c>
      <c r="B383" s="1154" t="s">
        <v>1171</v>
      </c>
      <c r="C383" s="1154" t="s">
        <v>1250</v>
      </c>
      <c r="D383" s="1154">
        <v>46167</v>
      </c>
      <c r="E383" s="1151">
        <f t="shared" ref="E383" si="90">D383+4</f>
        <v>46171</v>
      </c>
      <c r="F383" s="1174"/>
      <c r="G383" s="1194">
        <v>22</v>
      </c>
    </row>
    <row r="384" spans="1:7" s="145" customFormat="1" ht="18" customHeight="1">
      <c r="A384" s="804" t="s">
        <v>1246</v>
      </c>
      <c r="B384" s="1154" t="s">
        <v>915</v>
      </c>
      <c r="C384" s="1154" t="s">
        <v>1251</v>
      </c>
      <c r="D384" s="1154">
        <v>46174</v>
      </c>
      <c r="E384" s="1151">
        <f t="shared" ref="E384" si="91">D384+4</f>
        <v>46178</v>
      </c>
      <c r="F384" s="1174"/>
      <c r="G384" s="1194">
        <v>23</v>
      </c>
    </row>
    <row r="385" spans="1:10" s="145" customFormat="1" ht="18" customHeight="1">
      <c r="A385" s="804" t="s">
        <v>1168</v>
      </c>
      <c r="B385" s="1168" t="s">
        <v>1135</v>
      </c>
      <c r="C385" s="1154" t="s">
        <v>1252</v>
      </c>
      <c r="D385" s="1154">
        <v>46180</v>
      </c>
      <c r="E385" s="1151">
        <f t="shared" ref="E385" si="92">D385+4</f>
        <v>46184</v>
      </c>
      <c r="F385" s="1174"/>
      <c r="G385" s="1194">
        <v>24</v>
      </c>
    </row>
    <row r="386" spans="1:10" s="145" customFormat="1" ht="18" customHeight="1">
      <c r="A386" s="804" t="s">
        <v>1170</v>
      </c>
      <c r="B386" s="1154" t="s">
        <v>1171</v>
      </c>
      <c r="C386" s="1154" t="s">
        <v>1253</v>
      </c>
      <c r="D386" s="1154">
        <v>46187</v>
      </c>
      <c r="E386" s="1151">
        <f t="shared" ref="E386" si="93">D386+4</f>
        <v>46191</v>
      </c>
      <c r="F386" s="1174"/>
      <c r="G386" s="1194">
        <v>25</v>
      </c>
    </row>
    <row r="387" spans="1:10" s="145" customFormat="1" ht="18" customHeight="1">
      <c r="A387" s="804" t="s">
        <v>1149</v>
      </c>
      <c r="B387" s="1154" t="s">
        <v>915</v>
      </c>
      <c r="C387" s="1154" t="s">
        <v>1254</v>
      </c>
      <c r="D387" s="1154">
        <v>46197</v>
      </c>
      <c r="E387" s="1151">
        <f t="shared" ref="E387" si="94">D387+4</f>
        <v>46201</v>
      </c>
      <c r="F387" s="1174"/>
      <c r="G387" s="1194">
        <v>26</v>
      </c>
    </row>
    <row r="388" spans="1:10" s="145" customFormat="1" ht="18" customHeight="1">
      <c r="A388" s="804" t="s">
        <v>1174</v>
      </c>
      <c r="B388" s="1168" t="s">
        <v>1135</v>
      </c>
      <c r="C388" s="1154" t="s">
        <v>1255</v>
      </c>
      <c r="D388" s="1154">
        <v>46200</v>
      </c>
      <c r="E388" s="1151">
        <f t="shared" ref="E388" si="95">D388+4</f>
        <v>46204</v>
      </c>
      <c r="F388" s="1174"/>
      <c r="G388" s="1194">
        <v>27</v>
      </c>
    </row>
    <row r="389" spans="1:10" s="145" customFormat="1" ht="18" customHeight="1">
      <c r="A389" s="804" t="s">
        <v>1168</v>
      </c>
      <c r="B389" s="1154" t="s">
        <v>1171</v>
      </c>
      <c r="C389" s="1154" t="s">
        <v>1256</v>
      </c>
      <c r="D389" s="1154">
        <v>46207</v>
      </c>
      <c r="E389" s="1151">
        <f t="shared" ref="E389:E392" si="96">D389+4</f>
        <v>46211</v>
      </c>
      <c r="F389" s="1174"/>
      <c r="G389" s="1194">
        <v>28</v>
      </c>
    </row>
    <row r="390" spans="1:10" s="145" customFormat="1" ht="18" customHeight="1">
      <c r="A390" s="804" t="s">
        <v>1135</v>
      </c>
      <c r="B390" s="1154" t="s">
        <v>915</v>
      </c>
      <c r="C390" s="1154" t="s">
        <v>1257</v>
      </c>
      <c r="D390" s="1154">
        <v>46214</v>
      </c>
      <c r="E390" s="1151">
        <f t="shared" si="96"/>
        <v>46218</v>
      </c>
      <c r="F390" s="1174"/>
      <c r="G390" s="1194">
        <v>29</v>
      </c>
    </row>
    <row r="391" spans="1:10" s="145" customFormat="1" ht="18" customHeight="1">
      <c r="A391" s="804" t="s">
        <v>1178</v>
      </c>
      <c r="B391" s="1168" t="s">
        <v>1135</v>
      </c>
      <c r="C391" s="1154" t="s">
        <v>1258</v>
      </c>
      <c r="D391" s="1154">
        <v>46221</v>
      </c>
      <c r="E391" s="1151">
        <f t="shared" si="96"/>
        <v>46225</v>
      </c>
      <c r="F391" s="1174"/>
      <c r="G391" s="1194">
        <v>30</v>
      </c>
    </row>
    <row r="392" spans="1:10" s="145" customFormat="1" ht="18" customHeight="1">
      <c r="A392" s="804" t="s">
        <v>1168</v>
      </c>
      <c r="B392" s="1154" t="s">
        <v>1171</v>
      </c>
      <c r="C392" s="1154" t="s">
        <v>1259</v>
      </c>
      <c r="D392" s="1154">
        <v>46228</v>
      </c>
      <c r="E392" s="1151">
        <f t="shared" si="96"/>
        <v>46232</v>
      </c>
      <c r="F392" s="1174"/>
      <c r="G392" s="1194">
        <v>31</v>
      </c>
    </row>
    <row r="393" spans="1:10" s="145" customFormat="1" ht="18" customHeight="1">
      <c r="A393" s="804"/>
      <c r="B393" s="1154" t="s">
        <v>1168</v>
      </c>
      <c r="C393" s="1154" t="s">
        <v>1260</v>
      </c>
      <c r="D393" s="1154">
        <v>46235</v>
      </c>
      <c r="E393" s="1151">
        <f t="shared" ref="E393" si="97">D393+4</f>
        <v>46239</v>
      </c>
      <c r="F393" s="1174"/>
      <c r="G393" s="1194">
        <v>32</v>
      </c>
    </row>
    <row r="394" spans="1:10" s="145" customFormat="1" ht="18" customHeight="1">
      <c r="A394" s="804"/>
      <c r="B394" s="1154" t="s">
        <v>1135</v>
      </c>
      <c r="C394" s="1154" t="s">
        <v>1261</v>
      </c>
      <c r="D394" s="1154">
        <v>46242</v>
      </c>
      <c r="E394" s="1151">
        <f t="shared" ref="E394:E396" si="98">D394+4</f>
        <v>46246</v>
      </c>
      <c r="F394" s="1174"/>
      <c r="G394" s="1194">
        <v>33</v>
      </c>
    </row>
    <row r="395" spans="1:10" s="145" customFormat="1" ht="18" customHeight="1">
      <c r="A395" s="804"/>
      <c r="B395" s="1154" t="s">
        <v>1183</v>
      </c>
      <c r="C395" s="1154" t="s">
        <v>1262</v>
      </c>
      <c r="D395" s="1154">
        <v>46249</v>
      </c>
      <c r="E395" s="1151">
        <f t="shared" si="98"/>
        <v>46253</v>
      </c>
      <c r="F395" s="1174"/>
      <c r="G395" s="1194">
        <v>34</v>
      </c>
    </row>
    <row r="396" spans="1:10" s="145" customFormat="1" ht="18" customHeight="1">
      <c r="A396" s="804"/>
      <c r="B396" s="1154" t="s">
        <v>1168</v>
      </c>
      <c r="C396" s="1154" t="s">
        <v>1263</v>
      </c>
      <c r="D396" s="1154">
        <v>46256</v>
      </c>
      <c r="E396" s="1151">
        <f t="shared" si="98"/>
        <v>46260</v>
      </c>
      <c r="F396" s="1174"/>
      <c r="G396" s="1194">
        <v>35</v>
      </c>
    </row>
    <row r="397" spans="1:10" s="145" customFormat="1" ht="18" customHeight="1">
      <c r="A397" s="804"/>
      <c r="B397" s="1154" t="s">
        <v>1135</v>
      </c>
      <c r="C397" s="1154" t="s">
        <v>1264</v>
      </c>
      <c r="D397" s="1154">
        <v>46263</v>
      </c>
      <c r="E397" s="1151">
        <f t="shared" ref="E397" si="99">D397+4</f>
        <v>46267</v>
      </c>
      <c r="F397" s="1174"/>
      <c r="G397" s="1194">
        <v>36</v>
      </c>
    </row>
    <row r="398" spans="1:10" s="18" customFormat="1" ht="18" customHeight="1">
      <c r="A398" s="853"/>
      <c r="B398" s="147" t="s">
        <v>467</v>
      </c>
      <c r="C398" s="11"/>
      <c r="D398" s="11"/>
      <c r="E398" s="11"/>
      <c r="F398" s="11"/>
      <c r="G398" s="11"/>
      <c r="H398" s="11"/>
      <c r="I398" s="11"/>
      <c r="J398" s="11"/>
    </row>
    <row r="399" spans="1:10" s="18" customFormat="1" ht="18" customHeight="1">
      <c r="A399" s="853"/>
      <c r="C399" s="11"/>
      <c r="D399" s="11"/>
      <c r="E399" s="11"/>
      <c r="F399" s="11"/>
      <c r="G399" s="11"/>
      <c r="H399" s="11"/>
      <c r="I399" s="11"/>
      <c r="J399" s="11"/>
    </row>
    <row r="400" spans="1:10" s="18" customFormat="1" ht="18" customHeight="1">
      <c r="A400" s="853"/>
      <c r="B400" s="147"/>
      <c r="C400" s="11"/>
      <c r="D400" s="11"/>
      <c r="E400" s="11"/>
      <c r="F400" s="11"/>
      <c r="G400" s="11"/>
      <c r="H400" s="11"/>
      <c r="I400" s="11"/>
      <c r="J400" s="11"/>
    </row>
    <row r="401" spans="1:15" s="18" customFormat="1" ht="18" customHeight="1" thickBot="1">
      <c r="A401" s="853"/>
      <c r="B401" s="147"/>
      <c r="C401" s="11"/>
      <c r="D401" s="11"/>
      <c r="E401" s="11"/>
      <c r="F401" s="11"/>
      <c r="G401" s="11"/>
      <c r="H401" s="11"/>
      <c r="I401" s="11"/>
      <c r="J401" s="11"/>
    </row>
    <row r="402" spans="1:15" s="147" customFormat="1" ht="18.75" customHeight="1">
      <c r="B402" s="770"/>
      <c r="C402" s="771"/>
      <c r="D402" s="772"/>
      <c r="E402" s="773"/>
      <c r="F402" s="774"/>
      <c r="G402" s="775"/>
      <c r="H402" s="776"/>
    </row>
    <row r="403" spans="1:15" s="147" customFormat="1" ht="18.75" customHeight="1">
      <c r="B403" s="777" t="s">
        <v>468</v>
      </c>
      <c r="C403" s="145"/>
      <c r="D403" s="147" t="s">
        <v>469</v>
      </c>
      <c r="G403" s="147" t="s">
        <v>470</v>
      </c>
      <c r="H403" s="778"/>
    </row>
    <row r="404" spans="1:15" s="147" customFormat="1" ht="18.75" customHeight="1">
      <c r="B404" s="779" t="s">
        <v>471</v>
      </c>
      <c r="C404" s="1080" t="s">
        <v>472</v>
      </c>
      <c r="D404" s="133" t="s">
        <v>473</v>
      </c>
      <c r="F404" s="1080" t="s">
        <v>474</v>
      </c>
      <c r="G404" s="145" t="s">
        <v>475</v>
      </c>
      <c r="H404" s="1081" t="s">
        <v>476</v>
      </c>
    </row>
    <row r="405" spans="1:15" s="147" customFormat="1" ht="18" customHeight="1">
      <c r="B405" s="779" t="s">
        <v>477</v>
      </c>
      <c r="C405" s="1080" t="s">
        <v>478</v>
      </c>
      <c r="D405" s="133" t="s">
        <v>479</v>
      </c>
      <c r="E405" s="148" t="s">
        <v>480</v>
      </c>
      <c r="F405" s="1082" t="s">
        <v>481</v>
      </c>
      <c r="G405" s="145" t="s">
        <v>482</v>
      </c>
      <c r="H405" s="1081" t="s">
        <v>483</v>
      </c>
    </row>
    <row r="406" spans="1:15" s="147" customFormat="1" ht="18.75" customHeight="1">
      <c r="B406" s="782" t="s">
        <v>484</v>
      </c>
      <c r="C406" s="1083" t="s">
        <v>485</v>
      </c>
      <c r="D406" s="133" t="s">
        <v>486</v>
      </c>
      <c r="E406" s="148" t="s">
        <v>487</v>
      </c>
      <c r="F406" s="1082" t="s">
        <v>488</v>
      </c>
      <c r="G406" s="587" t="s">
        <v>489</v>
      </c>
      <c r="H406" s="1084" t="s">
        <v>490</v>
      </c>
    </row>
    <row r="407" spans="1:15" s="147" customFormat="1" ht="18.75" customHeight="1">
      <c r="B407" s="782" t="s">
        <v>491</v>
      </c>
      <c r="C407" s="1083" t="s">
        <v>492</v>
      </c>
      <c r="D407" s="133" t="s">
        <v>493</v>
      </c>
      <c r="E407" s="148" t="s">
        <v>494</v>
      </c>
      <c r="F407" s="1082" t="s">
        <v>495</v>
      </c>
      <c r="G407" s="587" t="s">
        <v>496</v>
      </c>
      <c r="H407" s="1084" t="s">
        <v>497</v>
      </c>
      <c r="N407" s="149"/>
      <c r="O407" s="149"/>
    </row>
    <row r="408" spans="1:15" s="147" customFormat="1" ht="18.75" customHeight="1">
      <c r="B408" s="782" t="s">
        <v>909</v>
      </c>
      <c r="C408" s="1083" t="s">
        <v>499</v>
      </c>
      <c r="D408" s="133" t="s">
        <v>500</v>
      </c>
      <c r="E408" s="148" t="s">
        <v>501</v>
      </c>
      <c r="F408" s="1082" t="s">
        <v>502</v>
      </c>
      <c r="G408" s="587" t="s">
        <v>503</v>
      </c>
      <c r="H408" s="1084" t="s">
        <v>504</v>
      </c>
      <c r="N408" s="149"/>
      <c r="O408" s="149"/>
    </row>
    <row r="409" spans="1:15" s="147" customFormat="1" ht="18.75" customHeight="1">
      <c r="B409" s="782" t="s">
        <v>505</v>
      </c>
      <c r="C409" s="1083" t="s">
        <v>506</v>
      </c>
      <c r="D409" s="133" t="s">
        <v>507</v>
      </c>
      <c r="E409" s="148" t="s">
        <v>508</v>
      </c>
      <c r="F409" s="1082" t="s">
        <v>509</v>
      </c>
      <c r="G409" s="587" t="s">
        <v>510</v>
      </c>
      <c r="H409" s="1084" t="s">
        <v>511</v>
      </c>
      <c r="N409" s="149"/>
      <c r="O409" s="149"/>
    </row>
    <row r="410" spans="1:15" s="147" customFormat="1" ht="18.75" customHeight="1">
      <c r="B410" s="782" t="s">
        <v>512</v>
      </c>
      <c r="C410" s="1083" t="s">
        <v>513</v>
      </c>
      <c r="D410" s="133" t="s">
        <v>514</v>
      </c>
      <c r="E410" s="148" t="s">
        <v>515</v>
      </c>
      <c r="F410" s="1080" t="s">
        <v>516</v>
      </c>
      <c r="G410" s="587" t="s">
        <v>517</v>
      </c>
      <c r="H410" s="786" t="s">
        <v>518</v>
      </c>
      <c r="N410" s="149"/>
      <c r="O410" s="149"/>
    </row>
    <row r="411" spans="1:15" s="149" customFormat="1" ht="18.75" customHeight="1">
      <c r="A411" s="1018"/>
      <c r="B411" s="782" t="s">
        <v>519</v>
      </c>
      <c r="C411" s="1083" t="s">
        <v>520</v>
      </c>
      <c r="D411" s="133" t="s">
        <v>1265</v>
      </c>
      <c r="E411" s="148" t="s">
        <v>522</v>
      </c>
      <c r="F411" s="738" t="s">
        <v>523</v>
      </c>
      <c r="G411" s="147"/>
      <c r="H411" s="787"/>
      <c r="I411" s="145"/>
      <c r="J411" s="145"/>
      <c r="K411" s="145"/>
    </row>
    <row r="412" spans="1:15" s="149" customFormat="1" ht="18" customHeight="1" thickBot="1">
      <c r="A412" s="1018"/>
      <c r="B412" s="788"/>
      <c r="C412" s="789"/>
      <c r="D412" s="789"/>
      <c r="E412" s="790"/>
      <c r="F412" s="790"/>
      <c r="G412" s="790"/>
      <c r="H412" s="791"/>
      <c r="I412" s="145"/>
      <c r="J412" s="145"/>
      <c r="K412" s="145"/>
    </row>
  </sheetData>
  <mergeCells count="10">
    <mergeCell ref="D310:D311"/>
    <mergeCell ref="B4:F4"/>
    <mergeCell ref="B2:F2"/>
    <mergeCell ref="D6:D7"/>
    <mergeCell ref="D90:D91"/>
    <mergeCell ref="D177:D178"/>
    <mergeCell ref="B308:E308"/>
    <mergeCell ref="B177:C177"/>
    <mergeCell ref="B310:C310"/>
    <mergeCell ref="B175:F175"/>
  </mergeCells>
  <hyperlinks>
    <hyperlink ref="H2" location="HOME!Print_Area" display="HOME" xr:uid="{19842D1F-1BFC-4DB4-90A8-1F1EB5E20B9B}"/>
    <hyperlink ref="C404" r:id="rId1" xr:uid="{C7254DD9-7458-45A4-895E-798B70AF70FC}"/>
    <hyperlink ref="C407" r:id="rId2" xr:uid="{DFBA4A0D-79F2-4844-8A99-456554EFA451}"/>
    <hyperlink ref="C405" r:id="rId3" xr:uid="{3B46947C-DB0E-4C9A-B7AC-48E783588656}"/>
    <hyperlink ref="C411" r:id="rId4" xr:uid="{62AA7454-D56C-4D7D-ADAF-58FCF11C6255}"/>
    <hyperlink ref="F404" r:id="rId5" xr:uid="{DFBD6B36-D4AC-49F5-99E4-65CFC70B06C6}"/>
    <hyperlink ref="F409" r:id="rId6" xr:uid="{799566F7-7BB6-4440-A4D7-F5FA3808EB84}"/>
    <hyperlink ref="F405" r:id="rId7" xr:uid="{C03531FA-7EBC-4E5F-BA5A-183FE4A031FD}"/>
    <hyperlink ref="F406" r:id="rId8" xr:uid="{CCDE3307-FEC0-476C-89B9-BCC8A07E3A88}"/>
    <hyperlink ref="F407" r:id="rId9" xr:uid="{5B62FC6F-8535-4518-A04A-0A08C94559E9}"/>
    <hyperlink ref="F408" r:id="rId10" xr:uid="{83CE5EAA-1D1A-44CA-9DBE-D5A70FAE1FDD}"/>
    <hyperlink ref="F410" r:id="rId11" xr:uid="{B5D747EC-95BA-4E98-849B-65BCAAB754BB}"/>
    <hyperlink ref="C406" r:id="rId12" xr:uid="{829A7F53-4BA2-4F5D-A200-0D84E2D3987E}"/>
    <hyperlink ref="C408" r:id="rId13" xr:uid="{95C487B8-483C-412A-AF9E-915BDF577CF1}"/>
    <hyperlink ref="C409" r:id="rId14" xr:uid="{D0157D39-5650-4104-98D6-8317687536B3}"/>
    <hyperlink ref="C410" r:id="rId15" xr:uid="{6ED651D1-A844-40FF-9B1C-20D9A98C856B}"/>
    <hyperlink ref="F411" r:id="rId16" xr:uid="{F633248D-6742-490A-A98B-8EBDDD8BEA0E}"/>
    <hyperlink ref="H406" r:id="rId17" xr:uid="{7D2237D5-BAE1-4588-8EB7-500BF4FF1F86}"/>
    <hyperlink ref="H405" r:id="rId18" xr:uid="{EB07F2D6-E5E0-4F69-B685-4086F17A77E6}"/>
    <hyperlink ref="H410" r:id="rId19" xr:uid="{7064ED98-9ABD-4321-B914-24E938FAA1E7}"/>
    <hyperlink ref="H407" r:id="rId20" xr:uid="{6EC473C1-3A86-4A63-BBEC-7F9AE232F451}"/>
    <hyperlink ref="H408" r:id="rId21" xr:uid="{1B1142E4-3AE0-4C68-93DC-7AAD81F1E25D}"/>
    <hyperlink ref="H409" r:id="rId22" xr:uid="{DC65177B-5AC3-4B6B-936A-1476782B2256}"/>
    <hyperlink ref="H404" r:id="rId23" xr:uid="{1F152ED1-36A4-46DB-ADE6-672881154634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  <ignoredErrors>
    <ignoredError sqref="E324" formula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5708</v>
      </c>
    </row>
    <row r="3" spans="2:8" ht="17.25" customHeight="1">
      <c r="B3" s="165"/>
    </row>
    <row r="4" spans="2:8" ht="17.25" customHeight="1">
      <c r="C4" s="313" t="s">
        <v>6307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6308</v>
      </c>
      <c r="D6" s="332" t="s">
        <v>1909</v>
      </c>
      <c r="E6" s="163" t="s">
        <v>98</v>
      </c>
      <c r="F6" s="163" t="s">
        <v>193</v>
      </c>
      <c r="G6" s="163" t="s">
        <v>115</v>
      </c>
      <c r="H6" s="163" t="s">
        <v>104</v>
      </c>
    </row>
    <row r="7" spans="2:8" ht="19.5" customHeight="1">
      <c r="B7" s="152" t="s">
        <v>252</v>
      </c>
      <c r="C7" s="152" t="s">
        <v>253</v>
      </c>
      <c r="D7" s="403"/>
      <c r="E7" s="403" t="s">
        <v>65</v>
      </c>
      <c r="F7" s="403" t="s">
        <v>99</v>
      </c>
      <c r="G7" s="403" t="s">
        <v>54</v>
      </c>
      <c r="H7" s="403" t="s">
        <v>57</v>
      </c>
    </row>
    <row r="8" spans="2:8" ht="17.25" customHeight="1">
      <c r="B8" s="183" t="s">
        <v>6309</v>
      </c>
      <c r="C8" s="189" t="s">
        <v>6310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6311</v>
      </c>
      <c r="C9" s="189" t="s">
        <v>6312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1800</v>
      </c>
      <c r="D11" s="332" t="s">
        <v>1909</v>
      </c>
      <c r="E11" s="163" t="s">
        <v>193</v>
      </c>
      <c r="F11" s="163" t="s">
        <v>115</v>
      </c>
      <c r="G11" s="163" t="s">
        <v>104</v>
      </c>
      <c r="H11" s="148"/>
    </row>
    <row r="12" spans="2:8" ht="19.5" customHeight="1">
      <c r="B12" s="152" t="s">
        <v>252</v>
      </c>
      <c r="C12" s="152" t="s">
        <v>253</v>
      </c>
      <c r="D12" s="403"/>
      <c r="E12" s="403" t="s">
        <v>65</v>
      </c>
      <c r="F12" s="403" t="s">
        <v>78</v>
      </c>
      <c r="G12" s="403" t="s">
        <v>2480</v>
      </c>
      <c r="H12" s="148"/>
    </row>
    <row r="13" spans="2:8" ht="17.25" customHeight="1">
      <c r="B13" s="183" t="s">
        <v>6313</v>
      </c>
      <c r="C13" s="189" t="s">
        <v>6314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6315</v>
      </c>
      <c r="C14" s="189" t="s">
        <v>6316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6317</v>
      </c>
      <c r="C15" s="188" t="s">
        <v>6318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6319</v>
      </c>
      <c r="C16" s="188" t="s">
        <v>6320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6321</v>
      </c>
      <c r="C17" s="188" t="s">
        <v>6322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6323</v>
      </c>
      <c r="C18" s="188" t="s">
        <v>6324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6325</v>
      </c>
      <c r="C19" s="188" t="s">
        <v>6326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4886</v>
      </c>
      <c r="C20" s="189" t="s">
        <v>6327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6328</v>
      </c>
      <c r="C21" s="189" t="s">
        <v>6329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6330</v>
      </c>
      <c r="C22" s="189" t="s">
        <v>6331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6332</v>
      </c>
      <c r="C23" s="189" t="s">
        <v>6333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467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6334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468</v>
      </c>
      <c r="C27" s="193"/>
      <c r="D27" s="193"/>
      <c r="E27" s="194"/>
      <c r="F27" s="195" t="s">
        <v>1818</v>
      </c>
      <c r="G27" s="195"/>
      <c r="H27" s="193"/>
      <c r="I27" s="193"/>
      <c r="J27" s="195" t="s">
        <v>470</v>
      </c>
      <c r="K27" s="195"/>
      <c r="L27" s="195"/>
    </row>
    <row r="28" spans="2:12" s="159" customFormat="1" ht="17.25" customHeight="1">
      <c r="B28" s="197" t="s">
        <v>471</v>
      </c>
      <c r="C28" s="193"/>
      <c r="D28" s="198" t="s">
        <v>472</v>
      </c>
      <c r="E28" s="199"/>
      <c r="F28" s="197" t="s">
        <v>473</v>
      </c>
      <c r="G28" s="193"/>
      <c r="H28" s="198" t="s">
        <v>474</v>
      </c>
      <c r="I28" s="193"/>
      <c r="J28" s="197" t="s">
        <v>475</v>
      </c>
      <c r="K28" s="193"/>
      <c r="L28" s="198" t="s">
        <v>476</v>
      </c>
    </row>
    <row r="29" spans="2:12" s="159" customFormat="1" ht="17.25" customHeight="1">
      <c r="B29" s="201" t="s">
        <v>6065</v>
      </c>
      <c r="C29" s="202" t="s">
        <v>6066</v>
      </c>
      <c r="D29" s="203" t="s">
        <v>6067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482</v>
      </c>
      <c r="K29" s="202" t="s">
        <v>1819</v>
      </c>
      <c r="L29" s="203" t="s">
        <v>483</v>
      </c>
    </row>
    <row r="30" spans="2:12" s="159" customFormat="1" ht="17.25" customHeight="1">
      <c r="B30" s="201" t="s">
        <v>6068</v>
      </c>
      <c r="C30" s="202" t="s">
        <v>6069</v>
      </c>
      <c r="D30" s="203" t="s">
        <v>6070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489</v>
      </c>
      <c r="K30" s="202" t="s">
        <v>1820</v>
      </c>
      <c r="L30" s="203" t="s">
        <v>490</v>
      </c>
    </row>
    <row r="31" spans="2:12" s="159" customFormat="1" ht="17.25" customHeight="1">
      <c r="B31" s="201" t="s">
        <v>1821</v>
      </c>
      <c r="C31" s="202" t="s">
        <v>6071</v>
      </c>
      <c r="D31" s="203" t="s">
        <v>1822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1823</v>
      </c>
      <c r="K31" s="202" t="s">
        <v>1824</v>
      </c>
      <c r="L31" s="203" t="s">
        <v>1825</v>
      </c>
    </row>
    <row r="32" spans="2:12" s="159" customFormat="1" ht="17.25" customHeight="1">
      <c r="B32" s="201" t="s">
        <v>6072</v>
      </c>
      <c r="C32" s="202" t="s">
        <v>6073</v>
      </c>
      <c r="D32" s="203" t="s">
        <v>6074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503</v>
      </c>
      <c r="K32" s="202" t="s">
        <v>1826</v>
      </c>
      <c r="L32" s="203" t="s">
        <v>504</v>
      </c>
    </row>
    <row r="33" spans="2:12" s="159" customFormat="1" ht="17.25" customHeight="1">
      <c r="B33" s="201" t="s">
        <v>484</v>
      </c>
      <c r="C33" s="202" t="s">
        <v>6075</v>
      </c>
      <c r="D33" s="203" t="s">
        <v>485</v>
      </c>
      <c r="E33" s="197"/>
      <c r="F33" s="201"/>
      <c r="G33" s="202"/>
      <c r="H33" s="203"/>
      <c r="I33" s="193"/>
      <c r="J33" s="201" t="s">
        <v>510</v>
      </c>
      <c r="K33" s="202" t="s">
        <v>1827</v>
      </c>
      <c r="L33" s="203" t="s">
        <v>511</v>
      </c>
    </row>
    <row r="34" spans="2:12" s="159" customFormat="1" ht="17.25" customHeight="1">
      <c r="B34" s="201" t="s">
        <v>6076</v>
      </c>
      <c r="C34" s="202" t="s">
        <v>6077</v>
      </c>
      <c r="D34" s="203" t="s">
        <v>6078</v>
      </c>
      <c r="E34" s="197"/>
      <c r="F34" s="201"/>
      <c r="G34" s="202"/>
      <c r="H34" s="203"/>
      <c r="I34" s="193"/>
      <c r="J34" s="201" t="s">
        <v>1830</v>
      </c>
      <c r="K34" s="202" t="s">
        <v>1831</v>
      </c>
      <c r="L34" s="203" t="s">
        <v>1832</v>
      </c>
    </row>
    <row r="35" spans="2:12" s="159" customFormat="1" ht="17.25" customHeight="1">
      <c r="B35" s="201" t="s">
        <v>6079</v>
      </c>
      <c r="C35" s="202" t="s">
        <v>6080</v>
      </c>
      <c r="D35" s="203" t="s">
        <v>6081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6082</v>
      </c>
      <c r="C36" s="202" t="s">
        <v>6083</v>
      </c>
      <c r="D36" s="203" t="s">
        <v>6084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1835</v>
      </c>
      <c r="C38" s="193" t="s">
        <v>1836</v>
      </c>
      <c r="D38" s="205"/>
      <c r="E38" s="193"/>
      <c r="F38" s="193" t="s">
        <v>1837</v>
      </c>
      <c r="G38" s="206" t="s">
        <v>1838</v>
      </c>
      <c r="H38" s="196"/>
      <c r="I38" s="193"/>
      <c r="J38" s="193" t="s">
        <v>1837</v>
      </c>
      <c r="K38" s="193" t="s">
        <v>1839</v>
      </c>
      <c r="L38" s="196"/>
    </row>
  </sheetData>
  <customSheetViews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5708</v>
      </c>
    </row>
    <row r="3" spans="2:7" ht="17.25" customHeight="1">
      <c r="B3" s="165"/>
    </row>
    <row r="4" spans="2:7" ht="17.25" customHeight="1">
      <c r="C4" s="313" t="s">
        <v>6335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630" t="s">
        <v>1909</v>
      </c>
      <c r="E6" s="163" t="s">
        <v>148</v>
      </c>
      <c r="F6" s="163" t="s">
        <v>6336</v>
      </c>
      <c r="G6" s="163" t="s">
        <v>115</v>
      </c>
    </row>
    <row r="7" spans="2:7" ht="17.25" customHeight="1">
      <c r="B7" s="152" t="s">
        <v>252</v>
      </c>
      <c r="C7" s="152" t="s">
        <v>253</v>
      </c>
      <c r="D7" s="1630"/>
      <c r="E7" s="332" t="s">
        <v>65</v>
      </c>
      <c r="F7" s="332" t="s">
        <v>78</v>
      </c>
      <c r="G7" s="332" t="s">
        <v>2480</v>
      </c>
    </row>
    <row r="8" spans="2:7" ht="17.25" customHeight="1">
      <c r="B8" s="171" t="s">
        <v>6337</v>
      </c>
      <c r="C8" s="189" t="s">
        <v>6338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6339</v>
      </c>
      <c r="C9" s="189" t="s">
        <v>6340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6341</v>
      </c>
      <c r="C10" s="189" t="s">
        <v>6342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6343</v>
      </c>
      <c r="C11" s="189" t="s">
        <v>6344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6345</v>
      </c>
      <c r="C12" s="189" t="s">
        <v>6346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6347</v>
      </c>
      <c r="C13" s="189" t="s">
        <v>6348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467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468</v>
      </c>
      <c r="C17" s="193"/>
      <c r="D17" s="193"/>
      <c r="E17" s="194"/>
      <c r="F17" s="195" t="s">
        <v>1818</v>
      </c>
      <c r="G17" s="195"/>
      <c r="H17" s="193"/>
      <c r="I17" s="197"/>
      <c r="J17" s="195" t="s">
        <v>470</v>
      </c>
      <c r="K17" s="195"/>
      <c r="L17" s="195"/>
    </row>
    <row r="18" spans="2:12" s="159" customFormat="1" ht="17.25" customHeight="1">
      <c r="B18" s="197" t="s">
        <v>471</v>
      </c>
      <c r="C18" s="193"/>
      <c r="D18" s="198" t="s">
        <v>472</v>
      </c>
      <c r="E18" s="199"/>
      <c r="F18" s="197" t="s">
        <v>473</v>
      </c>
      <c r="G18" s="193"/>
      <c r="H18" s="198" t="s">
        <v>474</v>
      </c>
      <c r="I18" s="197"/>
      <c r="J18" s="197" t="s">
        <v>475</v>
      </c>
      <c r="K18" s="193"/>
      <c r="L18" s="198" t="s">
        <v>476</v>
      </c>
    </row>
    <row r="19" spans="2:12" s="159" customFormat="1" ht="17.25" customHeight="1">
      <c r="B19" s="201" t="s">
        <v>6065</v>
      </c>
      <c r="C19" s="202" t="s">
        <v>6066</v>
      </c>
      <c r="D19" s="203" t="s">
        <v>6067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482</v>
      </c>
      <c r="K19" s="202" t="s">
        <v>1819</v>
      </c>
      <c r="L19" s="203" t="s">
        <v>483</v>
      </c>
    </row>
    <row r="20" spans="2:12" s="159" customFormat="1" ht="17.25" customHeight="1">
      <c r="B20" s="201" t="s">
        <v>6068</v>
      </c>
      <c r="C20" s="202" t="s">
        <v>6069</v>
      </c>
      <c r="D20" s="203" t="s">
        <v>6070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489</v>
      </c>
      <c r="K20" s="202" t="s">
        <v>1820</v>
      </c>
      <c r="L20" s="203" t="s">
        <v>490</v>
      </c>
    </row>
    <row r="21" spans="2:12" s="159" customFormat="1" ht="17.25" customHeight="1">
      <c r="B21" s="201" t="s">
        <v>1821</v>
      </c>
      <c r="C21" s="202" t="s">
        <v>6071</v>
      </c>
      <c r="D21" s="203" t="s">
        <v>1822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1823</v>
      </c>
      <c r="K21" s="202" t="s">
        <v>1824</v>
      </c>
      <c r="L21" s="203" t="s">
        <v>1825</v>
      </c>
    </row>
    <row r="22" spans="2:12" s="159" customFormat="1" ht="17.25" customHeight="1">
      <c r="B22" s="201" t="s">
        <v>6072</v>
      </c>
      <c r="C22" s="202" t="s">
        <v>6073</v>
      </c>
      <c r="D22" s="203" t="s">
        <v>6074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503</v>
      </c>
      <c r="K22" s="202" t="s">
        <v>1826</v>
      </c>
      <c r="L22" s="203" t="s">
        <v>504</v>
      </c>
    </row>
    <row r="23" spans="2:12" s="159" customFormat="1" ht="17.25" customHeight="1">
      <c r="B23" s="201" t="s">
        <v>484</v>
      </c>
      <c r="C23" s="202" t="s">
        <v>6075</v>
      </c>
      <c r="D23" s="203" t="s">
        <v>485</v>
      </c>
      <c r="E23" s="197"/>
      <c r="F23" s="201"/>
      <c r="G23" s="202"/>
      <c r="H23" s="203"/>
      <c r="I23" s="197"/>
      <c r="J23" s="201" t="s">
        <v>510</v>
      </c>
      <c r="K23" s="202" t="s">
        <v>1827</v>
      </c>
      <c r="L23" s="203" t="s">
        <v>511</v>
      </c>
    </row>
    <row r="24" spans="2:12" s="159" customFormat="1" ht="17.25" customHeight="1">
      <c r="B24" s="201" t="s">
        <v>6076</v>
      </c>
      <c r="C24" s="202" t="s">
        <v>6077</v>
      </c>
      <c r="D24" s="203" t="s">
        <v>6078</v>
      </c>
      <c r="E24" s="197"/>
      <c r="F24" s="201"/>
      <c r="G24" s="202"/>
      <c r="H24" s="203"/>
      <c r="I24" s="197"/>
      <c r="J24" s="201" t="s">
        <v>1830</v>
      </c>
      <c r="K24" s="202" t="s">
        <v>1831</v>
      </c>
      <c r="L24" s="203" t="s">
        <v>1832</v>
      </c>
    </row>
    <row r="25" spans="2:12" s="159" customFormat="1" ht="17.25" customHeight="1">
      <c r="B25" s="201" t="s">
        <v>6079</v>
      </c>
      <c r="C25" s="202" t="s">
        <v>6080</v>
      </c>
      <c r="D25" s="203" t="s">
        <v>6081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6082</v>
      </c>
      <c r="C26" s="202" t="s">
        <v>6083</v>
      </c>
      <c r="D26" s="203" t="s">
        <v>6084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1835</v>
      </c>
      <c r="C28" s="193" t="s">
        <v>1836</v>
      </c>
      <c r="D28" s="205"/>
      <c r="E28" s="193"/>
      <c r="F28" s="193" t="s">
        <v>1837</v>
      </c>
      <c r="G28" s="206" t="s">
        <v>1838</v>
      </c>
      <c r="H28" s="196"/>
      <c r="I28" s="197"/>
      <c r="J28" s="193" t="s">
        <v>1837</v>
      </c>
      <c r="K28" s="193" t="s">
        <v>1839</v>
      </c>
      <c r="L28" s="196"/>
    </row>
  </sheetData>
  <customSheetViews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5577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633" t="s">
        <v>6349</v>
      </c>
      <c r="B4" s="1633"/>
      <c r="C4" s="1633"/>
      <c r="D4" s="1633"/>
      <c r="E4" s="1633"/>
      <c r="F4" s="1633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5581</v>
      </c>
      <c r="C6" s="169" t="s">
        <v>6093</v>
      </c>
      <c r="D6" s="1630" t="s">
        <v>1909</v>
      </c>
      <c r="E6" s="163" t="s">
        <v>148</v>
      </c>
      <c r="F6" s="163" t="s">
        <v>177</v>
      </c>
      <c r="G6" s="163" t="s">
        <v>5717</v>
      </c>
      <c r="H6" s="318" t="s">
        <v>6350</v>
      </c>
      <c r="I6" s="318" t="s">
        <v>115</v>
      </c>
      <c r="J6" s="318" t="s">
        <v>104</v>
      </c>
      <c r="K6" s="318" t="s">
        <v>133</v>
      </c>
      <c r="L6" s="318" t="s">
        <v>98</v>
      </c>
      <c r="M6" s="146"/>
      <c r="N6" s="337" t="s">
        <v>5719</v>
      </c>
    </row>
    <row r="7" spans="1:14" ht="17.25" customHeight="1">
      <c r="A7" s="342"/>
      <c r="B7" s="152" t="s">
        <v>252</v>
      </c>
      <c r="C7" s="152" t="s">
        <v>253</v>
      </c>
      <c r="D7" s="1630"/>
      <c r="E7" s="332" t="s">
        <v>65</v>
      </c>
      <c r="F7" s="332" t="s">
        <v>205</v>
      </c>
      <c r="G7" s="332" t="s">
        <v>54</v>
      </c>
      <c r="H7" s="319" t="s">
        <v>87</v>
      </c>
      <c r="I7" s="319" t="s">
        <v>59</v>
      </c>
      <c r="J7" s="319" t="s">
        <v>68</v>
      </c>
      <c r="K7" s="319" t="s">
        <v>142</v>
      </c>
      <c r="L7" s="319" t="s">
        <v>130</v>
      </c>
      <c r="M7" s="145"/>
      <c r="N7" s="146"/>
    </row>
    <row r="8" spans="1:14" ht="17.25" hidden="1" customHeight="1">
      <c r="B8" s="354" t="s">
        <v>6351</v>
      </c>
      <c r="C8" s="355" t="s">
        <v>6352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310</v>
      </c>
      <c r="C9" s="450" t="s">
        <v>6353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310</v>
      </c>
      <c r="C10" s="446" t="s">
        <v>6354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6355</v>
      </c>
      <c r="C11" s="355" t="s">
        <v>6356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5875</v>
      </c>
      <c r="C12" s="355" t="s">
        <v>6357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5904</v>
      </c>
      <c r="C13" s="355" t="s">
        <v>6358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6359</v>
      </c>
      <c r="C15" s="355" t="s">
        <v>6360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5902</v>
      </c>
      <c r="C16" s="355" t="s">
        <v>6361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310</v>
      </c>
      <c r="C17" s="355" t="s">
        <v>6362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5906</v>
      </c>
      <c r="C18" s="355" t="s">
        <v>6363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5908</v>
      </c>
      <c r="C19" s="355" t="s">
        <v>6364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310</v>
      </c>
      <c r="C20" s="355" t="s">
        <v>6365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6366</v>
      </c>
      <c r="C21" s="355" t="s">
        <v>6367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6172</v>
      </c>
      <c r="C22" s="355" t="s">
        <v>6173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6176</v>
      </c>
      <c r="C23" s="355" t="s">
        <v>6177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5921</v>
      </c>
      <c r="C24" s="355" t="s">
        <v>6368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6369</v>
      </c>
      <c r="C25" s="355" t="s">
        <v>6370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310</v>
      </c>
      <c r="C26" s="355" t="s">
        <v>6371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310</v>
      </c>
      <c r="C27" s="355" t="s">
        <v>6372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310</v>
      </c>
      <c r="C28" s="355" t="s">
        <v>6373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310</v>
      </c>
      <c r="C29" s="355" t="s">
        <v>6374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6375</v>
      </c>
      <c r="C30" s="355" t="s">
        <v>6376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6377</v>
      </c>
      <c r="C31" s="355" t="s">
        <v>6378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467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468</v>
      </c>
      <c r="C37" s="193"/>
      <c r="D37" s="193"/>
      <c r="E37" s="194"/>
      <c r="F37" s="195" t="s">
        <v>1818</v>
      </c>
      <c r="G37" s="195"/>
      <c r="H37" s="193"/>
      <c r="I37" s="193"/>
      <c r="J37" s="195" t="s">
        <v>470</v>
      </c>
      <c r="K37" s="195"/>
      <c r="L37" s="195"/>
    </row>
    <row r="38" spans="2:12" s="159" customFormat="1" ht="17.25" customHeight="1">
      <c r="B38" s="197" t="s">
        <v>471</v>
      </c>
      <c r="C38" s="193"/>
      <c r="D38" s="198" t="s">
        <v>472</v>
      </c>
      <c r="E38" s="199"/>
      <c r="F38" s="197" t="s">
        <v>473</v>
      </c>
      <c r="G38" s="193"/>
      <c r="H38" s="198" t="s">
        <v>474</v>
      </c>
      <c r="I38" s="193"/>
      <c r="J38" s="197" t="s">
        <v>475</v>
      </c>
      <c r="K38" s="193"/>
      <c r="L38" s="198" t="s">
        <v>476</v>
      </c>
    </row>
    <row r="39" spans="2:12" s="159" customFormat="1" ht="17.25" customHeight="1">
      <c r="B39" s="414" t="s">
        <v>477</v>
      </c>
      <c r="C39" s="202"/>
      <c r="D39" s="569" t="s">
        <v>478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482</v>
      </c>
      <c r="K39" s="202" t="s">
        <v>1819</v>
      </c>
      <c r="L39" s="203" t="s">
        <v>483</v>
      </c>
    </row>
    <row r="40" spans="2:12" s="159" customFormat="1" ht="17.25" customHeight="1">
      <c r="B40" s="414" t="s">
        <v>491</v>
      </c>
      <c r="C40" s="202"/>
      <c r="D40" s="569" t="s">
        <v>492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489</v>
      </c>
      <c r="K40" s="202" t="s">
        <v>1820</v>
      </c>
      <c r="L40" s="203" t="s">
        <v>490</v>
      </c>
    </row>
    <row r="41" spans="2:12" s="159" customFormat="1" ht="17.25" customHeight="1">
      <c r="B41" s="201" t="s">
        <v>1821</v>
      </c>
      <c r="C41" s="202"/>
      <c r="D41" s="203" t="s">
        <v>1822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1823</v>
      </c>
      <c r="K41" s="202" t="s">
        <v>1824</v>
      </c>
      <c r="L41" s="203" t="s">
        <v>1825</v>
      </c>
    </row>
    <row r="42" spans="2:12" s="159" customFormat="1" ht="17.25" customHeight="1">
      <c r="B42" s="201" t="s">
        <v>484</v>
      </c>
      <c r="C42" s="202"/>
      <c r="D42" s="203" t="s">
        <v>485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503</v>
      </c>
      <c r="K42" s="202" t="s">
        <v>1826</v>
      </c>
      <c r="L42" s="203" t="s">
        <v>504</v>
      </c>
    </row>
    <row r="43" spans="2:12" s="159" customFormat="1" ht="17.25" customHeight="1">
      <c r="B43" s="414" t="s">
        <v>909</v>
      </c>
      <c r="C43" s="202"/>
      <c r="D43" s="569" t="s">
        <v>499</v>
      </c>
      <c r="E43" s="197"/>
      <c r="F43" s="201"/>
      <c r="G43" s="202"/>
      <c r="H43" s="203"/>
      <c r="I43" s="193"/>
      <c r="J43" s="201" t="s">
        <v>510</v>
      </c>
      <c r="K43" s="202" t="s">
        <v>1827</v>
      </c>
      <c r="L43" s="203" t="s">
        <v>511</v>
      </c>
    </row>
    <row r="44" spans="2:12" s="159" customFormat="1" ht="17.25" customHeight="1">
      <c r="B44" s="414" t="s">
        <v>1828</v>
      </c>
      <c r="C44" s="202"/>
      <c r="D44" s="569" t="s">
        <v>1829</v>
      </c>
      <c r="E44" s="197"/>
      <c r="F44" s="201"/>
      <c r="G44" s="202"/>
      <c r="H44" s="203"/>
      <c r="I44" s="193"/>
      <c r="J44" s="201" t="s">
        <v>1830</v>
      </c>
      <c r="K44" s="202" t="s">
        <v>1831</v>
      </c>
      <c r="L44" s="203" t="s">
        <v>1832</v>
      </c>
    </row>
    <row r="45" spans="2:12" s="159" customFormat="1" ht="17.25" customHeight="1">
      <c r="B45" s="414" t="s">
        <v>1833</v>
      </c>
      <c r="C45" s="202"/>
      <c r="D45" s="569" t="s">
        <v>1834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1835</v>
      </c>
      <c r="C48" s="193" t="s">
        <v>1836</v>
      </c>
      <c r="D48" s="205"/>
      <c r="E48" s="193"/>
      <c r="F48" s="193" t="s">
        <v>1837</v>
      </c>
      <c r="G48" s="206" t="s">
        <v>1838</v>
      </c>
      <c r="H48" s="196"/>
      <c r="I48" s="193"/>
      <c r="J48" s="193" t="s">
        <v>1837</v>
      </c>
      <c r="K48" s="193" t="s">
        <v>1839</v>
      </c>
      <c r="L48" s="196"/>
    </row>
    <row r="62" spans="2:5" ht="17.25" customHeight="1">
      <c r="B62" s="147" t="s">
        <v>6379</v>
      </c>
    </row>
    <row r="64" spans="2:5" ht="17.25" customHeight="1">
      <c r="B64" s="169"/>
      <c r="C64" s="169" t="s">
        <v>6093</v>
      </c>
      <c r="D64" s="332" t="s">
        <v>1909</v>
      </c>
      <c r="E64" s="163" t="s">
        <v>177</v>
      </c>
    </row>
    <row r="65" spans="2:5" ht="17.25" customHeight="1">
      <c r="B65" s="152" t="s">
        <v>252</v>
      </c>
      <c r="C65" s="152" t="s">
        <v>253</v>
      </c>
      <c r="D65" s="332"/>
      <c r="E65" s="332" t="s">
        <v>99</v>
      </c>
    </row>
    <row r="66" spans="2:5" ht="17.25" customHeight="1">
      <c r="B66" s="171" t="s">
        <v>5908</v>
      </c>
      <c r="C66" s="173" t="s">
        <v>6380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462</v>
      </c>
      <c r="C67" s="173" t="s">
        <v>6381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6382</v>
      </c>
      <c r="C68" s="173" t="s">
        <v>6383</v>
      </c>
      <c r="D68" s="320">
        <v>43544</v>
      </c>
      <c r="E68" s="320">
        <f t="shared" si="51"/>
        <v>43552</v>
      </c>
    </row>
    <row r="69" spans="2:5" ht="17.25" customHeight="1">
      <c r="B69" s="171" t="s">
        <v>5902</v>
      </c>
      <c r="C69" s="173" t="s">
        <v>6384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6385</v>
      </c>
      <c r="C70" s="173" t="s">
        <v>6386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310</v>
      </c>
      <c r="C71" s="173" t="s">
        <v>6383</v>
      </c>
      <c r="D71" s="154">
        <f t="shared" si="52"/>
        <v>43565</v>
      </c>
      <c r="E71" s="154"/>
    </row>
    <row r="72" spans="2:5" ht="17.25" customHeight="1">
      <c r="B72" s="171" t="s">
        <v>6387</v>
      </c>
      <c r="C72" s="173" t="s">
        <v>6383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6388</v>
      </c>
      <c r="C73" s="173" t="s">
        <v>6383</v>
      </c>
      <c r="D73" s="320">
        <f t="shared" si="52"/>
        <v>43579</v>
      </c>
      <c r="E73" s="320">
        <f t="shared" si="51"/>
        <v>43587</v>
      </c>
    </row>
  </sheetData>
  <customSheetViews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6"/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9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12"/>
    </customSheetView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5577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633" t="s">
        <v>560</v>
      </c>
      <c r="B4" s="1633"/>
      <c r="C4" s="1633"/>
      <c r="D4" s="1633"/>
      <c r="E4" s="1633"/>
      <c r="F4" s="1633"/>
      <c r="G4" s="1633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1909</v>
      </c>
      <c r="E6" s="367" t="s">
        <v>716</v>
      </c>
      <c r="F6" s="1637" t="s">
        <v>1911</v>
      </c>
      <c r="G6" s="1634" t="s">
        <v>253</v>
      </c>
      <c r="H6" s="367" t="s">
        <v>716</v>
      </c>
      <c r="I6" s="367" t="s">
        <v>133</v>
      </c>
      <c r="J6" s="477"/>
      <c r="K6" s="146"/>
      <c r="L6" s="146"/>
    </row>
    <row r="7" spans="1:12" ht="17.25" customHeight="1">
      <c r="A7" s="342"/>
      <c r="B7" s="4" t="s">
        <v>252</v>
      </c>
      <c r="C7" s="4" t="s">
        <v>253</v>
      </c>
      <c r="D7" s="395" t="s">
        <v>1690</v>
      </c>
      <c r="E7" s="4" t="s">
        <v>1690</v>
      </c>
      <c r="F7" s="1638"/>
      <c r="G7" s="1635"/>
      <c r="H7" s="395" t="s">
        <v>1690</v>
      </c>
      <c r="I7" s="395" t="s">
        <v>1690</v>
      </c>
      <c r="J7" s="369"/>
      <c r="K7" s="145"/>
      <c r="L7" s="146"/>
    </row>
    <row r="8" spans="1:12" ht="17.25" hidden="1" customHeight="1">
      <c r="B8" s="6" t="s">
        <v>3789</v>
      </c>
      <c r="C8" s="6" t="s">
        <v>3794</v>
      </c>
      <c r="D8" s="6">
        <v>44546</v>
      </c>
      <c r="E8" s="6">
        <f>D8+1</f>
        <v>44547</v>
      </c>
      <c r="F8" s="376" t="s">
        <v>6389</v>
      </c>
      <c r="G8" s="376" t="s">
        <v>5603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3789</v>
      </c>
      <c r="C9" s="476" t="s">
        <v>3796</v>
      </c>
      <c r="D9" s="476">
        <v>44559</v>
      </c>
      <c r="E9" s="507">
        <f>D9+1</f>
        <v>44560</v>
      </c>
      <c r="F9" s="508" t="s">
        <v>6390</v>
      </c>
      <c r="G9" s="508" t="s">
        <v>5605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3793</v>
      </c>
      <c r="C10" s="476" t="s">
        <v>3797</v>
      </c>
      <c r="D10" s="476">
        <v>44563</v>
      </c>
      <c r="E10" s="507">
        <f>D10+1</f>
        <v>44564</v>
      </c>
      <c r="F10" s="508" t="s">
        <v>6390</v>
      </c>
      <c r="G10" s="508" t="s">
        <v>5605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3789</v>
      </c>
      <c r="C11" s="476" t="s">
        <v>3798</v>
      </c>
      <c r="D11" s="476">
        <v>44205</v>
      </c>
      <c r="E11" s="507">
        <f>D11+1</f>
        <v>44206</v>
      </c>
      <c r="F11" s="511" t="s">
        <v>6390</v>
      </c>
      <c r="G11" s="511" t="s">
        <v>5605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467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468</v>
      </c>
      <c r="C16" s="11"/>
      <c r="D16" s="11"/>
      <c r="E16" s="15"/>
      <c r="F16" s="2" t="s">
        <v>1818</v>
      </c>
      <c r="G16" s="2"/>
      <c r="H16" s="11"/>
      <c r="I16" s="11"/>
      <c r="J16" s="2" t="s">
        <v>470</v>
      </c>
      <c r="K16" s="2"/>
      <c r="L16" s="2"/>
    </row>
    <row r="17" spans="2:12" s="159" customFormat="1" ht="17.25" customHeight="1">
      <c r="B17" s="197" t="s">
        <v>471</v>
      </c>
      <c r="C17" s="193"/>
      <c r="D17" s="198" t="s">
        <v>472</v>
      </c>
      <c r="E17" s="15"/>
      <c r="F17" s="11" t="s">
        <v>473</v>
      </c>
      <c r="G17" s="11"/>
      <c r="H17" s="198" t="s">
        <v>474</v>
      </c>
      <c r="I17" s="11"/>
      <c r="J17" s="197" t="s">
        <v>475</v>
      </c>
      <c r="K17" s="193"/>
      <c r="L17" s="198" t="s">
        <v>476</v>
      </c>
    </row>
    <row r="18" spans="2:12" s="159" customFormat="1" ht="17.25" customHeight="1">
      <c r="B18" s="414" t="s">
        <v>477</v>
      </c>
      <c r="C18" s="202"/>
      <c r="D18" s="569" t="s">
        <v>478</v>
      </c>
      <c r="E18" s="11"/>
      <c r="F18" s="110" t="e">
        <f>#REF!</f>
        <v>#REF!</v>
      </c>
      <c r="G18" s="16" t="s">
        <v>6121</v>
      </c>
      <c r="H18" s="110" t="e">
        <f>#REF!</f>
        <v>#REF!</v>
      </c>
      <c r="I18" s="11"/>
      <c r="J18" s="201" t="s">
        <v>482</v>
      </c>
      <c r="K18" s="202" t="s">
        <v>1819</v>
      </c>
      <c r="L18" s="203" t="s">
        <v>483</v>
      </c>
    </row>
    <row r="19" spans="2:12" s="159" customFormat="1" ht="17.25" customHeight="1">
      <c r="B19" s="414" t="s">
        <v>491</v>
      </c>
      <c r="C19" s="202"/>
      <c r="D19" s="569" t="s">
        <v>492</v>
      </c>
      <c r="E19" s="11"/>
      <c r="F19" s="110" t="e">
        <f>#REF!</f>
        <v>#REF!</v>
      </c>
      <c r="G19" s="16" t="s">
        <v>6122</v>
      </c>
      <c r="H19" s="110" t="e">
        <f>#REF!</f>
        <v>#REF!</v>
      </c>
      <c r="I19" s="11"/>
      <c r="J19" s="201" t="s">
        <v>489</v>
      </c>
      <c r="K19" s="202" t="s">
        <v>1820</v>
      </c>
      <c r="L19" s="203" t="s">
        <v>490</v>
      </c>
    </row>
    <row r="20" spans="2:12" s="159" customFormat="1" ht="17.25" customHeight="1">
      <c r="B20" s="201" t="s">
        <v>1821</v>
      </c>
      <c r="C20" s="202"/>
      <c r="D20" s="203" t="s">
        <v>1822</v>
      </c>
      <c r="E20" s="11"/>
      <c r="F20" s="110" t="e">
        <f>#REF!</f>
        <v>#REF!</v>
      </c>
      <c r="G20" s="16" t="s">
        <v>6123</v>
      </c>
      <c r="H20" s="110" t="e">
        <f>#REF!</f>
        <v>#REF!</v>
      </c>
      <c r="I20" s="11"/>
      <c r="J20" s="201" t="s">
        <v>1823</v>
      </c>
      <c r="K20" s="202" t="s">
        <v>1824</v>
      </c>
      <c r="L20" s="203" t="s">
        <v>1825</v>
      </c>
    </row>
    <row r="21" spans="2:12" s="159" customFormat="1" ht="17.25" customHeight="1">
      <c r="B21" s="201" t="s">
        <v>484</v>
      </c>
      <c r="C21" s="202"/>
      <c r="D21" s="203" t="s">
        <v>485</v>
      </c>
      <c r="E21" s="11"/>
      <c r="F21" s="110" t="e">
        <f>#REF!</f>
        <v>#REF!</v>
      </c>
      <c r="G21" s="16" t="s">
        <v>6124</v>
      </c>
      <c r="H21" s="110" t="e">
        <f>#REF!</f>
        <v>#REF!</v>
      </c>
      <c r="I21" s="11"/>
      <c r="J21" s="201" t="s">
        <v>503</v>
      </c>
      <c r="K21" s="202" t="s">
        <v>1826</v>
      </c>
      <c r="L21" s="203" t="s">
        <v>504</v>
      </c>
    </row>
    <row r="22" spans="2:12" s="159" customFormat="1" ht="17.25" customHeight="1">
      <c r="B22" s="414" t="s">
        <v>909</v>
      </c>
      <c r="C22" s="202"/>
      <c r="D22" s="569" t="s">
        <v>499</v>
      </c>
      <c r="E22" s="11"/>
      <c r="F22" s="14"/>
      <c r="G22" s="16"/>
      <c r="H22" s="14"/>
      <c r="I22" s="11"/>
      <c r="J22" s="201" t="s">
        <v>510</v>
      </c>
      <c r="K22" s="202" t="s">
        <v>1827</v>
      </c>
      <c r="L22" s="203" t="s">
        <v>511</v>
      </c>
    </row>
    <row r="23" spans="2:12" s="159" customFormat="1" ht="17.25" customHeight="1">
      <c r="B23" s="414" t="s">
        <v>1828</v>
      </c>
      <c r="C23" s="202"/>
      <c r="D23" s="569" t="s">
        <v>1829</v>
      </c>
      <c r="E23" s="11"/>
      <c r="F23" s="11"/>
      <c r="G23" s="16"/>
      <c r="H23" s="13"/>
      <c r="I23" s="11"/>
      <c r="J23" s="201" t="s">
        <v>1830</v>
      </c>
      <c r="K23" s="202" t="s">
        <v>1831</v>
      </c>
      <c r="L23" s="203" t="s">
        <v>1832</v>
      </c>
    </row>
    <row r="24" spans="2:12" s="159" customFormat="1" ht="17.25" customHeight="1">
      <c r="B24" s="414" t="s">
        <v>1833</v>
      </c>
      <c r="C24" s="202"/>
      <c r="D24" s="569" t="s">
        <v>1834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1835</v>
      </c>
      <c r="C27" s="11" t="s">
        <v>1836</v>
      </c>
      <c r="D27" s="13"/>
      <c r="E27" s="11"/>
      <c r="F27" s="11" t="s">
        <v>1837</v>
      </c>
      <c r="G27" s="16" t="s">
        <v>1838</v>
      </c>
      <c r="H27" s="14"/>
      <c r="I27" s="11"/>
      <c r="J27" s="11" t="s">
        <v>1837</v>
      </c>
      <c r="K27" s="11" t="s">
        <v>1839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3.15"/>
  <sheetData>
    <row r="3" spans="1:1" ht="14.45">
      <c r="A3" s="506" t="s">
        <v>6391</v>
      </c>
    </row>
    <row r="4" spans="1:1" ht="14.45">
      <c r="A4" s="505"/>
    </row>
    <row r="6" spans="1:1" ht="14.45">
      <c r="A6" s="505"/>
    </row>
    <row r="7" spans="1:1" ht="14.45">
      <c r="A7" s="505" t="s">
        <v>6392</v>
      </c>
    </row>
    <row r="8" spans="1:1" ht="14.45">
      <c r="A8" s="505"/>
    </row>
    <row r="9" spans="1:1" ht="14.45">
      <c r="A9" s="505"/>
    </row>
    <row r="10" spans="1:1" ht="14.45">
      <c r="A10" s="505" t="s">
        <v>6393</v>
      </c>
    </row>
    <row r="11" spans="1:1" ht="14.45">
      <c r="A11" s="506" t="s">
        <v>6394</v>
      </c>
    </row>
    <row r="12" spans="1:1" ht="14.45">
      <c r="A12" s="611" t="s">
        <v>6395</v>
      </c>
    </row>
    <row r="13" spans="1:1" ht="14.45">
      <c r="A13" s="505"/>
    </row>
    <row r="14" spans="1:1" ht="16.149999999999999">
      <c r="A14" s="612" t="s">
        <v>6396</v>
      </c>
    </row>
    <row r="15" spans="1:1" ht="14.45">
      <c r="A15" s="611" t="s">
        <v>6397</v>
      </c>
    </row>
    <row r="16" spans="1:1">
      <c r="A16" s="415" t="s">
        <v>6398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3.1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6399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3842</v>
      </c>
      <c r="C5" s="1630" t="s">
        <v>1909</v>
      </c>
      <c r="D5" s="332" t="s">
        <v>6400</v>
      </c>
    </row>
    <row r="6" spans="1:4">
      <c r="A6" s="152" t="s">
        <v>252</v>
      </c>
      <c r="B6" s="152" t="s">
        <v>253</v>
      </c>
      <c r="C6" s="1630"/>
      <c r="D6" s="332" t="s">
        <v>203</v>
      </c>
    </row>
    <row r="7" spans="1:4">
      <c r="A7" s="153" t="s">
        <v>6401</v>
      </c>
      <c r="B7" s="320" t="s">
        <v>6402</v>
      </c>
      <c r="C7" s="320">
        <v>43226</v>
      </c>
      <c r="D7" s="320">
        <f>C7+3</f>
        <v>43229</v>
      </c>
    </row>
    <row r="8" spans="1:4">
      <c r="A8" s="153" t="s">
        <v>6401</v>
      </c>
      <c r="B8" s="320" t="s">
        <v>6403</v>
      </c>
      <c r="C8" s="320">
        <f>C7+7</f>
        <v>43233</v>
      </c>
      <c r="D8" s="320">
        <f>C8+3</f>
        <v>43236</v>
      </c>
    </row>
    <row r="9" spans="1:4">
      <c r="A9" s="153" t="s">
        <v>6401</v>
      </c>
      <c r="B9" s="320" t="s">
        <v>6404</v>
      </c>
      <c r="C9" s="320">
        <f>C8+7</f>
        <v>43240</v>
      </c>
      <c r="D9" s="320">
        <f>C9+3</f>
        <v>43243</v>
      </c>
    </row>
    <row r="10" spans="1:4">
      <c r="A10" s="153" t="s">
        <v>6401</v>
      </c>
      <c r="B10" s="320" t="s">
        <v>6405</v>
      </c>
      <c r="C10" s="320">
        <f>C9+7</f>
        <v>43247</v>
      </c>
      <c r="D10" s="320">
        <f>C10+3</f>
        <v>43250</v>
      </c>
    </row>
    <row r="11" spans="1:4">
      <c r="A11" s="153" t="s">
        <v>6401</v>
      </c>
      <c r="B11" s="320" t="s">
        <v>6406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6407</v>
      </c>
      <c r="B16" s="300"/>
      <c r="C16" s="301"/>
      <c r="D16" s="301"/>
    </row>
    <row r="17" spans="1:1">
      <c r="A17" s="145" t="s">
        <v>6408</v>
      </c>
    </row>
    <row r="18" spans="1:1">
      <c r="A18" s="157" t="s">
        <v>467</v>
      </c>
    </row>
  </sheetData>
  <customSheetViews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1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2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4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5"/>
      <headerFooter>
        <oddFooter>&amp;L&amp;1#&amp;"Calibri"&amp;10 Sensitivity: Public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7"/>
      <headerFooter>
        <oddFooter>&amp;L&amp;1#&amp;"Calibri"&amp;10 Sensitivity: Internal</oddFooter>
      </headerFooter>
    </customSheetView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3.9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6">
      <c r="A2" s="122"/>
      <c r="B2" s="123" t="s">
        <v>6085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552" t="s">
        <v>6409</v>
      </c>
      <c r="B3" s="1552"/>
      <c r="C3" s="1552"/>
      <c r="D3" s="1552"/>
      <c r="E3" s="1552"/>
      <c r="F3" s="1552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8.600000000000001">
      <c r="A5" s="5"/>
      <c r="B5" s="5"/>
      <c r="C5" s="1" t="s">
        <v>3842</v>
      </c>
      <c r="D5" s="1640" t="s">
        <v>1909</v>
      </c>
      <c r="E5" s="395" t="s">
        <v>193</v>
      </c>
      <c r="F5" s="395" t="s">
        <v>52</v>
      </c>
      <c r="G5" s="395" t="s">
        <v>6350</v>
      </c>
      <c r="I5" s="3"/>
      <c r="J5" s="124"/>
      <c r="K5" s="124"/>
      <c r="L5" s="124"/>
    </row>
    <row r="6" spans="1:12" ht="18.600000000000001">
      <c r="A6" s="5"/>
      <c r="B6" s="4" t="s">
        <v>252</v>
      </c>
      <c r="C6" s="4" t="s">
        <v>253</v>
      </c>
      <c r="D6" s="1640"/>
      <c r="E6" s="395" t="s">
        <v>33</v>
      </c>
      <c r="F6" s="395" t="s">
        <v>205</v>
      </c>
      <c r="G6" s="395" t="s">
        <v>78</v>
      </c>
      <c r="I6" s="3"/>
      <c r="J6" s="3"/>
      <c r="K6" s="3"/>
      <c r="L6" s="3"/>
    </row>
    <row r="7" spans="1:12">
      <c r="B7" s="127" t="s">
        <v>6410</v>
      </c>
      <c r="C7" s="126" t="s">
        <v>6411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4693</v>
      </c>
      <c r="C8" s="126" t="s">
        <v>6412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6413</v>
      </c>
      <c r="C9" s="126" t="s">
        <v>6414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4856</v>
      </c>
      <c r="C10" s="126" t="s">
        <v>6415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6416</v>
      </c>
      <c r="C11" s="129" t="s">
        <v>6417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6418</v>
      </c>
      <c r="C12" s="129" t="s">
        <v>6419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6420</v>
      </c>
      <c r="B13" s="128" t="s">
        <v>4695</v>
      </c>
      <c r="C13" s="129" t="s">
        <v>6421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6422</v>
      </c>
      <c r="I13" s="130"/>
    </row>
    <row r="14" spans="1:12" s="3" customFormat="1" ht="15.75" customHeight="1">
      <c r="A14" s="5"/>
      <c r="B14" s="10" t="s">
        <v>467</v>
      </c>
      <c r="C14" s="9"/>
      <c r="H14" s="2"/>
      <c r="I14" s="2"/>
    </row>
    <row r="15" spans="1:12" s="14" customFormat="1" ht="15.6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468</v>
      </c>
      <c r="C16" s="11"/>
      <c r="D16" s="11"/>
      <c r="E16" s="15"/>
      <c r="F16" s="2" t="s">
        <v>1818</v>
      </c>
      <c r="G16" s="2"/>
      <c r="H16" s="11"/>
      <c r="I16" s="11"/>
      <c r="J16" s="2" t="s">
        <v>470</v>
      </c>
      <c r="K16" s="2"/>
      <c r="L16" s="2"/>
    </row>
    <row r="17" spans="2:18" s="12" customFormat="1" ht="15.75" customHeight="1">
      <c r="B17" s="17" t="s">
        <v>471</v>
      </c>
      <c r="C17" s="11"/>
      <c r="D17" s="13" t="s">
        <v>6423</v>
      </c>
      <c r="E17" s="15"/>
      <c r="F17" s="11" t="s">
        <v>473</v>
      </c>
      <c r="G17" s="11"/>
      <c r="H17" s="13" t="s">
        <v>6424</v>
      </c>
      <c r="I17" s="11"/>
      <c r="J17" s="11" t="s">
        <v>475</v>
      </c>
      <c r="K17" s="11"/>
      <c r="L17" s="13" t="s">
        <v>6425</v>
      </c>
      <c r="M17" s="11"/>
      <c r="R17" s="11"/>
    </row>
    <row r="18" spans="2:18" s="12" customFormat="1" ht="15.75" customHeight="1">
      <c r="B18" s="11" t="s">
        <v>6065</v>
      </c>
      <c r="C18" s="16" t="s">
        <v>6066</v>
      </c>
      <c r="D18" s="13" t="s">
        <v>6067</v>
      </c>
      <c r="E18" s="11"/>
      <c r="F18" s="11" t="s">
        <v>6426</v>
      </c>
      <c r="G18" s="16" t="s">
        <v>6121</v>
      </c>
      <c r="H18" s="13" t="s">
        <v>6427</v>
      </c>
      <c r="I18" s="11"/>
      <c r="J18" s="11" t="s">
        <v>482</v>
      </c>
      <c r="K18" s="16" t="s">
        <v>1819</v>
      </c>
      <c r="L18" s="13" t="s">
        <v>483</v>
      </c>
      <c r="M18" s="11"/>
      <c r="R18" s="11"/>
    </row>
    <row r="19" spans="2:18" s="14" customFormat="1" ht="15.75" customHeight="1">
      <c r="B19" s="11" t="s">
        <v>6068</v>
      </c>
      <c r="C19" s="16" t="s">
        <v>6069</v>
      </c>
      <c r="D19" s="13" t="s">
        <v>6070</v>
      </c>
      <c r="E19" s="11"/>
      <c r="F19" s="11"/>
      <c r="G19" s="16" t="s">
        <v>6428</v>
      </c>
      <c r="H19" s="13"/>
      <c r="I19" s="11"/>
      <c r="J19" s="11" t="s">
        <v>489</v>
      </c>
      <c r="K19" s="16" t="s">
        <v>1820</v>
      </c>
      <c r="L19" s="13" t="s">
        <v>490</v>
      </c>
      <c r="M19" s="11"/>
      <c r="N19" s="12"/>
      <c r="R19" s="11"/>
    </row>
    <row r="20" spans="2:18" s="14" customFormat="1" ht="15.75" customHeight="1">
      <c r="B20" s="11" t="s">
        <v>1821</v>
      </c>
      <c r="C20" s="16" t="s">
        <v>6071</v>
      </c>
      <c r="D20" s="13" t="s">
        <v>1822</v>
      </c>
      <c r="E20" s="11"/>
      <c r="F20" s="11" t="s">
        <v>479</v>
      </c>
      <c r="G20" s="16" t="s">
        <v>6122</v>
      </c>
      <c r="H20" s="13" t="s">
        <v>481</v>
      </c>
      <c r="I20" s="11"/>
      <c r="J20" s="11" t="s">
        <v>1823</v>
      </c>
      <c r="K20" s="16" t="s">
        <v>1824</v>
      </c>
      <c r="L20" s="13" t="s">
        <v>1825</v>
      </c>
      <c r="M20" s="11"/>
      <c r="N20" s="12"/>
      <c r="R20" s="11"/>
    </row>
    <row r="21" spans="2:18" s="14" customFormat="1" ht="15.75" customHeight="1">
      <c r="B21" s="11" t="s">
        <v>6072</v>
      </c>
      <c r="C21" s="16" t="s">
        <v>6073</v>
      </c>
      <c r="D21" s="13" t="s">
        <v>6074</v>
      </c>
      <c r="E21" s="11"/>
      <c r="F21" s="11" t="s">
        <v>486</v>
      </c>
      <c r="G21" s="16" t="s">
        <v>6123</v>
      </c>
      <c r="H21" s="13" t="s">
        <v>488</v>
      </c>
      <c r="I21" s="11"/>
      <c r="J21" s="11"/>
      <c r="K21" s="16" t="s">
        <v>6429</v>
      </c>
      <c r="L21" s="13"/>
      <c r="M21" s="11"/>
      <c r="N21" s="12"/>
      <c r="R21" s="11"/>
    </row>
    <row r="22" spans="2:18" s="14" customFormat="1" ht="15.75" customHeight="1">
      <c r="B22" s="11" t="s">
        <v>484</v>
      </c>
      <c r="C22" s="16" t="s">
        <v>6075</v>
      </c>
      <c r="D22" s="13" t="s">
        <v>485</v>
      </c>
      <c r="E22" s="11"/>
      <c r="G22" s="16" t="s">
        <v>6430</v>
      </c>
      <c r="I22" s="11"/>
      <c r="J22" s="11" t="s">
        <v>503</v>
      </c>
      <c r="K22" s="16" t="s">
        <v>1826</v>
      </c>
      <c r="L22" s="13" t="s">
        <v>504</v>
      </c>
      <c r="M22" s="11"/>
      <c r="N22" s="12"/>
      <c r="R22" s="11"/>
    </row>
    <row r="23" spans="2:18" s="14" customFormat="1" ht="15.75" customHeight="1">
      <c r="B23" s="11" t="s">
        <v>6076</v>
      </c>
      <c r="C23" s="16" t="s">
        <v>6077</v>
      </c>
      <c r="D23" s="13" t="s">
        <v>6078</v>
      </c>
      <c r="E23" s="11"/>
      <c r="F23" s="11" t="s">
        <v>6431</v>
      </c>
      <c r="G23" s="16" t="s">
        <v>6124</v>
      </c>
      <c r="H23" s="13" t="s">
        <v>495</v>
      </c>
      <c r="I23" s="11"/>
      <c r="J23" s="11" t="s">
        <v>510</v>
      </c>
      <c r="K23" s="16" t="s">
        <v>1827</v>
      </c>
      <c r="L23" s="13" t="s">
        <v>511</v>
      </c>
      <c r="M23" s="11"/>
      <c r="N23" s="12"/>
      <c r="R23" s="11"/>
    </row>
    <row r="24" spans="2:18" s="14" customFormat="1" ht="15.75" customHeight="1">
      <c r="B24" s="11" t="s">
        <v>6079</v>
      </c>
      <c r="C24" s="16" t="s">
        <v>6080</v>
      </c>
      <c r="D24" s="13" t="s">
        <v>6081</v>
      </c>
      <c r="E24" s="11"/>
      <c r="G24" s="144" t="s">
        <v>6432</v>
      </c>
      <c r="I24" s="11"/>
      <c r="K24" s="14" t="s">
        <v>6433</v>
      </c>
      <c r="M24" s="11"/>
      <c r="N24" s="12"/>
      <c r="R24" s="11"/>
    </row>
    <row r="25" spans="2:18" s="14" customFormat="1" ht="15.75" customHeight="1">
      <c r="B25" s="11" t="s">
        <v>6082</v>
      </c>
      <c r="C25" s="16" t="s">
        <v>6083</v>
      </c>
      <c r="D25" s="13" t="s">
        <v>6084</v>
      </c>
      <c r="E25" s="11"/>
      <c r="F25" s="11"/>
      <c r="G25" s="144" t="s">
        <v>6434</v>
      </c>
      <c r="H25" s="13"/>
      <c r="I25" s="11"/>
      <c r="J25" s="11" t="s">
        <v>1830</v>
      </c>
      <c r="K25" s="16" t="s">
        <v>1831</v>
      </c>
      <c r="L25" s="13" t="s">
        <v>1832</v>
      </c>
      <c r="M25" s="11"/>
      <c r="N25" s="12"/>
      <c r="R25" s="11"/>
    </row>
    <row r="26" spans="2:18" ht="15.6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6">
      <c r="B27" s="11" t="s">
        <v>1835</v>
      </c>
      <c r="C27" s="11" t="s">
        <v>1836</v>
      </c>
      <c r="D27" s="13"/>
      <c r="F27" s="11" t="s">
        <v>1837</v>
      </c>
      <c r="G27" s="16" t="s">
        <v>1838</v>
      </c>
      <c r="H27" s="14"/>
      <c r="J27" s="11" t="s">
        <v>1837</v>
      </c>
      <c r="K27" s="11" t="s">
        <v>1839</v>
      </c>
      <c r="L27" s="14"/>
      <c r="M27" s="14"/>
      <c r="N27" s="14"/>
    </row>
    <row r="32" spans="2:18">
      <c r="R32" s="368" t="s">
        <v>6435</v>
      </c>
    </row>
    <row r="34" spans="18:27" ht="33" customHeight="1">
      <c r="R34" s="1"/>
      <c r="S34" s="1" t="s">
        <v>5582</v>
      </c>
      <c r="T34" s="402" t="s">
        <v>1909</v>
      </c>
      <c r="U34" s="367" t="s">
        <v>5717</v>
      </c>
      <c r="V34" s="367" t="s">
        <v>1911</v>
      </c>
      <c r="W34" s="402" t="s">
        <v>253</v>
      </c>
      <c r="X34" s="367" t="s">
        <v>5717</v>
      </c>
      <c r="Y34" s="367" t="s">
        <v>143</v>
      </c>
      <c r="Z34" s="367" t="s">
        <v>6284</v>
      </c>
      <c r="AA34" s="367" t="s">
        <v>1969</v>
      </c>
    </row>
    <row r="35" spans="18:27">
      <c r="R35" s="4" t="s">
        <v>252</v>
      </c>
      <c r="S35" s="4" t="s">
        <v>253</v>
      </c>
      <c r="T35" s="395"/>
      <c r="U35" s="395" t="s">
        <v>205</v>
      </c>
      <c r="V35" s="395"/>
      <c r="W35" s="4"/>
      <c r="X35" s="126"/>
      <c r="Y35" s="395" t="s">
        <v>68</v>
      </c>
      <c r="Z35" s="395" t="s">
        <v>160</v>
      </c>
      <c r="AA35" s="395" t="s">
        <v>142</v>
      </c>
    </row>
    <row r="36" spans="18:27">
      <c r="R36" s="366" t="s">
        <v>4895</v>
      </c>
      <c r="S36" s="6" t="s">
        <v>6436</v>
      </c>
      <c r="T36" s="6">
        <v>43942</v>
      </c>
      <c r="U36" s="6">
        <f>T36+9</f>
        <v>43951</v>
      </c>
      <c r="V36" s="6" t="s">
        <v>6437</v>
      </c>
      <c r="W36" s="6" t="s">
        <v>6438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4852</v>
      </c>
      <c r="S37" s="6" t="s">
        <v>6439</v>
      </c>
      <c r="T37" s="6">
        <f t="shared" ref="T37:T42" si="4">T36+7</f>
        <v>43949</v>
      </c>
      <c r="U37" s="6">
        <f t="shared" ref="U37:U42" si="5">T37+9</f>
        <v>43958</v>
      </c>
      <c r="V37" s="6" t="s">
        <v>6437</v>
      </c>
      <c r="W37" s="6" t="s">
        <v>6440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4943</v>
      </c>
      <c r="S38" s="6" t="s">
        <v>6441</v>
      </c>
      <c r="T38" s="6">
        <f t="shared" si="4"/>
        <v>43956</v>
      </c>
      <c r="U38" s="6">
        <f t="shared" si="5"/>
        <v>43965</v>
      </c>
      <c r="V38" s="6" t="s">
        <v>6437</v>
      </c>
      <c r="W38" s="6" t="s">
        <v>6442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4844</v>
      </c>
      <c r="S39" s="6" t="s">
        <v>6443</v>
      </c>
      <c r="T39" s="6">
        <f t="shared" si="4"/>
        <v>43963</v>
      </c>
      <c r="U39" s="6">
        <f t="shared" si="5"/>
        <v>43972</v>
      </c>
      <c r="V39" s="6" t="s">
        <v>6437</v>
      </c>
      <c r="W39" s="6" t="s">
        <v>6444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4854</v>
      </c>
      <c r="S40" s="6" t="s">
        <v>6445</v>
      </c>
      <c r="T40" s="6">
        <f t="shared" si="4"/>
        <v>43970</v>
      </c>
      <c r="U40" s="6">
        <f t="shared" si="5"/>
        <v>43979</v>
      </c>
      <c r="V40" s="6" t="s">
        <v>6437</v>
      </c>
      <c r="W40" s="6" t="s">
        <v>6446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4911</v>
      </c>
      <c r="S41" s="6" t="s">
        <v>6447</v>
      </c>
      <c r="T41" s="6">
        <f t="shared" si="4"/>
        <v>43977</v>
      </c>
      <c r="U41" s="6">
        <f t="shared" si="5"/>
        <v>43986</v>
      </c>
      <c r="V41" s="6" t="s">
        <v>6437</v>
      </c>
      <c r="W41" s="6" t="s">
        <v>6448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5504</v>
      </c>
      <c r="S42" s="6" t="s">
        <v>6449</v>
      </c>
      <c r="T42" s="6">
        <f t="shared" si="4"/>
        <v>43984</v>
      </c>
      <c r="U42" s="6">
        <f t="shared" si="5"/>
        <v>43993</v>
      </c>
      <c r="V42" s="6" t="s">
        <v>6437</v>
      </c>
      <c r="W42" s="6" t="s">
        <v>6450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6"/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9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5577</v>
      </c>
      <c r="H2" s="603" t="s">
        <v>244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6451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5.9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5581</v>
      </c>
      <c r="C6" s="169" t="s">
        <v>5582</v>
      </c>
      <c r="D6" s="403" t="s">
        <v>1909</v>
      </c>
      <c r="E6" s="163" t="s">
        <v>148</v>
      </c>
      <c r="F6" s="163" t="s">
        <v>177</v>
      </c>
      <c r="G6" s="163" t="s">
        <v>6452</v>
      </c>
      <c r="H6" s="332" t="s">
        <v>6350</v>
      </c>
      <c r="I6" s="452" t="s">
        <v>5880</v>
      </c>
      <c r="J6" s="478" t="s">
        <v>5585</v>
      </c>
      <c r="K6" s="478" t="s">
        <v>5586</v>
      </c>
      <c r="L6" s="470" t="s">
        <v>1689</v>
      </c>
      <c r="M6" s="472"/>
    </row>
    <row r="7" spans="2:13" ht="16.149999999999999" customHeight="1">
      <c r="B7" s="386"/>
      <c r="C7" s="169"/>
      <c r="D7" s="403" t="s">
        <v>1690</v>
      </c>
      <c r="E7" s="163" t="s">
        <v>99</v>
      </c>
      <c r="F7" s="163" t="s">
        <v>78</v>
      </c>
      <c r="G7" s="163" t="s">
        <v>57</v>
      </c>
      <c r="H7" s="332" t="s">
        <v>87</v>
      </c>
      <c r="I7" s="687"/>
      <c r="J7" s="431"/>
      <c r="K7" s="431"/>
      <c r="L7" s="471"/>
      <c r="M7" s="146"/>
    </row>
    <row r="8" spans="2:13" ht="17.25" hidden="1" customHeight="1">
      <c r="B8" s="356" t="s">
        <v>5587</v>
      </c>
      <c r="C8" s="353" t="s">
        <v>5588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5589</v>
      </c>
      <c r="K8" s="396" t="s">
        <v>5589</v>
      </c>
      <c r="L8" s="471"/>
      <c r="M8" s="146"/>
    </row>
    <row r="9" spans="2:13" ht="17.25" hidden="1" customHeight="1">
      <c r="B9" s="153" t="s">
        <v>5590</v>
      </c>
      <c r="C9" s="320" t="s">
        <v>5591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5592</v>
      </c>
      <c r="K9" s="396" t="s">
        <v>5592</v>
      </c>
      <c r="L9" s="471"/>
      <c r="M9" s="146"/>
    </row>
    <row r="10" spans="2:13" ht="17.25" hidden="1" customHeight="1">
      <c r="B10" s="153" t="s">
        <v>4925</v>
      </c>
      <c r="C10" s="320" t="s">
        <v>5593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5594</v>
      </c>
      <c r="K10" s="396" t="s">
        <v>5594</v>
      </c>
      <c r="L10" s="471"/>
      <c r="M10" s="146"/>
    </row>
    <row r="11" spans="2:13" ht="17.25" hidden="1" customHeight="1">
      <c r="B11" s="153" t="s">
        <v>5595</v>
      </c>
      <c r="C11" s="320" t="s">
        <v>5596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5597</v>
      </c>
      <c r="K11" s="396" t="s">
        <v>5597</v>
      </c>
      <c r="L11" s="471"/>
      <c r="M11" s="146"/>
    </row>
    <row r="12" spans="2:13" ht="17.25" hidden="1" customHeight="1">
      <c r="B12" s="153" t="s">
        <v>5598</v>
      </c>
      <c r="C12" s="320" t="s">
        <v>5599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5600</v>
      </c>
      <c r="K12" s="396" t="s">
        <v>5600</v>
      </c>
      <c r="L12" s="471"/>
      <c r="M12" s="146"/>
    </row>
    <row r="13" spans="2:13" ht="17.25" hidden="1" customHeight="1">
      <c r="B13" s="153" t="s">
        <v>5587</v>
      </c>
      <c r="C13" s="320" t="s">
        <v>4857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6453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5590</v>
      </c>
      <c r="C14" s="320" t="s">
        <v>5601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6454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4925</v>
      </c>
      <c r="C15" s="353" t="s">
        <v>5602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6455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5595</v>
      </c>
      <c r="C16" s="353" t="s">
        <v>4863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6456</v>
      </c>
      <c r="J16" s="430">
        <f t="shared" si="5"/>
        <v>44510</v>
      </c>
      <c r="K16" s="430">
        <f t="shared" si="5"/>
        <v>44510</v>
      </c>
      <c r="L16" s="470" t="s">
        <v>6457</v>
      </c>
      <c r="M16" s="146"/>
    </row>
    <row r="17" spans="2:13" ht="17.25" hidden="1" customHeight="1">
      <c r="B17" s="356" t="s">
        <v>5598</v>
      </c>
      <c r="C17" s="353" t="s">
        <v>5603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6" t="s">
        <v>6458</v>
      </c>
      <c r="J17" s="430">
        <f t="shared" si="5"/>
        <v>44517</v>
      </c>
      <c r="K17" s="430">
        <f t="shared" si="5"/>
        <v>44517</v>
      </c>
      <c r="L17" s="470" t="s">
        <v>6457</v>
      </c>
      <c r="M17" s="146"/>
    </row>
    <row r="18" spans="2:13" ht="17.25" hidden="1" customHeight="1">
      <c r="B18" s="356" t="s">
        <v>5604</v>
      </c>
      <c r="C18" s="353" t="s">
        <v>5605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6" t="s">
        <v>6459</v>
      </c>
      <c r="J18" s="430">
        <f t="shared" si="5"/>
        <v>44524</v>
      </c>
      <c r="K18" s="430">
        <f t="shared" si="5"/>
        <v>44524</v>
      </c>
      <c r="L18" s="470" t="s">
        <v>6460</v>
      </c>
      <c r="M18" s="146"/>
    </row>
    <row r="19" spans="2:13" ht="17.25" hidden="1" customHeight="1">
      <c r="B19" s="356" t="s">
        <v>5606</v>
      </c>
      <c r="C19" s="353" t="s">
        <v>5607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5608</v>
      </c>
      <c r="C20" s="353" t="s">
        <v>5609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5610</v>
      </c>
      <c r="C21" s="353" t="s">
        <v>5611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5612</v>
      </c>
      <c r="C22" s="353" t="s">
        <v>5613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5614</v>
      </c>
      <c r="C23" s="353" t="s">
        <v>4872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5587</v>
      </c>
      <c r="C24" s="353" t="s">
        <v>5615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5590</v>
      </c>
      <c r="C25" s="353" t="s">
        <v>4874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4925</v>
      </c>
      <c r="C26" s="353" t="s">
        <v>5616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5595</v>
      </c>
      <c r="C27" s="353" t="s">
        <v>5617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5598</v>
      </c>
      <c r="C28" s="353" t="s">
        <v>5618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5604</v>
      </c>
      <c r="C29" s="353" t="s">
        <v>5619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310</v>
      </c>
      <c r="C30" s="353" t="s">
        <v>5620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5606</v>
      </c>
      <c r="C31" s="353" t="s">
        <v>5621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5608</v>
      </c>
      <c r="C32" s="353" t="s">
        <v>5622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5612</v>
      </c>
      <c r="C33" s="353" t="s">
        <v>5623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5610</v>
      </c>
      <c r="C34" s="353" t="s">
        <v>5624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5614</v>
      </c>
      <c r="C35" s="353" t="s">
        <v>5625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5587</v>
      </c>
      <c r="C36" s="353" t="s">
        <v>5626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310</v>
      </c>
      <c r="C37" s="429" t="s">
        <v>5627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8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5590</v>
      </c>
      <c r="C38" s="353" t="s">
        <v>5628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4925</v>
      </c>
      <c r="C39" s="353" t="s">
        <v>5629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5630</v>
      </c>
      <c r="C40" s="353" t="s">
        <v>5631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5598</v>
      </c>
      <c r="C41" s="353" t="s">
        <v>5632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5604</v>
      </c>
      <c r="C42" s="353" t="s">
        <v>5633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5606</v>
      </c>
      <c r="C43" s="353" t="s">
        <v>4885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5608</v>
      </c>
      <c r="C44" s="353" t="s">
        <v>5634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5612</v>
      </c>
      <c r="C45" s="353" t="s">
        <v>5635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5610</v>
      </c>
      <c r="C46" s="353" t="s">
        <v>5636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5614</v>
      </c>
      <c r="C47" s="320" t="s">
        <v>5637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310</v>
      </c>
      <c r="C48" s="320" t="s">
        <v>5638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5587</v>
      </c>
      <c r="C49" s="320" t="s">
        <v>5639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5590</v>
      </c>
      <c r="C50" s="320" t="s">
        <v>5640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4925</v>
      </c>
      <c r="C51" s="320" t="s">
        <v>5641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5630</v>
      </c>
      <c r="C52" s="320" t="s">
        <v>5642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310</v>
      </c>
      <c r="C53" s="320" t="s">
        <v>5643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5598</v>
      </c>
      <c r="C54" s="320" t="s">
        <v>5644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4871</v>
      </c>
      <c r="C55" s="320" t="s">
        <v>5645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5606</v>
      </c>
      <c r="C56" s="320" t="s">
        <v>4891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5608</v>
      </c>
      <c r="C57" s="320" t="s">
        <v>5646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2" t="s">
        <v>5647</v>
      </c>
      <c r="C58" s="589" t="s">
        <v>5648</v>
      </c>
      <c r="D58" s="589">
        <v>44814</v>
      </c>
      <c r="E58" s="522">
        <f t="shared" si="9"/>
        <v>44822</v>
      </c>
      <c r="F58" s="589">
        <f t="shared" si="7"/>
        <v>44825</v>
      </c>
      <c r="G58" s="522"/>
      <c r="H58" s="589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3" t="s">
        <v>5610</v>
      </c>
      <c r="C59" s="590" t="s">
        <v>5649</v>
      </c>
      <c r="D59" s="590">
        <v>44823</v>
      </c>
      <c r="E59" s="590">
        <f t="shared" si="9"/>
        <v>44831</v>
      </c>
      <c r="F59" s="590">
        <f t="shared" si="7"/>
        <v>44834</v>
      </c>
      <c r="G59" s="591"/>
      <c r="H59" s="590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3" t="s">
        <v>5614</v>
      </c>
      <c r="C60" s="590" t="s">
        <v>5650</v>
      </c>
      <c r="D60" s="590">
        <v>44831</v>
      </c>
      <c r="E60" s="590">
        <f t="shared" si="9"/>
        <v>44839</v>
      </c>
      <c r="F60" s="590">
        <f t="shared" si="7"/>
        <v>44842</v>
      </c>
      <c r="G60" s="591"/>
      <c r="H60" s="590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5587</v>
      </c>
      <c r="C61" s="590" t="s">
        <v>4900</v>
      </c>
      <c r="D61" s="590">
        <v>44838</v>
      </c>
      <c r="E61" s="590">
        <f t="shared" si="9"/>
        <v>44846</v>
      </c>
      <c r="F61" s="590">
        <f t="shared" si="7"/>
        <v>44849</v>
      </c>
      <c r="G61" s="591"/>
      <c r="H61" s="590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5590</v>
      </c>
      <c r="C62" s="590" t="s">
        <v>5651</v>
      </c>
      <c r="D62" s="590">
        <v>44845</v>
      </c>
      <c r="E62" s="590">
        <f t="shared" si="9"/>
        <v>44853</v>
      </c>
      <c r="F62" s="590">
        <f t="shared" si="7"/>
        <v>44856</v>
      </c>
      <c r="G62" s="591"/>
      <c r="H62" s="590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310</v>
      </c>
      <c r="C63" s="590" t="s">
        <v>5652</v>
      </c>
      <c r="D63" s="591">
        <v>44838</v>
      </c>
      <c r="E63" s="591">
        <f t="shared" si="9"/>
        <v>44846</v>
      </c>
      <c r="F63" s="591">
        <f t="shared" si="7"/>
        <v>44849</v>
      </c>
      <c r="G63" s="591"/>
      <c r="H63" s="591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1095</v>
      </c>
    </row>
    <row r="64" spans="2:13" ht="17.25" hidden="1" customHeight="1">
      <c r="B64" s="153" t="s">
        <v>4925</v>
      </c>
      <c r="C64" s="590" t="s">
        <v>5653</v>
      </c>
      <c r="D64" s="590">
        <v>44857</v>
      </c>
      <c r="E64" s="590">
        <f t="shared" si="9"/>
        <v>44865</v>
      </c>
      <c r="F64" s="590">
        <f t="shared" si="7"/>
        <v>44868</v>
      </c>
      <c r="G64" s="591"/>
      <c r="H64" s="590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5630</v>
      </c>
      <c r="C65" s="590" t="s">
        <v>5654</v>
      </c>
      <c r="D65" s="590">
        <v>44861</v>
      </c>
      <c r="E65" s="590">
        <f t="shared" si="9"/>
        <v>44869</v>
      </c>
      <c r="F65" s="590">
        <f t="shared" si="7"/>
        <v>44872</v>
      </c>
      <c r="G65" s="591"/>
      <c r="H65" s="590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5604</v>
      </c>
      <c r="C66" s="590" t="s">
        <v>5655</v>
      </c>
      <c r="D66" s="590">
        <v>44865</v>
      </c>
      <c r="E66" s="590">
        <f t="shared" si="9"/>
        <v>44873</v>
      </c>
      <c r="F66" s="590">
        <f t="shared" si="7"/>
        <v>44876</v>
      </c>
      <c r="G66" s="591"/>
      <c r="H66" s="590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4871</v>
      </c>
      <c r="C67" s="590" t="s">
        <v>5656</v>
      </c>
      <c r="D67" s="590">
        <v>44878</v>
      </c>
      <c r="E67" s="590">
        <f>D67+8</f>
        <v>44886</v>
      </c>
      <c r="F67" s="590">
        <f t="shared" si="7"/>
        <v>44889</v>
      </c>
      <c r="G67" s="591"/>
      <c r="H67" s="590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310</v>
      </c>
      <c r="C68" s="590" t="s">
        <v>4910</v>
      </c>
      <c r="D68" s="591">
        <f t="shared" ref="D68:D74" si="12">D67+7</f>
        <v>44885</v>
      </c>
      <c r="E68" s="591"/>
      <c r="F68" s="591"/>
      <c r="G68" s="591"/>
      <c r="H68" s="591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5657</v>
      </c>
      <c r="C69" s="590" t="s">
        <v>5658</v>
      </c>
      <c r="D69" s="590">
        <v>44886</v>
      </c>
      <c r="E69" s="590">
        <f t="shared" ref="E69" si="13">D69+8</f>
        <v>44894</v>
      </c>
      <c r="F69" s="591">
        <f t="shared" ref="F69" si="14">D69+11</f>
        <v>44897</v>
      </c>
      <c r="G69" s="591"/>
      <c r="H69" s="590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310</v>
      </c>
      <c r="C70" s="590" t="s">
        <v>5659</v>
      </c>
      <c r="D70" s="591">
        <f t="shared" si="12"/>
        <v>44893</v>
      </c>
      <c r="E70" s="591"/>
      <c r="F70" s="591"/>
      <c r="G70" s="591"/>
      <c r="H70" s="591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5608</v>
      </c>
      <c r="C71" s="590" t="s">
        <v>4915</v>
      </c>
      <c r="D71" s="590">
        <v>44901</v>
      </c>
      <c r="E71" s="590">
        <f t="shared" ref="E71:E73" si="16">D71+8</f>
        <v>44909</v>
      </c>
      <c r="F71" s="590">
        <f t="shared" ref="F71:F73" si="17">D71+11</f>
        <v>44912</v>
      </c>
      <c r="G71" s="591"/>
      <c r="H71" s="590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5610</v>
      </c>
      <c r="C72" s="590" t="s">
        <v>5660</v>
      </c>
      <c r="D72" s="590">
        <v>44911</v>
      </c>
      <c r="E72" s="590">
        <f t="shared" si="16"/>
        <v>44919</v>
      </c>
      <c r="F72" s="671">
        <f t="shared" si="17"/>
        <v>44922</v>
      </c>
      <c r="G72" s="591"/>
      <c r="H72" s="590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3" t="s">
        <v>5614</v>
      </c>
      <c r="C73" s="590" t="s">
        <v>5661</v>
      </c>
      <c r="D73" s="590">
        <v>44915</v>
      </c>
      <c r="E73" s="590">
        <f t="shared" si="16"/>
        <v>44923</v>
      </c>
      <c r="F73" s="590">
        <f t="shared" si="17"/>
        <v>44926</v>
      </c>
      <c r="G73" s="591"/>
      <c r="H73" s="590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310</v>
      </c>
      <c r="C74" s="590" t="s">
        <v>5662</v>
      </c>
      <c r="D74" s="591">
        <f t="shared" si="12"/>
        <v>44922</v>
      </c>
      <c r="E74" s="591"/>
      <c r="F74" s="591"/>
      <c r="G74" s="591"/>
      <c r="H74" s="591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5590</v>
      </c>
      <c r="C75" s="590" t="s">
        <v>5663</v>
      </c>
      <c r="D75" s="590">
        <v>44930</v>
      </c>
      <c r="E75" s="590">
        <f t="shared" ref="E75:E82" si="20">D75+8</f>
        <v>44938</v>
      </c>
      <c r="F75" s="590">
        <f t="shared" ref="F75:F82" si="21">D75+11</f>
        <v>44941</v>
      </c>
      <c r="G75" s="591"/>
      <c r="H75" s="590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5664</v>
      </c>
      <c r="C76" s="590" t="s">
        <v>5665</v>
      </c>
      <c r="D76" s="590">
        <v>44936</v>
      </c>
      <c r="E76" s="590">
        <f t="shared" si="20"/>
        <v>44944</v>
      </c>
      <c r="F76" s="590">
        <f t="shared" si="21"/>
        <v>44947</v>
      </c>
      <c r="G76" s="591"/>
      <c r="H76" s="590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5630</v>
      </c>
      <c r="C77" s="590" t="s">
        <v>5666</v>
      </c>
      <c r="D77" s="590">
        <v>44941</v>
      </c>
      <c r="E77" s="590">
        <f t="shared" si="20"/>
        <v>44949</v>
      </c>
      <c r="F77" s="590">
        <f t="shared" si="21"/>
        <v>44952</v>
      </c>
      <c r="G77" s="591"/>
      <c r="H77" s="590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5604</v>
      </c>
      <c r="C78" s="590" t="s">
        <v>5667</v>
      </c>
      <c r="D78" s="590">
        <v>44950</v>
      </c>
      <c r="E78" s="590">
        <f t="shared" si="20"/>
        <v>44958</v>
      </c>
      <c r="F78" s="590">
        <f t="shared" si="21"/>
        <v>44961</v>
      </c>
      <c r="G78" s="591"/>
      <c r="H78" s="590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5598</v>
      </c>
      <c r="C79" s="590" t="s">
        <v>5668</v>
      </c>
      <c r="D79" s="590">
        <v>44957</v>
      </c>
      <c r="E79" s="590">
        <f t="shared" si="20"/>
        <v>44965</v>
      </c>
      <c r="F79" s="590">
        <f t="shared" si="21"/>
        <v>44968</v>
      </c>
      <c r="G79" s="591"/>
      <c r="H79" s="590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4871</v>
      </c>
      <c r="C80" s="590" t="s">
        <v>5669</v>
      </c>
      <c r="D80" s="590">
        <v>44963</v>
      </c>
      <c r="E80" s="590">
        <f t="shared" si="20"/>
        <v>44971</v>
      </c>
      <c r="F80" s="590">
        <f t="shared" si="21"/>
        <v>44974</v>
      </c>
      <c r="G80" s="591"/>
      <c r="H80" s="590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5587</v>
      </c>
      <c r="C81" s="590" t="s">
        <v>5670</v>
      </c>
      <c r="D81" s="590">
        <v>44971</v>
      </c>
      <c r="E81" s="590">
        <f t="shared" si="20"/>
        <v>44979</v>
      </c>
      <c r="F81" s="590">
        <f t="shared" si="21"/>
        <v>44982</v>
      </c>
      <c r="G81" s="591"/>
      <c r="H81" s="590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2" t="s">
        <v>6461</v>
      </c>
      <c r="C82" s="673" t="s">
        <v>6462</v>
      </c>
      <c r="D82" s="591">
        <f t="shared" ref="D82" si="23">D81+7</f>
        <v>44978</v>
      </c>
      <c r="E82" s="591">
        <f t="shared" si="20"/>
        <v>44986</v>
      </c>
      <c r="F82" s="591">
        <f t="shared" si="21"/>
        <v>44989</v>
      </c>
      <c r="G82" s="591"/>
      <c r="H82" s="591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4" t="s">
        <v>5933</v>
      </c>
      <c r="C83" s="673" t="s">
        <v>6462</v>
      </c>
      <c r="D83" s="591"/>
      <c r="E83" s="591"/>
      <c r="F83" s="591"/>
      <c r="G83" s="591"/>
      <c r="H83" s="591"/>
      <c r="I83" s="456"/>
      <c r="J83" s="430"/>
      <c r="K83" s="430"/>
      <c r="L83" s="146"/>
      <c r="M83" s="146"/>
    </row>
    <row r="84" spans="2:13" ht="17.25" hidden="1" customHeight="1">
      <c r="B84" s="674" t="s">
        <v>6463</v>
      </c>
      <c r="C84" s="590" t="s">
        <v>6464</v>
      </c>
      <c r="D84" s="590">
        <v>45032</v>
      </c>
      <c r="E84" s="591"/>
      <c r="F84" s="591"/>
      <c r="G84" s="591"/>
      <c r="H84" s="591"/>
      <c r="I84" s="456"/>
      <c r="J84" s="430"/>
      <c r="K84" s="430"/>
      <c r="L84" s="146"/>
      <c r="M84" s="146"/>
    </row>
    <row r="85" spans="2:13" ht="15.6" hidden="1" customHeight="1">
      <c r="B85" s="674" t="s">
        <v>5893</v>
      </c>
      <c r="C85" s="590" t="s">
        <v>6465</v>
      </c>
      <c r="D85" s="590">
        <v>45039</v>
      </c>
      <c r="E85" s="591">
        <f>D85+8</f>
        <v>45047</v>
      </c>
      <c r="F85" s="590">
        <f>D85+10</f>
        <v>45049</v>
      </c>
      <c r="G85" s="590">
        <f>D85+13</f>
        <v>45052</v>
      </c>
      <c r="H85" s="590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4" t="s">
        <v>6466</v>
      </c>
      <c r="C86" s="590" t="s">
        <v>6467</v>
      </c>
      <c r="D86" s="590">
        <f>D85+7</f>
        <v>45046</v>
      </c>
      <c r="E86" s="590">
        <f t="shared" ref="E86:E94" si="24">D86+8</f>
        <v>45054</v>
      </c>
      <c r="F86" s="590">
        <f t="shared" ref="F86:F94" si="25">D86+10</f>
        <v>45056</v>
      </c>
      <c r="G86" s="590">
        <f t="shared" ref="G86:G94" si="26">D86+13</f>
        <v>45059</v>
      </c>
      <c r="H86" s="590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5" t="s">
        <v>6468</v>
      </c>
      <c r="C87" s="590" t="s">
        <v>6469</v>
      </c>
      <c r="D87" s="590">
        <f t="shared" ref="D87:D104" si="28">D86+7</f>
        <v>45053</v>
      </c>
      <c r="E87" s="590">
        <f t="shared" si="24"/>
        <v>45061</v>
      </c>
      <c r="F87" s="590">
        <f t="shared" si="25"/>
        <v>45063</v>
      </c>
      <c r="G87" s="590">
        <f t="shared" si="26"/>
        <v>45066</v>
      </c>
      <c r="H87" s="590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5900</v>
      </c>
      <c r="C88" s="590" t="s">
        <v>6470</v>
      </c>
      <c r="D88" s="590">
        <f t="shared" si="28"/>
        <v>45060</v>
      </c>
      <c r="E88" s="590">
        <f t="shared" si="24"/>
        <v>45068</v>
      </c>
      <c r="F88" s="590">
        <f t="shared" si="25"/>
        <v>45070</v>
      </c>
      <c r="G88" s="590">
        <f t="shared" si="26"/>
        <v>45073</v>
      </c>
      <c r="H88" s="590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4844</v>
      </c>
      <c r="C89" s="684" t="s">
        <v>6471</v>
      </c>
      <c r="D89" s="590">
        <f t="shared" si="28"/>
        <v>45067</v>
      </c>
      <c r="E89" s="590">
        <f t="shared" si="24"/>
        <v>45075</v>
      </c>
      <c r="F89" s="590">
        <f t="shared" si="25"/>
        <v>45077</v>
      </c>
      <c r="G89" s="590">
        <f t="shared" si="26"/>
        <v>45080</v>
      </c>
      <c r="H89" s="590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6472</v>
      </c>
      <c r="C90" s="684" t="s">
        <v>6473</v>
      </c>
      <c r="D90" s="590">
        <f t="shared" si="28"/>
        <v>45074</v>
      </c>
      <c r="E90" s="590">
        <f t="shared" si="24"/>
        <v>45082</v>
      </c>
      <c r="F90" s="590">
        <f t="shared" si="25"/>
        <v>45084</v>
      </c>
      <c r="G90" s="590">
        <f t="shared" si="26"/>
        <v>45087</v>
      </c>
      <c r="H90" s="590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2" t="s">
        <v>5906</v>
      </c>
      <c r="C91" s="693" t="s">
        <v>6474</v>
      </c>
      <c r="D91" s="590">
        <f t="shared" si="28"/>
        <v>45081</v>
      </c>
      <c r="E91" s="590">
        <f t="shared" si="24"/>
        <v>45089</v>
      </c>
      <c r="F91" s="590">
        <f t="shared" si="25"/>
        <v>45091</v>
      </c>
      <c r="G91" s="590">
        <f t="shared" si="26"/>
        <v>45094</v>
      </c>
      <c r="H91" s="590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5924</v>
      </c>
      <c r="C92" s="320" t="s">
        <v>6475</v>
      </c>
      <c r="D92" s="590">
        <f t="shared" si="28"/>
        <v>45088</v>
      </c>
      <c r="E92" s="590">
        <f t="shared" si="24"/>
        <v>45096</v>
      </c>
      <c r="F92" s="590">
        <f t="shared" si="25"/>
        <v>45098</v>
      </c>
      <c r="G92" s="590">
        <f t="shared" si="26"/>
        <v>45101</v>
      </c>
      <c r="H92" s="590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6476</v>
      </c>
      <c r="C93" s="320" t="s">
        <v>6477</v>
      </c>
      <c r="D93" s="590">
        <f t="shared" si="28"/>
        <v>45095</v>
      </c>
      <c r="E93" s="590">
        <f t="shared" si="24"/>
        <v>45103</v>
      </c>
      <c r="F93" s="590">
        <f t="shared" si="25"/>
        <v>45105</v>
      </c>
      <c r="G93" s="590">
        <f t="shared" si="26"/>
        <v>45108</v>
      </c>
      <c r="H93" s="590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5935</v>
      </c>
      <c r="C94" s="320" t="s">
        <v>6478</v>
      </c>
      <c r="D94" s="590">
        <f t="shared" si="28"/>
        <v>45102</v>
      </c>
      <c r="E94" s="590">
        <f t="shared" si="24"/>
        <v>45110</v>
      </c>
      <c r="F94" s="590">
        <f t="shared" si="25"/>
        <v>45112</v>
      </c>
      <c r="G94" s="590">
        <f t="shared" si="26"/>
        <v>45115</v>
      </c>
      <c r="H94" s="590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6479</v>
      </c>
      <c r="C95" s="320" t="s">
        <v>6480</v>
      </c>
      <c r="D95" s="590">
        <f t="shared" si="28"/>
        <v>45109</v>
      </c>
      <c r="E95" s="591">
        <f t="shared" ref="E95" si="31">D95+8</f>
        <v>45117</v>
      </c>
      <c r="F95" s="590">
        <f t="shared" ref="F95" si="32">D95+10</f>
        <v>45119</v>
      </c>
      <c r="G95" s="590">
        <f t="shared" ref="G95" si="33">D95+13</f>
        <v>45122</v>
      </c>
      <c r="H95" s="590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6481</v>
      </c>
      <c r="C96" s="320" t="s">
        <v>6482</v>
      </c>
      <c r="D96" s="590">
        <f t="shared" si="28"/>
        <v>45116</v>
      </c>
      <c r="E96" s="591">
        <f t="shared" ref="E96" si="35">D96+8</f>
        <v>45124</v>
      </c>
      <c r="F96" s="590">
        <f t="shared" ref="F96" si="36">D96+10</f>
        <v>45126</v>
      </c>
      <c r="G96" s="590">
        <f t="shared" ref="G96" si="37">D96+13</f>
        <v>45129</v>
      </c>
      <c r="H96" s="721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5893</v>
      </c>
      <c r="C97" s="320" t="s">
        <v>6483</v>
      </c>
      <c r="D97" s="590">
        <f t="shared" si="28"/>
        <v>45123</v>
      </c>
      <c r="E97" s="591">
        <f t="shared" ref="E97" si="39">D97+8</f>
        <v>45131</v>
      </c>
      <c r="F97" s="590">
        <f t="shared" ref="F97" si="40">D97+10</f>
        <v>45133</v>
      </c>
      <c r="G97" s="590">
        <f t="shared" ref="G97" si="41">D97+13</f>
        <v>45136</v>
      </c>
      <c r="H97" s="590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6468</v>
      </c>
      <c r="C98" s="320" t="s">
        <v>6484</v>
      </c>
      <c r="D98" s="590">
        <f t="shared" si="28"/>
        <v>45130</v>
      </c>
      <c r="E98" s="590">
        <f t="shared" ref="E98" si="43">D98+8</f>
        <v>45138</v>
      </c>
      <c r="F98" s="590">
        <f t="shared" ref="F98" si="44">D98+10</f>
        <v>45140</v>
      </c>
      <c r="G98" s="590">
        <f t="shared" ref="G98" si="45">D98+13</f>
        <v>45143</v>
      </c>
      <c r="H98" s="590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6485</v>
      </c>
      <c r="C99" s="320" t="s">
        <v>6486</v>
      </c>
      <c r="D99" s="590">
        <f t="shared" si="28"/>
        <v>45137</v>
      </c>
      <c r="E99" s="591">
        <f t="shared" ref="E99" si="47">D99+8</f>
        <v>45145</v>
      </c>
      <c r="F99" s="590">
        <f t="shared" ref="F99" si="48">D99+10</f>
        <v>45147</v>
      </c>
      <c r="G99" s="590">
        <f t="shared" ref="G99" si="49">D99+13</f>
        <v>45150</v>
      </c>
      <c r="H99" s="590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6487</v>
      </c>
      <c r="C100" s="320" t="s">
        <v>6488</v>
      </c>
      <c r="D100" s="590">
        <v>45151</v>
      </c>
      <c r="E100" s="590">
        <f t="shared" ref="E100" si="51">D100+8</f>
        <v>45159</v>
      </c>
      <c r="F100" s="590">
        <f t="shared" ref="F100" si="52">D100+10</f>
        <v>45161</v>
      </c>
      <c r="G100" s="590">
        <f t="shared" ref="G100" si="53">D100+13</f>
        <v>45164</v>
      </c>
      <c r="H100" s="590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4">
        <v>45151</v>
      </c>
      <c r="M100" s="146"/>
    </row>
    <row r="101" spans="2:13" ht="17.25" customHeight="1">
      <c r="B101" s="153" t="s">
        <v>5900</v>
      </c>
      <c r="C101" s="320" t="s">
        <v>6489</v>
      </c>
      <c r="D101" s="590">
        <f t="shared" si="28"/>
        <v>45158</v>
      </c>
      <c r="E101" s="590">
        <f t="shared" ref="E101" si="55">D101+8</f>
        <v>45166</v>
      </c>
      <c r="F101" s="590">
        <f t="shared" ref="F101" si="56">D101+10</f>
        <v>45168</v>
      </c>
      <c r="G101" s="590">
        <f t="shared" ref="G101" si="57">D101+13</f>
        <v>45171</v>
      </c>
      <c r="H101" s="590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4">
        <v>45158</v>
      </c>
      <c r="M101" s="146"/>
    </row>
    <row r="102" spans="2:13" ht="17.25" customHeight="1">
      <c r="B102" s="723" t="s">
        <v>310</v>
      </c>
      <c r="C102" s="320" t="s">
        <v>6490</v>
      </c>
      <c r="D102" s="591">
        <f t="shared" si="28"/>
        <v>45165</v>
      </c>
      <c r="E102" s="591">
        <f t="shared" ref="E102" si="59">D102+8</f>
        <v>45173</v>
      </c>
      <c r="F102" s="591">
        <f t="shared" ref="F102" si="60">D102+10</f>
        <v>45175</v>
      </c>
      <c r="G102" s="591">
        <f t="shared" ref="G102" si="61">D102+13</f>
        <v>45178</v>
      </c>
      <c r="H102" s="591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5887</v>
      </c>
      <c r="C103" s="320" t="s">
        <v>6491</v>
      </c>
      <c r="D103" s="590">
        <v>45165</v>
      </c>
      <c r="E103" s="590">
        <f t="shared" ref="E103" si="63">D103+8</f>
        <v>45173</v>
      </c>
      <c r="F103" s="590">
        <f t="shared" ref="F103" si="64">D103+10</f>
        <v>45175</v>
      </c>
      <c r="G103" s="590">
        <f t="shared" ref="G103" si="65">D103+13</f>
        <v>45178</v>
      </c>
      <c r="H103" s="590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5906</v>
      </c>
      <c r="C104" s="320" t="s">
        <v>6492</v>
      </c>
      <c r="D104" s="590">
        <f t="shared" si="28"/>
        <v>45172</v>
      </c>
      <c r="E104" s="590">
        <f t="shared" ref="E104" si="67">D104+8</f>
        <v>45180</v>
      </c>
      <c r="F104" s="590">
        <f t="shared" ref="F104" si="68">D104+10</f>
        <v>45182</v>
      </c>
      <c r="G104" s="590">
        <f t="shared" ref="G104" si="69">D104+13</f>
        <v>45185</v>
      </c>
      <c r="H104" s="590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467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468</v>
      </c>
      <c r="C108" s="193"/>
      <c r="D108" s="193"/>
      <c r="E108" s="194"/>
      <c r="F108" s="195" t="s">
        <v>1818</v>
      </c>
      <c r="G108" s="195"/>
      <c r="H108" s="193"/>
      <c r="I108" s="193"/>
      <c r="J108" s="195" t="s">
        <v>470</v>
      </c>
      <c r="K108" s="195"/>
      <c r="L108" s="195"/>
      <c r="M108" s="193"/>
    </row>
    <row r="109" spans="2:13" s="159" customFormat="1" ht="17.25" customHeight="1">
      <c r="B109" s="197" t="s">
        <v>471</v>
      </c>
      <c r="C109" s="193"/>
      <c r="D109" s="198" t="s">
        <v>472</v>
      </c>
      <c r="E109" s="199"/>
      <c r="F109" s="197" t="s">
        <v>473</v>
      </c>
      <c r="G109" s="193"/>
      <c r="H109" s="198" t="s">
        <v>474</v>
      </c>
      <c r="I109" s="193"/>
      <c r="J109" s="197" t="s">
        <v>475</v>
      </c>
      <c r="K109" s="198" t="s">
        <v>476</v>
      </c>
      <c r="M109" s="193"/>
    </row>
    <row r="110" spans="2:13" s="159" customFormat="1" ht="17.25" customHeight="1">
      <c r="B110" s="414" t="s">
        <v>477</v>
      </c>
      <c r="C110" s="202"/>
      <c r="D110" s="569" t="s">
        <v>478</v>
      </c>
      <c r="E110" s="197"/>
      <c r="F110" s="706" t="s">
        <v>479</v>
      </c>
      <c r="G110" s="729" t="s">
        <v>480</v>
      </c>
      <c r="H110" s="252" t="s">
        <v>481</v>
      </c>
      <c r="I110" s="193"/>
      <c r="J110" s="201" t="s">
        <v>482</v>
      </c>
      <c r="K110" s="203" t="s">
        <v>483</v>
      </c>
      <c r="L110" s="203"/>
      <c r="M110" s="193"/>
    </row>
    <row r="111" spans="2:13" s="159" customFormat="1" ht="17.25" customHeight="1">
      <c r="B111" s="414" t="s">
        <v>491</v>
      </c>
      <c r="C111" s="202"/>
      <c r="D111" s="569" t="s">
        <v>492</v>
      </c>
      <c r="E111" s="197"/>
      <c r="F111" s="706" t="s">
        <v>486</v>
      </c>
      <c r="G111" s="729" t="s">
        <v>487</v>
      </c>
      <c r="H111" s="252" t="s">
        <v>488</v>
      </c>
      <c r="I111" s="193"/>
      <c r="J111" s="201" t="s">
        <v>489</v>
      </c>
      <c r="K111" s="203" t="s">
        <v>490</v>
      </c>
      <c r="L111" s="203"/>
      <c r="M111" s="193"/>
    </row>
    <row r="112" spans="2:13" s="159" customFormat="1" ht="17.25" customHeight="1">
      <c r="B112" s="201" t="s">
        <v>3936</v>
      </c>
      <c r="C112" s="202"/>
      <c r="D112" s="203" t="s">
        <v>1982</v>
      </c>
      <c r="E112" s="197"/>
      <c r="F112" s="706" t="s">
        <v>493</v>
      </c>
      <c r="G112" s="729" t="s">
        <v>494</v>
      </c>
      <c r="H112" s="252" t="s">
        <v>495</v>
      </c>
      <c r="I112" s="193"/>
      <c r="J112" s="414" t="s">
        <v>496</v>
      </c>
      <c r="K112" s="569" t="s">
        <v>497</v>
      </c>
      <c r="L112" s="203"/>
      <c r="M112" s="193"/>
    </row>
    <row r="113" spans="2:11" s="159" customFormat="1" ht="17.25" customHeight="1">
      <c r="B113" s="201" t="s">
        <v>484</v>
      </c>
      <c r="C113" s="202"/>
      <c r="D113" s="203" t="s">
        <v>485</v>
      </c>
      <c r="E113" s="197"/>
      <c r="F113" s="706" t="s">
        <v>500</v>
      </c>
      <c r="G113" s="729" t="s">
        <v>501</v>
      </c>
      <c r="H113" s="252" t="s">
        <v>502</v>
      </c>
      <c r="I113" s="193"/>
      <c r="J113" s="201" t="s">
        <v>503</v>
      </c>
      <c r="K113" s="203" t="s">
        <v>504</v>
      </c>
    </row>
    <row r="114" spans="2:11" s="159" customFormat="1" ht="17.25" customHeight="1">
      <c r="B114" s="414" t="s">
        <v>909</v>
      </c>
      <c r="C114" s="202"/>
      <c r="D114" s="569" t="s">
        <v>499</v>
      </c>
      <c r="E114" s="197"/>
      <c r="F114" s="706" t="s">
        <v>3937</v>
      </c>
      <c r="G114" s="729" t="s">
        <v>508</v>
      </c>
      <c r="H114" s="252" t="s">
        <v>3938</v>
      </c>
      <c r="I114" s="193"/>
      <c r="J114" s="201" t="s">
        <v>510</v>
      </c>
      <c r="K114" s="203" t="s">
        <v>511</v>
      </c>
    </row>
    <row r="115" spans="2:11" s="159" customFormat="1" ht="17.25" customHeight="1">
      <c r="B115" s="414" t="s">
        <v>1828</v>
      </c>
      <c r="C115" s="202"/>
      <c r="D115" s="569" t="s">
        <v>1829</v>
      </c>
      <c r="E115" s="197"/>
      <c r="F115" s="706"/>
      <c r="G115" s="729"/>
      <c r="H115" s="252"/>
      <c r="I115" s="193"/>
      <c r="J115" s="201" t="s">
        <v>1830</v>
      </c>
      <c r="K115" s="203" t="s">
        <v>1832</v>
      </c>
    </row>
    <row r="116" spans="2:11" s="159" customFormat="1" ht="17.25" customHeight="1">
      <c r="B116" s="414" t="s">
        <v>1983</v>
      </c>
      <c r="C116" s="202"/>
      <c r="D116" s="569" t="s">
        <v>1984</v>
      </c>
      <c r="E116" s="197"/>
      <c r="F116" s="505"/>
      <c r="G116"/>
      <c r="H116"/>
      <c r="I116" s="193"/>
      <c r="J116" s="414" t="s">
        <v>517</v>
      </c>
      <c r="K116" s="415" t="s">
        <v>518</v>
      </c>
    </row>
    <row r="117" spans="2:11" s="159" customFormat="1" ht="17.25" customHeight="1">
      <c r="B117" s="414" t="s">
        <v>505</v>
      </c>
      <c r="C117" s="202"/>
      <c r="D117" s="569" t="s">
        <v>506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1835</v>
      </c>
      <c r="C119" s="193" t="s">
        <v>1836</v>
      </c>
      <c r="D119" s="205"/>
      <c r="E119" s="193"/>
      <c r="F119" s="193" t="s">
        <v>1837</v>
      </c>
      <c r="G119" s="206" t="s">
        <v>1838</v>
      </c>
      <c r="H119" s="196"/>
      <c r="I119" s="193"/>
      <c r="J119" s="193" t="s">
        <v>1837</v>
      </c>
      <c r="K119" s="193" t="s">
        <v>1839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R152"/>
  <sheetViews>
    <sheetView showGridLines="0" zoomScaleNormal="100" zoomScaleSheetLayoutView="75" workbookViewId="0">
      <selection activeCell="I2" sqref="I2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9" width="15.7109375" style="145" customWidth="1"/>
    <col min="20" max="16384" width="9.140625" style="145"/>
  </cols>
  <sheetData>
    <row r="1" spans="1:13" ht="17.25" customHeight="1" thickBot="1"/>
    <row r="2" spans="1:13" ht="20.100000000000001" customHeight="1" thickBot="1">
      <c r="B2" s="1534" t="s">
        <v>0</v>
      </c>
      <c r="C2" s="1534"/>
      <c r="D2" s="1534"/>
      <c r="E2" s="1534"/>
      <c r="F2" s="1534"/>
      <c r="G2" s="1534"/>
      <c r="H2" s="1534"/>
      <c r="I2" s="943" t="s">
        <v>244</v>
      </c>
      <c r="J2" s="978"/>
    </row>
    <row r="3" spans="1:13" ht="17.25" customHeight="1" thickBot="1">
      <c r="B3" s="165"/>
    </row>
    <row r="4" spans="1:13" ht="30" customHeight="1" thickBot="1">
      <c r="A4" s="186"/>
      <c r="B4" s="1535" t="s">
        <v>6493</v>
      </c>
      <c r="C4" s="1536"/>
      <c r="D4" s="1536"/>
      <c r="E4" s="1536"/>
      <c r="F4" s="1536"/>
      <c r="G4" s="1536"/>
      <c r="H4" s="1537"/>
      <c r="I4" s="1443" t="s">
        <v>6494</v>
      </c>
      <c r="J4" s="147"/>
      <c r="L4" s="976"/>
      <c r="M4" s="976"/>
    </row>
    <row r="5" spans="1:13" ht="16.5" customHeight="1">
      <c r="C5" s="148"/>
      <c r="D5" s="148"/>
      <c r="E5" s="148"/>
      <c r="F5" s="148"/>
      <c r="G5" s="148"/>
      <c r="H5" s="148"/>
      <c r="I5" s="379" t="s">
        <v>6495</v>
      </c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547" t="s">
        <v>6493</v>
      </c>
      <c r="C7" s="1548"/>
      <c r="D7" s="1590" t="s">
        <v>250</v>
      </c>
      <c r="E7" s="931" t="s">
        <v>98</v>
      </c>
      <c r="F7" s="928" t="s">
        <v>1910</v>
      </c>
      <c r="G7" s="928" t="s">
        <v>6496</v>
      </c>
      <c r="H7" s="928" t="s">
        <v>6497</v>
      </c>
      <c r="I7" s="836"/>
      <c r="J7" s="872"/>
      <c r="L7" s="765"/>
    </row>
    <row r="8" spans="1:13" ht="20.100000000000001" hidden="1" customHeight="1">
      <c r="A8" s="310"/>
      <c r="B8" s="931" t="s">
        <v>252</v>
      </c>
      <c r="C8" s="931" t="s">
        <v>253</v>
      </c>
      <c r="D8" s="1591"/>
      <c r="E8" s="927" t="s">
        <v>33</v>
      </c>
      <c r="F8" s="927" t="s">
        <v>54</v>
      </c>
      <c r="G8" s="952" t="s">
        <v>164</v>
      </c>
      <c r="H8" s="952" t="s">
        <v>68</v>
      </c>
      <c r="I8" s="751"/>
      <c r="J8" s="1041" t="s">
        <v>254</v>
      </c>
      <c r="L8" s="195"/>
    </row>
    <row r="9" spans="1:13" ht="17.25" hidden="1" customHeight="1">
      <c r="B9" s="718" t="s">
        <v>6166</v>
      </c>
      <c r="C9" s="757" t="s">
        <v>6498</v>
      </c>
      <c r="D9" s="617">
        <v>44930</v>
      </c>
      <c r="E9" s="617">
        <f t="shared" ref="E9" si="0">D9+5</f>
        <v>44935</v>
      </c>
      <c r="F9" s="617">
        <f t="shared" ref="F9" si="1">D9+11</f>
        <v>44941</v>
      </c>
      <c r="G9" s="617">
        <f t="shared" ref="G9" si="2">D9+15</f>
        <v>44945</v>
      </c>
      <c r="H9" s="617">
        <f t="shared" ref="H9" si="3">D9+18</f>
        <v>44948</v>
      </c>
      <c r="I9" s="751"/>
      <c r="J9" s="768" t="e">
        <f>#REF!+7</f>
        <v>#REF!</v>
      </c>
      <c r="L9" s="768"/>
    </row>
    <row r="10" spans="1:13" ht="17.25" hidden="1" customHeight="1">
      <c r="B10" s="718" t="s">
        <v>4975</v>
      </c>
      <c r="C10" s="757" t="s">
        <v>6499</v>
      </c>
      <c r="D10" s="617">
        <f t="shared" ref="D10" si="4">D9+7</f>
        <v>44937</v>
      </c>
      <c r="E10" s="617">
        <f t="shared" ref="E10" si="5">D10+5</f>
        <v>44942</v>
      </c>
      <c r="F10" s="617">
        <f t="shared" ref="F10" si="6">D10+11</f>
        <v>44948</v>
      </c>
      <c r="G10" s="617">
        <f t="shared" ref="G10" si="7">D10+15</f>
        <v>44952</v>
      </c>
      <c r="H10" s="617">
        <f t="shared" ref="H10" si="8">D10+18</f>
        <v>44955</v>
      </c>
      <c r="I10" s="751"/>
      <c r="J10" s="768" t="e">
        <f t="shared" ref="J10:J17" si="9">J9+7</f>
        <v>#REF!</v>
      </c>
      <c r="L10" s="768"/>
    </row>
    <row r="11" spans="1:13" ht="17.25" hidden="1" customHeight="1">
      <c r="A11" s="329" t="s">
        <v>6500</v>
      </c>
      <c r="B11" s="718" t="s">
        <v>6140</v>
      </c>
      <c r="C11" s="757" t="s">
        <v>6501</v>
      </c>
      <c r="D11" s="617">
        <v>45347</v>
      </c>
      <c r="E11" s="617">
        <f t="shared" ref="E11:E13" si="10">D11+5</f>
        <v>45352</v>
      </c>
      <c r="F11" s="617">
        <f t="shared" ref="F11:F13" si="11">D11+11</f>
        <v>45358</v>
      </c>
      <c r="G11" s="617">
        <f t="shared" ref="G11:G13" si="12">D11+15</f>
        <v>45362</v>
      </c>
      <c r="H11" s="617">
        <f t="shared" ref="H11:H13" si="13">D11+18</f>
        <v>45365</v>
      </c>
      <c r="I11" s="751"/>
      <c r="J11" s="768" t="e">
        <f t="shared" si="9"/>
        <v>#REF!</v>
      </c>
      <c r="L11" s="768"/>
    </row>
    <row r="12" spans="1:13" ht="17.25" hidden="1" customHeight="1">
      <c r="B12" s="718" t="s">
        <v>5479</v>
      </c>
      <c r="C12" s="757" t="s">
        <v>6502</v>
      </c>
      <c r="D12" s="617">
        <v>45354</v>
      </c>
      <c r="E12" s="617">
        <f t="shared" si="10"/>
        <v>45359</v>
      </c>
      <c r="F12" s="617">
        <f t="shared" si="11"/>
        <v>45365</v>
      </c>
      <c r="G12" s="617">
        <f t="shared" si="12"/>
        <v>45369</v>
      </c>
      <c r="H12" s="617">
        <f t="shared" si="13"/>
        <v>45372</v>
      </c>
      <c r="I12" s="751"/>
      <c r="J12" s="768" t="e">
        <f t="shared" si="9"/>
        <v>#REF!</v>
      </c>
      <c r="L12" s="768"/>
    </row>
    <row r="13" spans="1:13" ht="17.25" hidden="1" customHeight="1">
      <c r="B13" s="718" t="s">
        <v>4960</v>
      </c>
      <c r="C13" s="757" t="s">
        <v>6503</v>
      </c>
      <c r="D13" s="617">
        <v>45363</v>
      </c>
      <c r="E13" s="617">
        <f t="shared" si="10"/>
        <v>45368</v>
      </c>
      <c r="F13" s="617">
        <f t="shared" si="11"/>
        <v>45374</v>
      </c>
      <c r="G13" s="617">
        <f t="shared" si="12"/>
        <v>45378</v>
      </c>
      <c r="H13" s="617">
        <f t="shared" si="13"/>
        <v>45381</v>
      </c>
      <c r="I13" s="751"/>
      <c r="J13" s="768" t="e">
        <f t="shared" si="9"/>
        <v>#REF!</v>
      </c>
      <c r="L13" s="768"/>
    </row>
    <row r="14" spans="1:13" ht="17.25" hidden="1" customHeight="1">
      <c r="B14" s="718" t="s">
        <v>6150</v>
      </c>
      <c r="C14" s="757" t="s">
        <v>6504</v>
      </c>
      <c r="D14" s="617">
        <v>45367</v>
      </c>
      <c r="E14" s="617">
        <f t="shared" ref="E14" si="14">D14+5</f>
        <v>45372</v>
      </c>
      <c r="F14" s="617">
        <f t="shared" ref="F14" si="15">D14+11</f>
        <v>45378</v>
      </c>
      <c r="G14" s="617">
        <f t="shared" ref="G14" si="16">D14+15</f>
        <v>45382</v>
      </c>
      <c r="H14" s="617">
        <f t="shared" ref="H14" si="17">D14+18</f>
        <v>45385</v>
      </c>
      <c r="I14" s="751"/>
      <c r="J14" s="768" t="e">
        <f t="shared" si="9"/>
        <v>#REF!</v>
      </c>
      <c r="L14" s="768"/>
    </row>
    <row r="15" spans="1:13" ht="17.25" hidden="1" customHeight="1">
      <c r="B15" s="977" t="s">
        <v>5504</v>
      </c>
      <c r="C15" s="979" t="s">
        <v>6505</v>
      </c>
      <c r="D15" s="980">
        <v>45374</v>
      </c>
      <c r="E15" s="980">
        <f t="shared" ref="E15:E16" si="18">D15+5</f>
        <v>45379</v>
      </c>
      <c r="F15" s="980">
        <f t="shared" ref="F15:F16" si="19">D15+11</f>
        <v>45385</v>
      </c>
      <c r="G15" s="980">
        <f t="shared" ref="G15:G16" si="20">D15+15</f>
        <v>45389</v>
      </c>
      <c r="H15" s="980">
        <f t="shared" ref="H15:H16" si="21">D15+18</f>
        <v>45392</v>
      </c>
      <c r="I15" s="981"/>
      <c r="J15" s="982" t="e">
        <f t="shared" si="9"/>
        <v>#REF!</v>
      </c>
      <c r="L15" s="982"/>
    </row>
    <row r="16" spans="1:13" ht="17.25" hidden="1" customHeight="1">
      <c r="B16" s="718" t="s">
        <v>6162</v>
      </c>
      <c r="C16" s="757" t="s">
        <v>6506</v>
      </c>
      <c r="D16" s="617">
        <v>45386</v>
      </c>
      <c r="E16" s="617">
        <f t="shared" si="18"/>
        <v>45391</v>
      </c>
      <c r="F16" s="617">
        <f t="shared" si="19"/>
        <v>45397</v>
      </c>
      <c r="G16" s="617">
        <f t="shared" si="20"/>
        <v>45401</v>
      </c>
      <c r="H16" s="617">
        <f t="shared" si="21"/>
        <v>45404</v>
      </c>
      <c r="I16" s="751"/>
      <c r="J16" s="768" t="e">
        <f t="shared" si="9"/>
        <v>#REF!</v>
      </c>
      <c r="L16" s="768"/>
    </row>
    <row r="17" spans="1:12" ht="17.25" hidden="1" customHeight="1">
      <c r="B17" s="983" t="s">
        <v>6146</v>
      </c>
      <c r="C17" s="942" t="s">
        <v>6507</v>
      </c>
      <c r="D17" s="942">
        <v>45390</v>
      </c>
      <c r="E17" s="757">
        <f t="shared" ref="E17" si="22">D17+5</f>
        <v>45395</v>
      </c>
      <c r="F17" s="757">
        <f t="shared" ref="F17" si="23">D17+11</f>
        <v>45401</v>
      </c>
      <c r="G17" s="871" t="s">
        <v>286</v>
      </c>
      <c r="H17" s="757">
        <f t="shared" ref="H17" si="24">D17+18</f>
        <v>45408</v>
      </c>
      <c r="I17" s="751"/>
      <c r="J17" s="757" t="e">
        <f t="shared" si="9"/>
        <v>#REF!</v>
      </c>
      <c r="L17" s="768"/>
    </row>
    <row r="18" spans="1:12" ht="17.25" hidden="1" customHeight="1">
      <c r="B18" s="983" t="s">
        <v>6192</v>
      </c>
      <c r="C18" s="942" t="s">
        <v>6508</v>
      </c>
      <c r="D18" s="942">
        <v>45402</v>
      </c>
      <c r="E18" s="757">
        <f t="shared" ref="E18:E22" si="25">D18+5</f>
        <v>45407</v>
      </c>
      <c r="F18" s="871" t="s">
        <v>286</v>
      </c>
      <c r="G18" s="757">
        <f t="shared" ref="G18:G22" si="26">D18+15</f>
        <v>45417</v>
      </c>
      <c r="H18" s="757">
        <f t="shared" ref="H18:H22" si="27">D18+18</f>
        <v>45420</v>
      </c>
      <c r="I18" s="751"/>
      <c r="J18" s="757" t="e">
        <f t="shared" ref="J18" si="28">J17+7</f>
        <v>#REF!</v>
      </c>
      <c r="L18" s="768"/>
    </row>
    <row r="19" spans="1:12" ht="17.25" hidden="1" customHeight="1">
      <c r="B19" s="983" t="s">
        <v>5507</v>
      </c>
      <c r="C19" s="942" t="s">
        <v>6509</v>
      </c>
      <c r="D19" s="942">
        <v>45411</v>
      </c>
      <c r="E19" s="757">
        <f t="shared" si="25"/>
        <v>45416</v>
      </c>
      <c r="F19" s="757">
        <f t="shared" ref="F19:F22" si="29">D19+11</f>
        <v>45422</v>
      </c>
      <c r="G19" s="757">
        <f t="shared" si="26"/>
        <v>45426</v>
      </c>
      <c r="H19" s="757">
        <f t="shared" si="27"/>
        <v>45429</v>
      </c>
      <c r="I19" s="751"/>
      <c r="J19" s="757" t="e">
        <f t="shared" ref="J19:J39" si="30">J18+7</f>
        <v>#REF!</v>
      </c>
      <c r="L19" s="768"/>
    </row>
    <row r="20" spans="1:12" ht="17.25" hidden="1" customHeight="1">
      <c r="B20" s="962" t="s">
        <v>6153</v>
      </c>
      <c r="C20" s="942" t="s">
        <v>6510</v>
      </c>
      <c r="D20" s="942">
        <v>45421</v>
      </c>
      <c r="E20" s="757">
        <f t="shared" si="25"/>
        <v>45426</v>
      </c>
      <c r="F20" s="871" t="s">
        <v>286</v>
      </c>
      <c r="G20" s="757">
        <v>45424</v>
      </c>
      <c r="H20" s="757">
        <v>45426</v>
      </c>
      <c r="I20" s="751"/>
      <c r="J20" s="757" t="e">
        <f t="shared" si="30"/>
        <v>#REF!</v>
      </c>
      <c r="L20" s="768"/>
    </row>
    <row r="21" spans="1:12" ht="17.25" hidden="1" customHeight="1">
      <c r="B21" s="962" t="s">
        <v>6166</v>
      </c>
      <c r="C21" s="942" t="s">
        <v>6511</v>
      </c>
      <c r="D21" s="942">
        <v>45424</v>
      </c>
      <c r="E21" s="757">
        <f t="shared" si="25"/>
        <v>45429</v>
      </c>
      <c r="F21" s="757">
        <f t="shared" si="29"/>
        <v>45435</v>
      </c>
      <c r="G21" s="871" t="s">
        <v>286</v>
      </c>
      <c r="H21" s="757">
        <f t="shared" si="27"/>
        <v>45442</v>
      </c>
      <c r="I21" s="751"/>
      <c r="J21" s="757" t="e">
        <f t="shared" si="30"/>
        <v>#REF!</v>
      </c>
      <c r="L21" s="768"/>
    </row>
    <row r="22" spans="1:12" ht="17.25" hidden="1" customHeight="1">
      <c r="B22" s="924" t="s">
        <v>286</v>
      </c>
      <c r="C22" s="942" t="s">
        <v>6512</v>
      </c>
      <c r="D22" s="799">
        <v>45439</v>
      </c>
      <c r="E22" s="799">
        <f t="shared" si="25"/>
        <v>45444</v>
      </c>
      <c r="F22" s="799">
        <f t="shared" si="29"/>
        <v>45450</v>
      </c>
      <c r="G22" s="799">
        <f t="shared" si="26"/>
        <v>45454</v>
      </c>
      <c r="H22" s="799">
        <f t="shared" si="27"/>
        <v>45457</v>
      </c>
      <c r="I22" s="751"/>
      <c r="J22" s="757" t="e">
        <f t="shared" si="30"/>
        <v>#REF!</v>
      </c>
      <c r="L22" s="768"/>
    </row>
    <row r="23" spans="1:12" ht="17.25" hidden="1" customHeight="1">
      <c r="B23" s="962" t="s">
        <v>4941</v>
      </c>
      <c r="C23" s="942" t="s">
        <v>6513</v>
      </c>
      <c r="D23" s="942">
        <v>45434</v>
      </c>
      <c r="E23" s="757">
        <f t="shared" ref="E23:E24" si="31">D23+5</f>
        <v>45439</v>
      </c>
      <c r="F23" s="757">
        <f t="shared" ref="F23:F24" si="32">D23+11</f>
        <v>45445</v>
      </c>
      <c r="G23" s="757">
        <f t="shared" ref="G23:G24" si="33">D23+15</f>
        <v>45449</v>
      </c>
      <c r="H23" s="757">
        <f t="shared" ref="H23:H24" si="34">D23+18</f>
        <v>45452</v>
      </c>
      <c r="I23" s="751"/>
      <c r="J23" s="757" t="e">
        <f t="shared" si="30"/>
        <v>#REF!</v>
      </c>
      <c r="L23" s="768"/>
    </row>
    <row r="24" spans="1:12" ht="17.25" hidden="1" customHeight="1">
      <c r="B24" s="1641" t="s">
        <v>310</v>
      </c>
      <c r="C24" s="942" t="s">
        <v>6514</v>
      </c>
      <c r="D24" s="799">
        <v>45426</v>
      </c>
      <c r="E24" s="799">
        <f t="shared" si="31"/>
        <v>45431</v>
      </c>
      <c r="F24" s="799">
        <f t="shared" si="32"/>
        <v>45437</v>
      </c>
      <c r="G24" s="799">
        <f t="shared" si="33"/>
        <v>45441</v>
      </c>
      <c r="H24" s="799">
        <f t="shared" si="34"/>
        <v>45444</v>
      </c>
      <c r="I24" s="751"/>
      <c r="J24" s="757" t="e">
        <f t="shared" si="30"/>
        <v>#REF!</v>
      </c>
      <c r="L24" s="768"/>
    </row>
    <row r="25" spans="1:12" ht="17.25" hidden="1" customHeight="1">
      <c r="B25" s="1642"/>
      <c r="C25" s="942" t="s">
        <v>6515</v>
      </c>
      <c r="D25" s="799">
        <v>45430</v>
      </c>
      <c r="E25" s="799">
        <f t="shared" ref="E25" si="35">D25+5</f>
        <v>45435</v>
      </c>
      <c r="F25" s="799">
        <f t="shared" ref="F25" si="36">D25+11</f>
        <v>45441</v>
      </c>
      <c r="G25" s="799">
        <f t="shared" ref="G25" si="37">D25+15</f>
        <v>45445</v>
      </c>
      <c r="H25" s="799">
        <f t="shared" ref="H25" si="38">D25+18</f>
        <v>45448</v>
      </c>
      <c r="I25" s="751"/>
      <c r="J25" s="757" t="e">
        <f t="shared" si="30"/>
        <v>#REF!</v>
      </c>
      <c r="L25" s="768"/>
    </row>
    <row r="26" spans="1:12" ht="17.25" hidden="1" customHeight="1">
      <c r="B26" s="1643"/>
      <c r="C26" s="942" t="s">
        <v>6516</v>
      </c>
      <c r="D26" s="799">
        <v>45430</v>
      </c>
      <c r="E26" s="799">
        <f t="shared" ref="E26:E28" si="39">D26+5</f>
        <v>45435</v>
      </c>
      <c r="F26" s="799">
        <f t="shared" ref="F26:F28" si="40">D26+11</f>
        <v>45441</v>
      </c>
      <c r="G26" s="799">
        <f t="shared" ref="G26:G28" si="41">D26+15</f>
        <v>45445</v>
      </c>
      <c r="H26" s="799">
        <f t="shared" ref="H26:H28" si="42">D26+18</f>
        <v>45448</v>
      </c>
      <c r="I26" s="751"/>
      <c r="J26" s="757" t="e">
        <f t="shared" si="30"/>
        <v>#REF!</v>
      </c>
      <c r="L26" s="768"/>
    </row>
    <row r="27" spans="1:12" ht="17.25" hidden="1" customHeight="1">
      <c r="A27" s="329" t="s">
        <v>6517</v>
      </c>
      <c r="B27" s="924" t="s">
        <v>286</v>
      </c>
      <c r="C27" s="942" t="s">
        <v>6518</v>
      </c>
      <c r="D27" s="799">
        <v>45430</v>
      </c>
      <c r="E27" s="799">
        <f t="shared" ref="E27" si="43">D27+5</f>
        <v>45435</v>
      </c>
      <c r="F27" s="799">
        <f t="shared" ref="F27" si="44">D27+11</f>
        <v>45441</v>
      </c>
      <c r="G27" s="799">
        <f t="shared" ref="G27" si="45">D27+15</f>
        <v>45445</v>
      </c>
      <c r="H27" s="799">
        <f t="shared" ref="H27" si="46">D27+18</f>
        <v>45448</v>
      </c>
      <c r="I27" s="751"/>
      <c r="J27" s="757">
        <v>45436</v>
      </c>
      <c r="L27" s="768"/>
    </row>
    <row r="28" spans="1:12" ht="17.25" hidden="1" customHeight="1">
      <c r="B28" s="924" t="s">
        <v>286</v>
      </c>
      <c r="C28" s="942" t="s">
        <v>6519</v>
      </c>
      <c r="D28" s="799">
        <v>45433</v>
      </c>
      <c r="E28" s="799">
        <f t="shared" si="39"/>
        <v>45438</v>
      </c>
      <c r="F28" s="799">
        <f t="shared" si="40"/>
        <v>45444</v>
      </c>
      <c r="G28" s="799">
        <f t="shared" si="41"/>
        <v>45448</v>
      </c>
      <c r="H28" s="799">
        <f t="shared" si="42"/>
        <v>45451</v>
      </c>
      <c r="I28" s="751"/>
      <c r="J28" s="757">
        <f t="shared" si="30"/>
        <v>45443</v>
      </c>
      <c r="L28" s="768"/>
    </row>
    <row r="29" spans="1:12" ht="17.25" hidden="1" customHeight="1">
      <c r="B29" s="924" t="s">
        <v>310</v>
      </c>
      <c r="C29" s="942" t="s">
        <v>6520</v>
      </c>
      <c r="D29" s="799">
        <v>45430</v>
      </c>
      <c r="E29" s="799">
        <f t="shared" ref="E29:E31" si="47">D29+5</f>
        <v>45435</v>
      </c>
      <c r="F29" s="799">
        <f t="shared" ref="F29:F31" si="48">D29+11</f>
        <v>45441</v>
      </c>
      <c r="G29" s="799">
        <f t="shared" ref="G29:G31" si="49">D29+15</f>
        <v>45445</v>
      </c>
      <c r="H29" s="799">
        <f t="shared" ref="H29:H33" si="50">D29+18</f>
        <v>45448</v>
      </c>
      <c r="I29" s="751"/>
      <c r="J29" s="757">
        <f t="shared" si="30"/>
        <v>45450</v>
      </c>
      <c r="L29" s="768"/>
    </row>
    <row r="30" spans="1:12" ht="17.25" hidden="1" customHeight="1">
      <c r="B30" s="962" t="s">
        <v>5009</v>
      </c>
      <c r="C30" s="942" t="s">
        <v>6521</v>
      </c>
      <c r="D30" s="942">
        <v>45449</v>
      </c>
      <c r="E30" s="757">
        <f t="shared" si="47"/>
        <v>45454</v>
      </c>
      <c r="F30" s="757">
        <f t="shared" si="48"/>
        <v>45460</v>
      </c>
      <c r="G30" s="757">
        <f t="shared" si="49"/>
        <v>45464</v>
      </c>
      <c r="H30" s="757">
        <f t="shared" si="50"/>
        <v>45467</v>
      </c>
      <c r="I30" s="751"/>
      <c r="J30" s="757">
        <f t="shared" si="30"/>
        <v>45457</v>
      </c>
      <c r="L30" s="768"/>
    </row>
    <row r="31" spans="1:12" ht="17.25" hidden="1" customHeight="1">
      <c r="B31" s="962" t="s">
        <v>6140</v>
      </c>
      <c r="C31" s="942" t="s">
        <v>6522</v>
      </c>
      <c r="D31" s="942">
        <v>45464</v>
      </c>
      <c r="E31" s="757">
        <f t="shared" si="47"/>
        <v>45469</v>
      </c>
      <c r="F31" s="757">
        <f t="shared" si="48"/>
        <v>45475</v>
      </c>
      <c r="G31" s="757">
        <f t="shared" si="49"/>
        <v>45479</v>
      </c>
      <c r="H31" s="757">
        <f t="shared" si="50"/>
        <v>45482</v>
      </c>
      <c r="I31" s="751"/>
      <c r="J31" s="757">
        <f t="shared" si="30"/>
        <v>45464</v>
      </c>
      <c r="L31" s="768"/>
    </row>
    <row r="32" spans="1:12" ht="17.25" hidden="1" customHeight="1">
      <c r="B32" s="962" t="s">
        <v>5479</v>
      </c>
      <c r="C32" s="942" t="s">
        <v>6523</v>
      </c>
      <c r="D32" s="942">
        <v>45497</v>
      </c>
      <c r="E32" s="757">
        <f t="shared" ref="E32" si="51">D32+5</f>
        <v>45502</v>
      </c>
      <c r="F32" s="757">
        <f t="shared" ref="F32" si="52">D32+11</f>
        <v>45508</v>
      </c>
      <c r="G32" s="757">
        <f t="shared" ref="G32" si="53">D32+15</f>
        <v>45512</v>
      </c>
      <c r="H32" s="757">
        <f t="shared" si="50"/>
        <v>45515</v>
      </c>
      <c r="I32" s="751"/>
      <c r="J32" s="757">
        <f t="shared" si="30"/>
        <v>45471</v>
      </c>
      <c r="L32" s="768"/>
    </row>
    <row r="33" spans="2:12" ht="17.25" hidden="1" customHeight="1">
      <c r="B33" s="962" t="s">
        <v>6524</v>
      </c>
      <c r="C33" s="942" t="s">
        <v>6525</v>
      </c>
      <c r="D33" s="942">
        <v>45477</v>
      </c>
      <c r="E33" s="757">
        <f t="shared" ref="E33" si="54">D33+5</f>
        <v>45482</v>
      </c>
      <c r="F33" s="757">
        <f t="shared" ref="F33" si="55">D33+11</f>
        <v>45488</v>
      </c>
      <c r="G33" s="757">
        <f t="shared" ref="G33" si="56">D33+15</f>
        <v>45492</v>
      </c>
      <c r="H33" s="757">
        <f t="shared" si="50"/>
        <v>45495</v>
      </c>
      <c r="I33" s="751"/>
      <c r="J33" s="757">
        <f t="shared" si="30"/>
        <v>45478</v>
      </c>
      <c r="L33" s="768"/>
    </row>
    <row r="34" spans="2:12" ht="17.25" hidden="1" customHeight="1">
      <c r="B34" s="962" t="s">
        <v>6150</v>
      </c>
      <c r="C34" s="942" t="s">
        <v>6526</v>
      </c>
      <c r="D34" s="942">
        <v>45486</v>
      </c>
      <c r="E34" s="757">
        <f t="shared" ref="E34" si="57">D34+5</f>
        <v>45491</v>
      </c>
      <c r="F34" s="757">
        <f t="shared" ref="F34" si="58">D34+11</f>
        <v>45497</v>
      </c>
      <c r="G34" s="757">
        <f t="shared" ref="G34" si="59">D34+15</f>
        <v>45501</v>
      </c>
      <c r="H34" s="757">
        <f t="shared" ref="H34" si="60">D34+18</f>
        <v>45504</v>
      </c>
      <c r="I34" s="751"/>
      <c r="J34" s="757">
        <f t="shared" si="30"/>
        <v>45485</v>
      </c>
      <c r="L34" s="768"/>
    </row>
    <row r="35" spans="2:12" ht="17.25" hidden="1" customHeight="1">
      <c r="B35" s="962" t="s">
        <v>5504</v>
      </c>
      <c r="C35" s="942" t="s">
        <v>6527</v>
      </c>
      <c r="D35" s="942">
        <v>45490</v>
      </c>
      <c r="E35" s="757">
        <f t="shared" ref="E35" si="61">D35+5</f>
        <v>45495</v>
      </c>
      <c r="F35" s="757">
        <f t="shared" ref="F35" si="62">D35+11</f>
        <v>45501</v>
      </c>
      <c r="G35" s="757">
        <f t="shared" ref="G35" si="63">D35+15</f>
        <v>45505</v>
      </c>
      <c r="H35" s="757">
        <f t="shared" ref="H35" si="64">D35+18</f>
        <v>45508</v>
      </c>
      <c r="I35" s="751"/>
      <c r="J35" s="757">
        <f t="shared" si="30"/>
        <v>45492</v>
      </c>
      <c r="L35" s="768"/>
    </row>
    <row r="36" spans="2:12" ht="17.25" hidden="1" customHeight="1">
      <c r="B36" s="962" t="s">
        <v>4962</v>
      </c>
      <c r="C36" s="942" t="s">
        <v>6528</v>
      </c>
      <c r="D36" s="942">
        <v>45494</v>
      </c>
      <c r="E36" s="757">
        <f t="shared" ref="E36" si="65">D36+5</f>
        <v>45499</v>
      </c>
      <c r="F36" s="757">
        <f t="shared" ref="F36" si="66">D36+11</f>
        <v>45505</v>
      </c>
      <c r="G36" s="757">
        <f t="shared" ref="G36" si="67">D36+15</f>
        <v>45509</v>
      </c>
      <c r="H36" s="757">
        <f t="shared" ref="H36" si="68">D36+18</f>
        <v>45512</v>
      </c>
      <c r="I36" s="751"/>
      <c r="J36" s="757">
        <f t="shared" si="30"/>
        <v>45499</v>
      </c>
      <c r="L36" s="768"/>
    </row>
    <row r="37" spans="2:12" ht="17.25" hidden="1" customHeight="1">
      <c r="B37" s="962" t="s">
        <v>6146</v>
      </c>
      <c r="C37" s="942" t="s">
        <v>6529</v>
      </c>
      <c r="D37" s="942">
        <v>45511</v>
      </c>
      <c r="E37" s="757">
        <f t="shared" ref="E37" si="69">D37+5</f>
        <v>45516</v>
      </c>
      <c r="F37" s="757">
        <f t="shared" ref="F37" si="70">D37+11</f>
        <v>45522</v>
      </c>
      <c r="G37" s="757">
        <f t="shared" ref="G37" si="71">D37+15</f>
        <v>45526</v>
      </c>
      <c r="H37" s="757">
        <f t="shared" ref="H37" si="72">D37+18</f>
        <v>45529</v>
      </c>
      <c r="I37" s="751"/>
      <c r="J37" s="757">
        <f t="shared" si="30"/>
        <v>45506</v>
      </c>
      <c r="L37" s="768"/>
    </row>
    <row r="38" spans="2:12" ht="17.25" hidden="1" customHeight="1">
      <c r="B38" s="962" t="s">
        <v>6192</v>
      </c>
      <c r="C38" s="942" t="s">
        <v>6530</v>
      </c>
      <c r="D38" s="942">
        <v>45517</v>
      </c>
      <c r="E38" s="757">
        <f t="shared" ref="E38" si="73">D38+5</f>
        <v>45522</v>
      </c>
      <c r="F38" s="757">
        <f t="shared" ref="F38" si="74">D38+11</f>
        <v>45528</v>
      </c>
      <c r="G38" s="757">
        <f t="shared" ref="G38" si="75">D38+15</f>
        <v>45532</v>
      </c>
      <c r="H38" s="757">
        <f t="shared" ref="H38" si="76">D38+18</f>
        <v>45535</v>
      </c>
      <c r="I38" s="751"/>
      <c r="J38" s="757">
        <f t="shared" si="30"/>
        <v>45513</v>
      </c>
      <c r="L38" s="768"/>
    </row>
    <row r="39" spans="2:12" ht="17.25" hidden="1" customHeight="1">
      <c r="B39" s="962" t="s">
        <v>4984</v>
      </c>
      <c r="C39" s="942" t="s">
        <v>6531</v>
      </c>
      <c r="D39" s="942">
        <v>45518</v>
      </c>
      <c r="E39" s="757">
        <f t="shared" ref="E39" si="77">D39+5</f>
        <v>45523</v>
      </c>
      <c r="F39" s="757">
        <f t="shared" ref="F39" si="78">D39+11</f>
        <v>45529</v>
      </c>
      <c r="G39" s="757">
        <f t="shared" ref="G39" si="79">D39+15</f>
        <v>45533</v>
      </c>
      <c r="H39" s="757">
        <f t="shared" ref="H39" si="80">D39+18</f>
        <v>45536</v>
      </c>
      <c r="I39" s="751"/>
      <c r="J39" s="757">
        <f t="shared" si="30"/>
        <v>45520</v>
      </c>
      <c r="L39" s="768"/>
    </row>
    <row r="40" spans="2:12" ht="17.25" hidden="1" customHeight="1">
      <c r="B40" s="962" t="s">
        <v>6153</v>
      </c>
      <c r="C40" s="942" t="s">
        <v>6532</v>
      </c>
      <c r="D40" s="942">
        <v>45533</v>
      </c>
      <c r="E40" s="757">
        <f t="shared" ref="E40" si="81">D40+5</f>
        <v>45538</v>
      </c>
      <c r="F40" s="757">
        <f t="shared" ref="F40" si="82">D40+11</f>
        <v>45544</v>
      </c>
      <c r="G40" s="757">
        <f t="shared" ref="G40" si="83">D40+15</f>
        <v>45548</v>
      </c>
      <c r="H40" s="757">
        <f t="shared" ref="H40" si="84">D40+18</f>
        <v>45551</v>
      </c>
      <c r="I40" s="751"/>
      <c r="J40" s="757">
        <v>45512</v>
      </c>
      <c r="L40" s="768"/>
    </row>
    <row r="41" spans="2:12" ht="17.25" hidden="1" customHeight="1">
      <c r="B41" s="962" t="s">
        <v>6166</v>
      </c>
      <c r="C41" s="942" t="s">
        <v>6533</v>
      </c>
      <c r="D41" s="942">
        <v>45538</v>
      </c>
      <c r="E41" s="757">
        <f t="shared" ref="E41:E42" si="85">D41+5</f>
        <v>45543</v>
      </c>
      <c r="F41" s="757">
        <f t="shared" ref="F41:F42" si="86">D41+11</f>
        <v>45549</v>
      </c>
      <c r="G41" s="757">
        <f t="shared" ref="G41:G42" si="87">D41+15</f>
        <v>45553</v>
      </c>
      <c r="H41" s="757">
        <f t="shared" ref="H41:H42" si="88">D41+18</f>
        <v>45556</v>
      </c>
      <c r="I41" s="751"/>
      <c r="J41" s="757">
        <f>J40+7</f>
        <v>45519</v>
      </c>
      <c r="L41" s="768"/>
    </row>
    <row r="42" spans="2:12" ht="17.25" hidden="1" customHeight="1">
      <c r="B42" s="962" t="s">
        <v>6517</v>
      </c>
      <c r="C42" s="942" t="s">
        <v>6534</v>
      </c>
      <c r="D42" s="942">
        <v>45542</v>
      </c>
      <c r="E42" s="757">
        <f t="shared" si="85"/>
        <v>45547</v>
      </c>
      <c r="F42" s="757">
        <f t="shared" si="86"/>
        <v>45553</v>
      </c>
      <c r="G42" s="757">
        <f t="shared" si="87"/>
        <v>45557</v>
      </c>
      <c r="H42" s="757">
        <f t="shared" si="88"/>
        <v>45560</v>
      </c>
      <c r="I42" s="751"/>
      <c r="J42" s="757">
        <f t="shared" ref="J42:J47" si="89">J41+7</f>
        <v>45526</v>
      </c>
      <c r="L42" s="768"/>
    </row>
    <row r="43" spans="2:12" ht="17.25" hidden="1" customHeight="1">
      <c r="B43" s="962" t="s">
        <v>4975</v>
      </c>
      <c r="C43" s="942" t="s">
        <v>6535</v>
      </c>
      <c r="D43" s="942">
        <v>45549</v>
      </c>
      <c r="E43" s="757">
        <f t="shared" ref="E43:E47" si="90">D43+5</f>
        <v>45554</v>
      </c>
      <c r="F43" s="757">
        <f t="shared" ref="F43:F46" si="91">D43+11</f>
        <v>45560</v>
      </c>
      <c r="G43" s="757">
        <f t="shared" ref="G43:G46" si="92">D43+15</f>
        <v>45564</v>
      </c>
      <c r="H43" s="757">
        <f t="shared" ref="H43:H46" si="93">D43+18</f>
        <v>45567</v>
      </c>
      <c r="I43" s="751"/>
      <c r="J43" s="757">
        <f t="shared" si="89"/>
        <v>45533</v>
      </c>
      <c r="L43" s="768"/>
    </row>
    <row r="44" spans="2:12" ht="17.25" hidden="1" customHeight="1">
      <c r="B44" s="962" t="s">
        <v>4941</v>
      </c>
      <c r="C44" s="942" t="s">
        <v>6536</v>
      </c>
      <c r="D44" s="942">
        <v>45552</v>
      </c>
      <c r="E44" s="757">
        <f t="shared" si="90"/>
        <v>45557</v>
      </c>
      <c r="F44" s="757">
        <f t="shared" si="91"/>
        <v>45563</v>
      </c>
      <c r="G44" s="757">
        <f t="shared" si="92"/>
        <v>45567</v>
      </c>
      <c r="H44" s="757">
        <f t="shared" si="93"/>
        <v>45570</v>
      </c>
      <c r="I44" s="751"/>
      <c r="J44" s="757">
        <f t="shared" si="89"/>
        <v>45540</v>
      </c>
      <c r="L44" s="768"/>
    </row>
    <row r="45" spans="2:12" ht="17.25" hidden="1" customHeight="1">
      <c r="B45" s="962" t="s">
        <v>5009</v>
      </c>
      <c r="C45" s="942" t="s">
        <v>6537</v>
      </c>
      <c r="D45" s="942">
        <v>45562</v>
      </c>
      <c r="E45" s="757">
        <f t="shared" si="90"/>
        <v>45567</v>
      </c>
      <c r="F45" s="757">
        <f t="shared" si="91"/>
        <v>45573</v>
      </c>
      <c r="G45" s="757">
        <f t="shared" si="92"/>
        <v>45577</v>
      </c>
      <c r="H45" s="757">
        <f t="shared" si="93"/>
        <v>45580</v>
      </c>
      <c r="I45" s="751"/>
      <c r="J45" s="757">
        <f t="shared" si="89"/>
        <v>45547</v>
      </c>
      <c r="L45" s="768"/>
    </row>
    <row r="46" spans="2:12" ht="17.25" hidden="1" customHeight="1">
      <c r="B46" s="962" t="s">
        <v>5479</v>
      </c>
      <c r="C46" s="942" t="s">
        <v>6538</v>
      </c>
      <c r="D46" s="942">
        <v>45572</v>
      </c>
      <c r="E46" s="757">
        <f t="shared" si="90"/>
        <v>45577</v>
      </c>
      <c r="F46" s="757">
        <f t="shared" si="91"/>
        <v>45583</v>
      </c>
      <c r="G46" s="757">
        <f t="shared" si="92"/>
        <v>45587</v>
      </c>
      <c r="H46" s="757">
        <f t="shared" si="93"/>
        <v>45590</v>
      </c>
      <c r="I46" s="751"/>
      <c r="J46" s="757">
        <f t="shared" si="89"/>
        <v>45554</v>
      </c>
      <c r="L46" s="768"/>
    </row>
    <row r="47" spans="2:12" ht="17.25" hidden="1" customHeight="1">
      <c r="B47" s="1047" t="s">
        <v>310</v>
      </c>
      <c r="C47" s="942" t="s">
        <v>6539</v>
      </c>
      <c r="D47" s="799" t="e">
        <f t="shared" ref="D47:F49" si="94">B47+11</f>
        <v>#VALUE!</v>
      </c>
      <c r="E47" s="799" t="e">
        <f t="shared" si="90"/>
        <v>#VALUE!</v>
      </c>
      <c r="F47" s="799" t="e">
        <f t="shared" si="94"/>
        <v>#VALUE!</v>
      </c>
      <c r="G47" s="799" t="e">
        <f t="shared" ref="G47:G49" si="95">D47+15</f>
        <v>#VALUE!</v>
      </c>
      <c r="H47" s="799" t="e">
        <f t="shared" ref="H47:H49" si="96">D47+18</f>
        <v>#VALUE!</v>
      </c>
      <c r="I47" s="751"/>
      <c r="J47" s="799">
        <f t="shared" si="89"/>
        <v>45561</v>
      </c>
      <c r="L47" s="768"/>
    </row>
    <row r="48" spans="2:12" ht="17.25" hidden="1" customHeight="1">
      <c r="B48" s="962" t="s">
        <v>6140</v>
      </c>
      <c r="C48" s="942" t="s">
        <v>6540</v>
      </c>
      <c r="D48" s="942">
        <v>45584</v>
      </c>
      <c r="E48" s="757">
        <f t="shared" ref="E48:E50" si="97">D48+5</f>
        <v>45589</v>
      </c>
      <c r="F48" s="757">
        <f t="shared" si="94"/>
        <v>45595</v>
      </c>
      <c r="G48" s="757">
        <f t="shared" si="95"/>
        <v>45599</v>
      </c>
      <c r="H48" s="757">
        <f t="shared" si="96"/>
        <v>45602</v>
      </c>
      <c r="I48" s="751"/>
      <c r="J48" s="757">
        <f t="shared" ref="J48:J78" si="98">J47+7</f>
        <v>45568</v>
      </c>
      <c r="L48" s="768"/>
    </row>
    <row r="49" spans="2:12" ht="17.25" hidden="1" customHeight="1">
      <c r="B49" s="962" t="s">
        <v>4960</v>
      </c>
      <c r="C49" s="942" t="s">
        <v>6541</v>
      </c>
      <c r="D49" s="942">
        <v>45588</v>
      </c>
      <c r="E49" s="757">
        <f t="shared" si="97"/>
        <v>45593</v>
      </c>
      <c r="F49" s="757">
        <f t="shared" si="94"/>
        <v>45599</v>
      </c>
      <c r="G49" s="757">
        <f t="shared" si="95"/>
        <v>45603</v>
      </c>
      <c r="H49" s="757">
        <f t="shared" si="96"/>
        <v>45606</v>
      </c>
      <c r="I49" s="751"/>
      <c r="J49" s="757">
        <f t="shared" si="98"/>
        <v>45575</v>
      </c>
      <c r="L49" s="768"/>
    </row>
    <row r="50" spans="2:12" ht="17.25" hidden="1" customHeight="1">
      <c r="B50" s="962" t="s">
        <v>6150</v>
      </c>
      <c r="C50" s="942" t="s">
        <v>6542</v>
      </c>
      <c r="D50" s="942">
        <v>45605</v>
      </c>
      <c r="E50" s="757">
        <f t="shared" si="97"/>
        <v>45610</v>
      </c>
      <c r="F50" s="871" t="s">
        <v>286</v>
      </c>
      <c r="G50" s="757">
        <v>45614</v>
      </c>
      <c r="H50" s="757">
        <v>45616</v>
      </c>
      <c r="I50" s="751"/>
      <c r="J50" s="757">
        <f t="shared" si="98"/>
        <v>45582</v>
      </c>
      <c r="L50" s="768"/>
    </row>
    <row r="51" spans="2:12" ht="17.25" hidden="1" customHeight="1">
      <c r="B51" s="962" t="s">
        <v>5504</v>
      </c>
      <c r="C51" s="942" t="s">
        <v>6543</v>
      </c>
      <c r="D51" s="942">
        <v>45611</v>
      </c>
      <c r="E51" s="871" t="s">
        <v>286</v>
      </c>
      <c r="F51" s="757">
        <f t="shared" ref="F51:F53" si="99">D51+11</f>
        <v>45622</v>
      </c>
      <c r="G51" s="757">
        <f t="shared" ref="G51:G52" si="100">D51+15</f>
        <v>45626</v>
      </c>
      <c r="H51" s="757">
        <f t="shared" ref="H51:H52" si="101">D51+18</f>
        <v>45629</v>
      </c>
      <c r="I51" s="751"/>
      <c r="J51" s="757">
        <f t="shared" si="98"/>
        <v>45589</v>
      </c>
      <c r="L51" s="768"/>
    </row>
    <row r="52" spans="2:12" ht="17.25" hidden="1" customHeight="1">
      <c r="B52" s="962" t="s">
        <v>4962</v>
      </c>
      <c r="C52" s="942" t="s">
        <v>6544</v>
      </c>
      <c r="D52" s="942">
        <v>45614</v>
      </c>
      <c r="E52" s="757">
        <f t="shared" ref="E52:E53" si="102">D52+5</f>
        <v>45619</v>
      </c>
      <c r="F52" s="757">
        <f t="shared" si="99"/>
        <v>45625</v>
      </c>
      <c r="G52" s="757">
        <f t="shared" si="100"/>
        <v>45629</v>
      </c>
      <c r="H52" s="757">
        <f t="shared" si="101"/>
        <v>45632</v>
      </c>
      <c r="I52" s="751"/>
      <c r="J52" s="757">
        <f t="shared" si="98"/>
        <v>45596</v>
      </c>
      <c r="L52" s="768"/>
    </row>
    <row r="53" spans="2:12" ht="17.25" hidden="1" customHeight="1">
      <c r="B53" s="962" t="s">
        <v>6146</v>
      </c>
      <c r="C53" s="942" t="s">
        <v>6545</v>
      </c>
      <c r="D53" s="942">
        <v>45631</v>
      </c>
      <c r="E53" s="757">
        <f t="shared" si="102"/>
        <v>45636</v>
      </c>
      <c r="F53" s="757">
        <f t="shared" si="99"/>
        <v>45642</v>
      </c>
      <c r="G53" s="871" t="s">
        <v>286</v>
      </c>
      <c r="H53" s="871" t="s">
        <v>286</v>
      </c>
      <c r="I53" s="751"/>
      <c r="J53" s="757">
        <f t="shared" si="98"/>
        <v>45603</v>
      </c>
      <c r="L53" s="768"/>
    </row>
    <row r="54" spans="2:12" ht="17.25" hidden="1" customHeight="1">
      <c r="B54" s="962" t="s">
        <v>6192</v>
      </c>
      <c r="C54" s="942" t="s">
        <v>6546</v>
      </c>
      <c r="D54" s="942">
        <v>45622</v>
      </c>
      <c r="E54" s="757">
        <f t="shared" ref="E54:E55" si="103">D54+5</f>
        <v>45627</v>
      </c>
      <c r="F54" s="757">
        <f t="shared" ref="F54" si="104">D54+11</f>
        <v>45633</v>
      </c>
      <c r="G54" s="757">
        <f t="shared" ref="G54" si="105">D54+15</f>
        <v>45637</v>
      </c>
      <c r="H54" s="757">
        <f t="shared" ref="H54" si="106">D54+18</f>
        <v>45640</v>
      </c>
      <c r="I54" s="751"/>
      <c r="J54" s="757">
        <f t="shared" si="98"/>
        <v>45610</v>
      </c>
      <c r="L54" s="768"/>
    </row>
    <row r="55" spans="2:12" ht="17.25" hidden="1" customHeight="1">
      <c r="B55" s="962" t="s">
        <v>4984</v>
      </c>
      <c r="C55" s="942" t="s">
        <v>6547</v>
      </c>
      <c r="D55" s="942">
        <v>45641</v>
      </c>
      <c r="E55" s="757">
        <f t="shared" si="103"/>
        <v>45646</v>
      </c>
      <c r="F55" s="871" t="s">
        <v>286</v>
      </c>
      <c r="G55" s="757">
        <v>45649</v>
      </c>
      <c r="H55" s="757">
        <v>45652</v>
      </c>
      <c r="I55" s="751"/>
      <c r="J55" s="757">
        <f t="shared" si="98"/>
        <v>45617</v>
      </c>
      <c r="L55" s="768"/>
    </row>
    <row r="56" spans="2:12" ht="17.25" hidden="1" customHeight="1">
      <c r="B56" s="962" t="s">
        <v>6153</v>
      </c>
      <c r="C56" s="942" t="s">
        <v>6548</v>
      </c>
      <c r="D56" s="942">
        <v>45648</v>
      </c>
      <c r="E56" s="757">
        <f t="shared" ref="E56:E57" si="107">D56+5</f>
        <v>45653</v>
      </c>
      <c r="F56" s="757">
        <f t="shared" ref="F56:F57" si="108">D56+11</f>
        <v>45659</v>
      </c>
      <c r="G56" s="871" t="s">
        <v>286</v>
      </c>
      <c r="H56" s="757">
        <v>45293</v>
      </c>
      <c r="I56" s="751"/>
      <c r="J56" s="757">
        <f t="shared" si="98"/>
        <v>45624</v>
      </c>
      <c r="L56" s="768"/>
    </row>
    <row r="57" spans="2:12" ht="17.25" hidden="1" customHeight="1">
      <c r="B57" s="962" t="s">
        <v>6166</v>
      </c>
      <c r="C57" s="942" t="s">
        <v>6549</v>
      </c>
      <c r="D57" s="942">
        <v>45651</v>
      </c>
      <c r="E57" s="757">
        <f t="shared" si="107"/>
        <v>45656</v>
      </c>
      <c r="F57" s="757">
        <f t="shared" si="108"/>
        <v>45662</v>
      </c>
      <c r="G57" s="757">
        <f t="shared" ref="G57" si="109">D57+15</f>
        <v>45666</v>
      </c>
      <c r="H57" s="757">
        <f t="shared" ref="H57" si="110">D57+18</f>
        <v>45669</v>
      </c>
      <c r="I57" s="751"/>
      <c r="J57" s="757">
        <f t="shared" si="98"/>
        <v>45631</v>
      </c>
      <c r="L57" s="768"/>
    </row>
    <row r="58" spans="2:12" ht="17.25" hidden="1" customHeight="1">
      <c r="B58" s="962" t="s">
        <v>6517</v>
      </c>
      <c r="C58" s="942" t="s">
        <v>6550</v>
      </c>
      <c r="D58" s="942">
        <v>45656</v>
      </c>
      <c r="E58" s="757">
        <f t="shared" ref="E58:E63" si="111">D58+5</f>
        <v>45661</v>
      </c>
      <c r="F58" s="757">
        <f t="shared" ref="F58:F63" si="112">D58+11</f>
        <v>45667</v>
      </c>
      <c r="G58" s="757">
        <f t="shared" ref="G58:G63" si="113">D58+15</f>
        <v>45671</v>
      </c>
      <c r="H58" s="757">
        <f t="shared" ref="H58:H63" si="114">D58+18</f>
        <v>45674</v>
      </c>
      <c r="I58" s="751"/>
      <c r="J58" s="757">
        <f t="shared" si="98"/>
        <v>45638</v>
      </c>
      <c r="L58" s="768"/>
    </row>
    <row r="59" spans="2:12" ht="17.25" hidden="1" customHeight="1">
      <c r="B59" s="962" t="s">
        <v>4975</v>
      </c>
      <c r="C59" s="942" t="s">
        <v>6551</v>
      </c>
      <c r="D59" s="942">
        <v>45297</v>
      </c>
      <c r="E59" s="757">
        <f t="shared" si="111"/>
        <v>45302</v>
      </c>
      <c r="F59" s="757">
        <f t="shared" si="112"/>
        <v>45308</v>
      </c>
      <c r="G59" s="757">
        <f t="shared" si="113"/>
        <v>45312</v>
      </c>
      <c r="H59" s="757">
        <f t="shared" si="114"/>
        <v>45315</v>
      </c>
      <c r="I59" s="751"/>
      <c r="J59" s="757">
        <f t="shared" si="98"/>
        <v>45645</v>
      </c>
      <c r="L59" s="768"/>
    </row>
    <row r="60" spans="2:12" ht="17.25" hidden="1" customHeight="1">
      <c r="B60" s="1047" t="s">
        <v>310</v>
      </c>
      <c r="C60" s="942" t="s">
        <v>6552</v>
      </c>
      <c r="D60" s="799"/>
      <c r="E60" s="799"/>
      <c r="F60" s="799"/>
      <c r="G60" s="799"/>
      <c r="H60" s="799"/>
      <c r="I60" s="751"/>
      <c r="J60" s="757">
        <f t="shared" si="98"/>
        <v>45652</v>
      </c>
      <c r="L60" s="768"/>
    </row>
    <row r="61" spans="2:12" ht="17.25" hidden="1" customHeight="1">
      <c r="B61" s="962" t="s">
        <v>4941</v>
      </c>
      <c r="C61" s="942" t="s">
        <v>6553</v>
      </c>
      <c r="D61" s="942">
        <v>45667</v>
      </c>
      <c r="E61" s="757">
        <f t="shared" si="111"/>
        <v>45672</v>
      </c>
      <c r="F61" s="757">
        <f t="shared" si="112"/>
        <v>45678</v>
      </c>
      <c r="G61" s="757">
        <f t="shared" si="113"/>
        <v>45682</v>
      </c>
      <c r="H61" s="757">
        <f t="shared" si="114"/>
        <v>45685</v>
      </c>
      <c r="I61" s="751"/>
      <c r="J61" s="757">
        <f t="shared" si="98"/>
        <v>45659</v>
      </c>
      <c r="L61" s="768"/>
    </row>
    <row r="62" spans="2:12" ht="17.25" hidden="1" customHeight="1">
      <c r="B62" s="1047" t="s">
        <v>310</v>
      </c>
      <c r="C62" s="942" t="s">
        <v>6554</v>
      </c>
      <c r="D62" s="799"/>
      <c r="E62" s="799"/>
      <c r="F62" s="799"/>
      <c r="G62" s="799"/>
      <c r="H62" s="799"/>
      <c r="I62" s="751"/>
      <c r="J62" s="757">
        <f t="shared" si="98"/>
        <v>45666</v>
      </c>
      <c r="L62" s="768"/>
    </row>
    <row r="63" spans="2:12" ht="17.25" hidden="1" customHeight="1">
      <c r="B63" s="962" t="s">
        <v>5009</v>
      </c>
      <c r="C63" s="942" t="s">
        <v>6555</v>
      </c>
      <c r="D63" s="942">
        <v>45678</v>
      </c>
      <c r="E63" s="757">
        <f t="shared" si="111"/>
        <v>45683</v>
      </c>
      <c r="F63" s="757">
        <f t="shared" si="112"/>
        <v>45689</v>
      </c>
      <c r="G63" s="757">
        <f t="shared" si="113"/>
        <v>45693</v>
      </c>
      <c r="H63" s="757">
        <f t="shared" si="114"/>
        <v>45696</v>
      </c>
      <c r="I63" s="751"/>
      <c r="J63" s="757">
        <f t="shared" si="98"/>
        <v>45673</v>
      </c>
      <c r="L63" s="768"/>
    </row>
    <row r="64" spans="2:12" ht="17.25" hidden="1" customHeight="1">
      <c r="B64" s="962" t="s">
        <v>5479</v>
      </c>
      <c r="C64" s="942" t="s">
        <v>6556</v>
      </c>
      <c r="D64" s="942">
        <v>45683</v>
      </c>
      <c r="E64" s="757">
        <f t="shared" ref="E64" si="115">D64+5</f>
        <v>45688</v>
      </c>
      <c r="F64" s="757">
        <f t="shared" ref="F64" si="116">D64+11</f>
        <v>45694</v>
      </c>
      <c r="G64" s="757">
        <f t="shared" ref="G64" si="117">D64+15</f>
        <v>45698</v>
      </c>
      <c r="H64" s="757">
        <f t="shared" ref="H64" si="118">D64+18</f>
        <v>45701</v>
      </c>
      <c r="I64" s="751"/>
      <c r="J64" s="757">
        <f t="shared" si="98"/>
        <v>45680</v>
      </c>
      <c r="L64" s="768"/>
    </row>
    <row r="65" spans="2:18" ht="17.25" hidden="1" customHeight="1">
      <c r="B65" s="962" t="s">
        <v>6140</v>
      </c>
      <c r="C65" s="942" t="s">
        <v>6557</v>
      </c>
      <c r="D65" s="942">
        <v>45696</v>
      </c>
      <c r="E65" s="757">
        <f t="shared" ref="E65:E67" si="119">D65+5</f>
        <v>45701</v>
      </c>
      <c r="F65" s="757">
        <f t="shared" ref="F65:F67" si="120">D65+11</f>
        <v>45707</v>
      </c>
      <c r="G65" s="757">
        <f t="shared" ref="G65:G67" si="121">D65+15</f>
        <v>45711</v>
      </c>
      <c r="H65" s="757">
        <f t="shared" ref="H65:H67" si="122">D65+18</f>
        <v>45714</v>
      </c>
      <c r="I65" s="751"/>
      <c r="J65" s="757">
        <f t="shared" si="98"/>
        <v>45687</v>
      </c>
      <c r="L65" s="768"/>
    </row>
    <row r="66" spans="2:18" ht="17.25" hidden="1" customHeight="1">
      <c r="B66" s="962" t="s">
        <v>4960</v>
      </c>
      <c r="C66" s="942" t="s">
        <v>6558</v>
      </c>
      <c r="D66" s="942">
        <v>45699</v>
      </c>
      <c r="E66" s="757">
        <f t="shared" si="119"/>
        <v>45704</v>
      </c>
      <c r="F66" s="757">
        <f t="shared" si="120"/>
        <v>45710</v>
      </c>
      <c r="G66" s="757">
        <f t="shared" si="121"/>
        <v>45714</v>
      </c>
      <c r="H66" s="757">
        <f t="shared" si="122"/>
        <v>45717</v>
      </c>
      <c r="I66" s="751"/>
      <c r="J66" s="757">
        <f t="shared" si="98"/>
        <v>45694</v>
      </c>
      <c r="L66" s="768"/>
    </row>
    <row r="67" spans="2:18" ht="17.25" hidden="1" customHeight="1">
      <c r="B67" s="962" t="s">
        <v>6150</v>
      </c>
      <c r="C67" s="942" t="s">
        <v>6559</v>
      </c>
      <c r="D67" s="942">
        <v>45718</v>
      </c>
      <c r="E67" s="757">
        <f t="shared" si="119"/>
        <v>45723</v>
      </c>
      <c r="F67" s="757">
        <f t="shared" si="120"/>
        <v>45729</v>
      </c>
      <c r="G67" s="757">
        <f t="shared" si="121"/>
        <v>45733</v>
      </c>
      <c r="H67" s="757">
        <f t="shared" si="122"/>
        <v>45736</v>
      </c>
      <c r="I67" s="751"/>
      <c r="J67" s="757">
        <f t="shared" si="98"/>
        <v>45701</v>
      </c>
      <c r="L67" s="768"/>
    </row>
    <row r="68" spans="2:18" ht="17.25" hidden="1" customHeight="1">
      <c r="B68" s="962" t="s">
        <v>5504</v>
      </c>
      <c r="C68" s="942" t="s">
        <v>6560</v>
      </c>
      <c r="D68" s="942">
        <v>45724</v>
      </c>
      <c r="E68" s="757">
        <f t="shared" ref="E68" si="123">D68+5</f>
        <v>45729</v>
      </c>
      <c r="F68" s="757">
        <f t="shared" ref="F68" si="124">D68+11</f>
        <v>45735</v>
      </c>
      <c r="G68" s="757">
        <f t="shared" ref="G68" si="125">D68+15</f>
        <v>45739</v>
      </c>
      <c r="H68" s="757">
        <f t="shared" ref="H68" si="126">D68+18</f>
        <v>45742</v>
      </c>
      <c r="I68" s="751"/>
      <c r="J68" s="757">
        <f t="shared" si="98"/>
        <v>45708</v>
      </c>
      <c r="L68" s="768"/>
    </row>
    <row r="69" spans="2:18" ht="17.25" hidden="1" customHeight="1">
      <c r="B69" s="962" t="s">
        <v>4962</v>
      </c>
      <c r="C69" s="942" t="s">
        <v>6561</v>
      </c>
      <c r="D69" s="942">
        <v>45732</v>
      </c>
      <c r="E69" s="757">
        <f t="shared" ref="E69:E72" si="127">D69+5</f>
        <v>45737</v>
      </c>
      <c r="F69" s="757">
        <f t="shared" ref="F69:F71" si="128">D69+11</f>
        <v>45743</v>
      </c>
      <c r="G69" s="757">
        <f t="shared" ref="G69:G71" si="129">D69+15</f>
        <v>45747</v>
      </c>
      <c r="H69" s="757">
        <f t="shared" ref="H69:H71" si="130">D69+18</f>
        <v>45750</v>
      </c>
      <c r="I69" s="751"/>
      <c r="J69" s="757">
        <f t="shared" si="98"/>
        <v>45715</v>
      </c>
      <c r="L69" s="768"/>
    </row>
    <row r="70" spans="2:18" ht="17.25" hidden="1" customHeight="1">
      <c r="B70" s="962" t="s">
        <v>6192</v>
      </c>
      <c r="C70" s="942" t="s">
        <v>6562</v>
      </c>
      <c r="D70" s="942">
        <v>45735</v>
      </c>
      <c r="E70" s="757">
        <f t="shared" si="127"/>
        <v>45740</v>
      </c>
      <c r="F70" s="757">
        <f t="shared" si="128"/>
        <v>45746</v>
      </c>
      <c r="G70" s="757">
        <f t="shared" si="129"/>
        <v>45750</v>
      </c>
      <c r="H70" s="757">
        <f t="shared" si="130"/>
        <v>45753</v>
      </c>
      <c r="I70" s="751"/>
      <c r="J70" s="757">
        <f t="shared" si="98"/>
        <v>45722</v>
      </c>
      <c r="L70" s="768"/>
    </row>
    <row r="71" spans="2:18" ht="17.25" hidden="1" customHeight="1">
      <c r="B71" s="962" t="s">
        <v>5022</v>
      </c>
      <c r="C71" s="942" t="s">
        <v>6563</v>
      </c>
      <c r="D71" s="942">
        <v>45738</v>
      </c>
      <c r="E71" s="757">
        <f t="shared" si="127"/>
        <v>45743</v>
      </c>
      <c r="F71" s="757">
        <f t="shared" si="128"/>
        <v>45749</v>
      </c>
      <c r="G71" s="757">
        <f t="shared" si="129"/>
        <v>45753</v>
      </c>
      <c r="H71" s="757">
        <f t="shared" si="130"/>
        <v>45756</v>
      </c>
      <c r="I71" s="751"/>
      <c r="J71" s="757">
        <f t="shared" si="98"/>
        <v>45729</v>
      </c>
      <c r="L71" s="768"/>
    </row>
    <row r="72" spans="2:18" ht="17.25" hidden="1" customHeight="1">
      <c r="B72" s="962" t="s">
        <v>4984</v>
      </c>
      <c r="C72" s="942" t="s">
        <v>6564</v>
      </c>
      <c r="D72" s="942">
        <v>45746</v>
      </c>
      <c r="E72" s="757">
        <f t="shared" si="127"/>
        <v>45751</v>
      </c>
      <c r="F72" s="871" t="s">
        <v>286</v>
      </c>
      <c r="G72" s="757">
        <v>45760</v>
      </c>
      <c r="H72" s="757">
        <v>45765</v>
      </c>
      <c r="I72" s="751"/>
      <c r="J72" s="757">
        <f t="shared" si="98"/>
        <v>45736</v>
      </c>
      <c r="L72" s="768"/>
    </row>
    <row r="73" spans="2:18" ht="17.25" hidden="1" customHeight="1">
      <c r="B73" s="962" t="s">
        <v>6153</v>
      </c>
      <c r="C73" s="942" t="s">
        <v>6565</v>
      </c>
      <c r="D73" s="942">
        <v>45761</v>
      </c>
      <c r="E73" s="757">
        <f t="shared" ref="E73:E76" si="131">D73+5</f>
        <v>45766</v>
      </c>
      <c r="F73" s="757">
        <f t="shared" ref="F73:F76" si="132">D73+11</f>
        <v>45772</v>
      </c>
      <c r="G73" s="757">
        <f t="shared" ref="G73:G76" si="133">D73+15</f>
        <v>45776</v>
      </c>
      <c r="H73" s="757">
        <f t="shared" ref="H73:H76" si="134">D73+18</f>
        <v>45779</v>
      </c>
      <c r="I73" s="751"/>
      <c r="J73" s="757">
        <f t="shared" si="98"/>
        <v>45743</v>
      </c>
      <c r="L73" s="768"/>
    </row>
    <row r="74" spans="2:18" ht="17.25" hidden="1" customHeight="1">
      <c r="B74" s="962" t="s">
        <v>6166</v>
      </c>
      <c r="C74" s="942" t="s">
        <v>6566</v>
      </c>
      <c r="D74" s="942">
        <v>45768</v>
      </c>
      <c r="E74" s="757">
        <f t="shared" si="131"/>
        <v>45773</v>
      </c>
      <c r="F74" s="871" t="s">
        <v>286</v>
      </c>
      <c r="G74" s="757">
        <f t="shared" si="133"/>
        <v>45783</v>
      </c>
      <c r="H74" s="757">
        <f t="shared" si="134"/>
        <v>45786</v>
      </c>
      <c r="I74" s="751"/>
      <c r="J74" s="757">
        <f t="shared" si="98"/>
        <v>45750</v>
      </c>
      <c r="L74" s="768"/>
    </row>
    <row r="75" spans="2:18" ht="17.25" hidden="1" customHeight="1">
      <c r="B75" s="1047" t="s">
        <v>310</v>
      </c>
      <c r="C75" s="942" t="s">
        <v>6567</v>
      </c>
      <c r="D75" s="799"/>
      <c r="E75" s="799"/>
      <c r="F75" s="799"/>
      <c r="G75" s="799"/>
      <c r="H75" s="799"/>
      <c r="I75" s="751"/>
      <c r="J75" s="757">
        <f t="shared" si="98"/>
        <v>45757</v>
      </c>
      <c r="L75" s="768"/>
    </row>
    <row r="76" spans="2:18" ht="17.25" hidden="1" customHeight="1">
      <c r="B76" s="962" t="s">
        <v>4975</v>
      </c>
      <c r="C76" s="942" t="s">
        <v>6568</v>
      </c>
      <c r="D76" s="942">
        <v>45772</v>
      </c>
      <c r="E76" s="757">
        <f t="shared" si="131"/>
        <v>45777</v>
      </c>
      <c r="F76" s="757">
        <f t="shared" si="132"/>
        <v>45783</v>
      </c>
      <c r="G76" s="757">
        <f t="shared" si="133"/>
        <v>45787</v>
      </c>
      <c r="H76" s="757">
        <f t="shared" si="134"/>
        <v>45790</v>
      </c>
      <c r="I76" s="751"/>
      <c r="J76" s="757">
        <f t="shared" si="98"/>
        <v>45764</v>
      </c>
      <c r="L76" s="768"/>
    </row>
    <row r="77" spans="2:18" ht="17.25" hidden="1" customHeight="1">
      <c r="B77" s="962" t="s">
        <v>4941</v>
      </c>
      <c r="C77" s="942" t="s">
        <v>6569</v>
      </c>
      <c r="D77" s="942">
        <v>45777</v>
      </c>
      <c r="E77" s="757">
        <f t="shared" ref="E77" si="135">D77+5</f>
        <v>45782</v>
      </c>
      <c r="F77" s="959" t="s">
        <v>286</v>
      </c>
      <c r="G77" s="757">
        <f t="shared" ref="G77" si="136">D77+15</f>
        <v>45792</v>
      </c>
      <c r="H77" s="757">
        <f t="shared" ref="H77" si="137">D77+18</f>
        <v>45795</v>
      </c>
      <c r="I77" s="751"/>
      <c r="J77" s="757">
        <f t="shared" si="98"/>
        <v>45771</v>
      </c>
      <c r="L77" s="768"/>
    </row>
    <row r="78" spans="2:18" ht="17.25" hidden="1" customHeight="1">
      <c r="B78" s="1047" t="s">
        <v>310</v>
      </c>
      <c r="C78" s="942" t="s">
        <v>6570</v>
      </c>
      <c r="D78" s="799"/>
      <c r="E78" s="799"/>
      <c r="F78" s="799"/>
      <c r="G78" s="799"/>
      <c r="H78" s="799"/>
      <c r="I78" s="751"/>
      <c r="J78" s="757">
        <f t="shared" si="98"/>
        <v>45778</v>
      </c>
      <c r="L78" s="768"/>
    </row>
    <row r="79" spans="2:18" ht="17.25" hidden="1" customHeight="1">
      <c r="B79" s="147" t="s">
        <v>467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18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428"/>
      <c r="O80" s="180"/>
      <c r="P80" s="147"/>
      <c r="Q80" s="147"/>
      <c r="R80" s="147"/>
    </row>
    <row r="81" spans="1:18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O81" s="147"/>
      <c r="P81" s="147"/>
      <c r="Q81" s="147"/>
      <c r="R81" s="147"/>
    </row>
    <row r="82" spans="1:18" ht="50.1" customHeight="1">
      <c r="A82" s="310"/>
      <c r="B82" s="1530" t="s">
        <v>6493</v>
      </c>
      <c r="C82" s="1531"/>
      <c r="D82" s="1594" t="s">
        <v>250</v>
      </c>
      <c r="E82" s="1148" t="s">
        <v>210</v>
      </c>
      <c r="F82" s="1147" t="s">
        <v>66</v>
      </c>
      <c r="G82" s="1147" t="s">
        <v>177</v>
      </c>
      <c r="H82" s="1147" t="s">
        <v>52</v>
      </c>
      <c r="I82" s="1147" t="s">
        <v>115</v>
      </c>
      <c r="J82" s="1147" t="s">
        <v>104</v>
      </c>
      <c r="K82" s="1147" t="s">
        <v>98</v>
      </c>
      <c r="L82" s="1199"/>
      <c r="M82" s="1180"/>
    </row>
    <row r="83" spans="1:18" ht="20.100000000000001" customHeight="1">
      <c r="A83" s="310"/>
      <c r="B83" s="1148" t="s">
        <v>252</v>
      </c>
      <c r="C83" s="1148" t="s">
        <v>253</v>
      </c>
      <c r="D83" s="1595"/>
      <c r="E83" s="1149" t="s">
        <v>135</v>
      </c>
      <c r="F83" s="1149" t="s">
        <v>78</v>
      </c>
      <c r="G83" s="1239" t="s">
        <v>57</v>
      </c>
      <c r="H83" s="1239" t="s">
        <v>68</v>
      </c>
      <c r="I83" s="1239" t="s">
        <v>142</v>
      </c>
      <c r="J83" s="1239" t="s">
        <v>390</v>
      </c>
      <c r="K83" s="1239" t="s">
        <v>3035</v>
      </c>
      <c r="L83" s="1199"/>
      <c r="M83" s="1147" t="s">
        <v>255</v>
      </c>
    </row>
    <row r="84" spans="1:18" ht="17.25" hidden="1" customHeight="1">
      <c r="B84" s="1308" t="s">
        <v>4911</v>
      </c>
      <c r="C84" s="1154" t="s">
        <v>6571</v>
      </c>
      <c r="D84" s="1154">
        <v>45791</v>
      </c>
      <c r="E84" s="1151">
        <f>D84+7</f>
        <v>45798</v>
      </c>
      <c r="F84" s="1151">
        <f>E84+4</f>
        <v>45802</v>
      </c>
      <c r="G84" s="1151">
        <f>F84+2</f>
        <v>45804</v>
      </c>
      <c r="H84" s="1151">
        <f>G84+4</f>
        <v>45808</v>
      </c>
      <c r="I84" s="1151">
        <f>H84+4</f>
        <v>45812</v>
      </c>
      <c r="J84" s="1151">
        <f>I84+2</f>
        <v>45814</v>
      </c>
      <c r="K84" s="1151">
        <f>J84+3</f>
        <v>45817</v>
      </c>
      <c r="L84" s="1199"/>
      <c r="M84" s="1151"/>
    </row>
    <row r="85" spans="1:18" ht="17.25" hidden="1" customHeight="1">
      <c r="B85" s="1308" t="s">
        <v>6572</v>
      </c>
      <c r="C85" s="1154" t="s">
        <v>6573</v>
      </c>
      <c r="D85" s="1154">
        <v>45806</v>
      </c>
      <c r="E85" s="1151">
        <f t="shared" ref="E85:E90" si="138">D85+7</f>
        <v>45813</v>
      </c>
      <c r="F85" s="1177" t="s">
        <v>286</v>
      </c>
      <c r="G85" s="1177" t="s">
        <v>286</v>
      </c>
      <c r="H85" s="1177" t="s">
        <v>286</v>
      </c>
      <c r="I85" s="1151">
        <v>45813</v>
      </c>
      <c r="J85" s="1177" t="s">
        <v>286</v>
      </c>
      <c r="K85" s="1177" t="s">
        <v>286</v>
      </c>
      <c r="L85" s="1199"/>
      <c r="M85" s="1151"/>
    </row>
    <row r="86" spans="1:18" ht="17.25" hidden="1" customHeight="1">
      <c r="B86" s="1308" t="s">
        <v>4965</v>
      </c>
      <c r="C86" s="1154" t="s">
        <v>6574</v>
      </c>
      <c r="D86" s="1154">
        <v>45806</v>
      </c>
      <c r="E86" s="1151">
        <f t="shared" si="138"/>
        <v>45813</v>
      </c>
      <c r="F86" s="1151">
        <f t="shared" ref="F86:F90" si="139">E86+4</f>
        <v>45817</v>
      </c>
      <c r="G86" s="1151">
        <f t="shared" ref="G86:G90" si="140">F86+2</f>
        <v>45819</v>
      </c>
      <c r="H86" s="1151">
        <f t="shared" ref="H86:I90" si="141">G86+4</f>
        <v>45823</v>
      </c>
      <c r="I86" s="1151">
        <f t="shared" si="141"/>
        <v>45827</v>
      </c>
      <c r="J86" s="1151">
        <f t="shared" ref="J86:J90" si="142">I86+2</f>
        <v>45829</v>
      </c>
      <c r="K86" s="1151">
        <f t="shared" ref="K86:K90" si="143">J86+3</f>
        <v>45832</v>
      </c>
      <c r="L86" s="1199"/>
      <c r="M86" s="1151"/>
    </row>
    <row r="87" spans="1:18" ht="17.25" hidden="1" customHeight="1">
      <c r="B87" s="1308" t="s">
        <v>5018</v>
      </c>
      <c r="C87" s="1154" t="s">
        <v>6575</v>
      </c>
      <c r="D87" s="1154">
        <v>45814</v>
      </c>
      <c r="E87" s="1151">
        <f t="shared" si="138"/>
        <v>45821</v>
      </c>
      <c r="F87" s="1151">
        <f t="shared" si="139"/>
        <v>45825</v>
      </c>
      <c r="G87" s="1151">
        <f t="shared" si="140"/>
        <v>45827</v>
      </c>
      <c r="H87" s="1151">
        <f t="shared" si="141"/>
        <v>45831</v>
      </c>
      <c r="I87" s="1151">
        <f t="shared" si="141"/>
        <v>45835</v>
      </c>
      <c r="J87" s="1151">
        <f t="shared" si="142"/>
        <v>45837</v>
      </c>
      <c r="K87" s="1151">
        <f t="shared" si="143"/>
        <v>45840</v>
      </c>
      <c r="L87" s="1199"/>
      <c r="M87" s="1151"/>
    </row>
    <row r="88" spans="1:18" ht="17.25" hidden="1" customHeight="1">
      <c r="B88" s="1308" t="s">
        <v>4967</v>
      </c>
      <c r="C88" s="1154" t="s">
        <v>6576</v>
      </c>
      <c r="D88" s="1154">
        <v>45838</v>
      </c>
      <c r="E88" s="1177" t="s">
        <v>286</v>
      </c>
      <c r="F88" s="1177" t="s">
        <v>286</v>
      </c>
      <c r="G88" s="1151">
        <v>45842</v>
      </c>
      <c r="H88" s="1177" t="s">
        <v>286</v>
      </c>
      <c r="I88" s="1177" t="s">
        <v>286</v>
      </c>
      <c r="J88" s="1177" t="s">
        <v>286</v>
      </c>
      <c r="K88" s="1177" t="s">
        <v>286</v>
      </c>
      <c r="L88" s="1199"/>
      <c r="M88" s="1151"/>
    </row>
    <row r="89" spans="1:18" ht="17.25" hidden="1" customHeight="1">
      <c r="B89" s="1382" t="s">
        <v>310</v>
      </c>
      <c r="C89" s="1154" t="s">
        <v>6577</v>
      </c>
      <c r="D89" s="1156"/>
      <c r="E89" s="1156"/>
      <c r="F89" s="1156"/>
      <c r="G89" s="1156"/>
      <c r="H89" s="1156"/>
      <c r="I89" s="1156"/>
      <c r="J89" s="1156"/>
      <c r="K89" s="1156"/>
      <c r="L89" s="1199"/>
      <c r="M89" s="1151"/>
    </row>
    <row r="90" spans="1:18" ht="17.25" hidden="1" customHeight="1">
      <c r="B90" s="1308" t="s">
        <v>6150</v>
      </c>
      <c r="C90" s="1154" t="s">
        <v>6578</v>
      </c>
      <c r="D90" s="1154">
        <v>45838</v>
      </c>
      <c r="E90" s="1151">
        <f t="shared" si="138"/>
        <v>45845</v>
      </c>
      <c r="F90" s="1151">
        <f t="shared" si="139"/>
        <v>45849</v>
      </c>
      <c r="G90" s="1151">
        <f t="shared" si="140"/>
        <v>45851</v>
      </c>
      <c r="H90" s="1151">
        <f t="shared" si="141"/>
        <v>45855</v>
      </c>
      <c r="I90" s="1151">
        <f t="shared" si="141"/>
        <v>45859</v>
      </c>
      <c r="J90" s="1151">
        <f t="shared" si="142"/>
        <v>45861</v>
      </c>
      <c r="K90" s="1151">
        <f t="shared" si="143"/>
        <v>45864</v>
      </c>
      <c r="L90" s="1199"/>
      <c r="M90" s="1151"/>
    </row>
    <row r="91" spans="1:18" ht="17.25" hidden="1" customHeight="1">
      <c r="B91" s="1308" t="s">
        <v>4962</v>
      </c>
      <c r="C91" s="1154" t="s">
        <v>6579</v>
      </c>
      <c r="D91" s="1177" t="s">
        <v>286</v>
      </c>
      <c r="E91" s="1156"/>
      <c r="F91" s="1156"/>
      <c r="G91" s="1156"/>
      <c r="H91" s="1156"/>
      <c r="I91" s="1156"/>
      <c r="J91" s="1156"/>
      <c r="K91" s="1156"/>
      <c r="L91" s="1199"/>
      <c r="M91" s="1151"/>
    </row>
    <row r="92" spans="1:18" ht="17.25" hidden="1" customHeight="1">
      <c r="B92" s="1308" t="s">
        <v>6162</v>
      </c>
      <c r="C92" s="1154" t="s">
        <v>6580</v>
      </c>
      <c r="D92" s="1154">
        <v>45845</v>
      </c>
      <c r="E92" s="1151">
        <f t="shared" ref="E92:E93" si="144">D92+7</f>
        <v>45852</v>
      </c>
      <c r="F92" s="1151">
        <f t="shared" ref="F92:F93" si="145">E92+4</f>
        <v>45856</v>
      </c>
      <c r="G92" s="1151">
        <f t="shared" ref="G92:G93" si="146">F92+2</f>
        <v>45858</v>
      </c>
      <c r="H92" s="1151">
        <f t="shared" ref="H92:H93" si="147">G92+4</f>
        <v>45862</v>
      </c>
      <c r="I92" s="1151">
        <f t="shared" ref="I92:I93" si="148">H92+4</f>
        <v>45866</v>
      </c>
      <c r="J92" s="1151">
        <f t="shared" ref="J92:J93" si="149">I92+2</f>
        <v>45868</v>
      </c>
      <c r="K92" s="1151">
        <f t="shared" ref="K92:K93" si="150">J92+3</f>
        <v>45871</v>
      </c>
      <c r="L92" s="1199"/>
      <c r="M92" s="1151"/>
    </row>
    <row r="93" spans="1:18" ht="17.25" hidden="1" customHeight="1">
      <c r="B93" s="1308" t="s">
        <v>6192</v>
      </c>
      <c r="C93" s="1154" t="s">
        <v>6581</v>
      </c>
      <c r="D93" s="1154">
        <v>45854</v>
      </c>
      <c r="E93" s="1151">
        <f t="shared" si="144"/>
        <v>45861</v>
      </c>
      <c r="F93" s="1151">
        <f t="shared" si="145"/>
        <v>45865</v>
      </c>
      <c r="G93" s="1151">
        <f t="shared" si="146"/>
        <v>45867</v>
      </c>
      <c r="H93" s="1151">
        <f t="shared" si="147"/>
        <v>45871</v>
      </c>
      <c r="I93" s="1151">
        <f t="shared" si="148"/>
        <v>45875</v>
      </c>
      <c r="J93" s="1151">
        <f t="shared" si="149"/>
        <v>45877</v>
      </c>
      <c r="K93" s="1151">
        <f t="shared" si="150"/>
        <v>45880</v>
      </c>
      <c r="L93" s="1199"/>
      <c r="M93" s="1151"/>
    </row>
    <row r="94" spans="1:18" ht="17.25" hidden="1" customHeight="1">
      <c r="B94" s="1308" t="s">
        <v>5507</v>
      </c>
      <c r="C94" s="1154" t="s">
        <v>6582</v>
      </c>
      <c r="D94" s="1154">
        <v>45860</v>
      </c>
      <c r="E94" s="1177" t="s">
        <v>286</v>
      </c>
      <c r="F94" s="1177" t="s">
        <v>286</v>
      </c>
      <c r="G94" s="1177" t="s">
        <v>286</v>
      </c>
      <c r="H94" s="1177" t="s">
        <v>286</v>
      </c>
      <c r="I94" s="1177" t="s">
        <v>286</v>
      </c>
      <c r="J94" s="1177" t="s">
        <v>286</v>
      </c>
      <c r="K94" s="1177" t="s">
        <v>286</v>
      </c>
      <c r="L94" s="1199"/>
      <c r="M94" s="1151"/>
    </row>
    <row r="95" spans="1:18" ht="17.25" hidden="1" customHeight="1">
      <c r="A95" s="329" t="s">
        <v>6583</v>
      </c>
      <c r="B95" s="1385" t="s">
        <v>4984</v>
      </c>
      <c r="C95" s="1154" t="s">
        <v>6584</v>
      </c>
      <c r="D95" s="1154">
        <v>45883</v>
      </c>
      <c r="E95" s="1177" t="s">
        <v>286</v>
      </c>
      <c r="F95" s="1151">
        <v>45891</v>
      </c>
      <c r="G95" s="1151">
        <f t="shared" ref="G95" si="151">F95+2</f>
        <v>45893</v>
      </c>
      <c r="H95" s="1151">
        <f t="shared" ref="H95" si="152">G95+4</f>
        <v>45897</v>
      </c>
      <c r="I95" s="1151">
        <f t="shared" ref="I95" si="153">H95+4</f>
        <v>45901</v>
      </c>
      <c r="J95" s="1151">
        <f t="shared" ref="J95" si="154">I95+2</f>
        <v>45903</v>
      </c>
      <c r="K95" s="1151">
        <f t="shared" ref="K95" si="155">J95+3</f>
        <v>45906</v>
      </c>
      <c r="L95" s="1199"/>
      <c r="M95" s="1151"/>
    </row>
    <row r="96" spans="1:18" ht="17.25" hidden="1" customHeight="1">
      <c r="B96" s="1308" t="s">
        <v>4997</v>
      </c>
      <c r="C96" s="1154" t="s">
        <v>6585</v>
      </c>
      <c r="D96" s="1154">
        <v>45877</v>
      </c>
      <c r="E96" s="1151">
        <f t="shared" ref="E96:E98" si="156">D96+7</f>
        <v>45884</v>
      </c>
      <c r="F96" s="1177" t="s">
        <v>286</v>
      </c>
      <c r="G96" s="1177" t="s">
        <v>286</v>
      </c>
      <c r="H96" s="1177" t="s">
        <v>286</v>
      </c>
      <c r="I96" s="1177" t="s">
        <v>286</v>
      </c>
      <c r="J96" s="1177" t="s">
        <v>286</v>
      </c>
      <c r="K96" s="1177" t="s">
        <v>286</v>
      </c>
      <c r="L96" s="1199"/>
      <c r="M96" s="1151"/>
    </row>
    <row r="97" spans="1:13" ht="17.25" hidden="1" customHeight="1">
      <c r="B97" s="1308" t="s">
        <v>6166</v>
      </c>
      <c r="C97" s="1154" t="s">
        <v>6586</v>
      </c>
      <c r="D97" s="1154">
        <v>45886</v>
      </c>
      <c r="E97" s="1177" t="s">
        <v>286</v>
      </c>
      <c r="F97" s="1156"/>
      <c r="G97" s="1156"/>
      <c r="H97" s="1156"/>
      <c r="I97" s="1156"/>
      <c r="J97" s="1156"/>
      <c r="K97" s="1156"/>
      <c r="L97" s="1199"/>
      <c r="M97" s="1151"/>
    </row>
    <row r="98" spans="1:13" ht="17.25" hidden="1" customHeight="1">
      <c r="B98" s="1308" t="s">
        <v>6587</v>
      </c>
      <c r="C98" s="1154" t="s">
        <v>6588</v>
      </c>
      <c r="D98" s="1154">
        <v>45889</v>
      </c>
      <c r="E98" s="1151">
        <f t="shared" si="156"/>
        <v>45896</v>
      </c>
      <c r="F98" s="1177" t="s">
        <v>286</v>
      </c>
      <c r="G98" s="1177" t="s">
        <v>286</v>
      </c>
      <c r="H98" s="1177" t="s">
        <v>286</v>
      </c>
      <c r="I98" s="1177" t="s">
        <v>286</v>
      </c>
      <c r="J98" s="1177" t="s">
        <v>286</v>
      </c>
      <c r="K98" s="1177" t="s">
        <v>286</v>
      </c>
      <c r="L98" s="1199"/>
      <c r="M98" s="1151"/>
    </row>
    <row r="99" spans="1:13" ht="17.25" hidden="1" customHeight="1">
      <c r="A99" s="329" t="s">
        <v>4997</v>
      </c>
      <c r="B99" s="1308" t="s">
        <v>4941</v>
      </c>
      <c r="C99" s="1154" t="s">
        <v>6589</v>
      </c>
      <c r="D99" s="1154">
        <v>45898</v>
      </c>
      <c r="E99" s="1151">
        <f t="shared" ref="E99" si="157">D99+7</f>
        <v>45905</v>
      </c>
      <c r="F99" s="1151">
        <f t="shared" ref="F99" si="158">E99+4</f>
        <v>45909</v>
      </c>
      <c r="G99" s="1151">
        <f t="shared" ref="G99" si="159">F99+2</f>
        <v>45911</v>
      </c>
      <c r="H99" s="1151">
        <f t="shared" ref="H99" si="160">G99+4</f>
        <v>45915</v>
      </c>
      <c r="I99" s="1151">
        <f t="shared" ref="I99" si="161">H99+4</f>
        <v>45919</v>
      </c>
      <c r="J99" s="1151">
        <f t="shared" ref="J99" si="162">I99+2</f>
        <v>45921</v>
      </c>
      <c r="K99" s="1151">
        <f t="shared" ref="K99" si="163">J99+3</f>
        <v>45924</v>
      </c>
      <c r="L99" s="1199"/>
      <c r="M99" s="1151"/>
    </row>
    <row r="100" spans="1:13" ht="17.25" hidden="1" customHeight="1">
      <c r="B100" s="1308" t="s">
        <v>4911</v>
      </c>
      <c r="C100" s="1154" t="s">
        <v>6590</v>
      </c>
      <c r="D100" s="1177" t="s">
        <v>286</v>
      </c>
      <c r="E100" s="1156"/>
      <c r="F100" s="1195"/>
      <c r="G100" s="1195"/>
      <c r="H100" s="1195"/>
      <c r="I100" s="1195"/>
      <c r="J100" s="1195"/>
      <c r="K100" s="1195"/>
      <c r="L100" s="1199"/>
      <c r="M100" s="1151"/>
    </row>
    <row r="101" spans="1:13" ht="17.25" hidden="1" customHeight="1">
      <c r="B101" s="1308" t="s">
        <v>4922</v>
      </c>
      <c r="C101" s="1154" t="s">
        <v>6591</v>
      </c>
      <c r="D101" s="1154">
        <v>45916</v>
      </c>
      <c r="E101" s="1177" t="s">
        <v>286</v>
      </c>
      <c r="F101" s="1177" t="s">
        <v>286</v>
      </c>
      <c r="G101" s="1177" t="s">
        <v>286</v>
      </c>
      <c r="H101" s="1177" t="s">
        <v>286</v>
      </c>
      <c r="I101" s="1177" t="s">
        <v>286</v>
      </c>
      <c r="J101" s="1177" t="s">
        <v>286</v>
      </c>
      <c r="K101" s="1177" t="s">
        <v>286</v>
      </c>
      <c r="L101" s="1199"/>
      <c r="M101" s="1151"/>
    </row>
    <row r="102" spans="1:13" ht="17.25" hidden="1" customHeight="1">
      <c r="B102" s="1308" t="s">
        <v>4965</v>
      </c>
      <c r="C102" s="1154" t="s">
        <v>6592</v>
      </c>
      <c r="D102" s="1154">
        <v>45929</v>
      </c>
      <c r="E102" s="1151">
        <f t="shared" ref="E102" si="164">D102+7</f>
        <v>45936</v>
      </c>
      <c r="F102" s="1151">
        <f t="shared" ref="F102" si="165">E102+4</f>
        <v>45940</v>
      </c>
      <c r="G102" s="1151">
        <f t="shared" ref="G102" si="166">F102+2</f>
        <v>45942</v>
      </c>
      <c r="H102" s="1151">
        <f t="shared" ref="H102" si="167">G102+4</f>
        <v>45946</v>
      </c>
      <c r="I102" s="1151">
        <f t="shared" ref="I102" si="168">H102+4</f>
        <v>45950</v>
      </c>
      <c r="J102" s="1151">
        <f t="shared" ref="J102" si="169">I102+2</f>
        <v>45952</v>
      </c>
      <c r="K102" s="1151">
        <f t="shared" ref="K102" si="170">J102+3</f>
        <v>45955</v>
      </c>
      <c r="L102" s="1199"/>
      <c r="M102" s="1151"/>
    </row>
    <row r="103" spans="1:13" ht="17.25" hidden="1" customHeight="1">
      <c r="B103" s="1308" t="s">
        <v>5018</v>
      </c>
      <c r="C103" s="1154" t="s">
        <v>6593</v>
      </c>
      <c r="D103" s="1154">
        <v>45930</v>
      </c>
      <c r="E103" s="1177" t="s">
        <v>286</v>
      </c>
      <c r="F103" s="1177" t="s">
        <v>286</v>
      </c>
      <c r="G103" s="1177" t="s">
        <v>286</v>
      </c>
      <c r="H103" s="1177" t="s">
        <v>286</v>
      </c>
      <c r="I103" s="1177" t="s">
        <v>286</v>
      </c>
      <c r="J103" s="1177" t="s">
        <v>286</v>
      </c>
      <c r="K103" s="1177" t="s">
        <v>286</v>
      </c>
      <c r="L103" s="1199"/>
      <c r="M103" s="1151"/>
    </row>
    <row r="104" spans="1:13" ht="17.25" hidden="1" customHeight="1">
      <c r="B104" s="1308" t="s">
        <v>6140</v>
      </c>
      <c r="C104" s="1154" t="s">
        <v>6594</v>
      </c>
      <c r="D104" s="1154">
        <v>45958</v>
      </c>
      <c r="E104" s="1151">
        <f t="shared" ref="E104:E106" si="171">D104+7</f>
        <v>45965</v>
      </c>
      <c r="F104" s="1177" t="s">
        <v>286</v>
      </c>
      <c r="G104" s="1177" t="s">
        <v>286</v>
      </c>
      <c r="H104" s="1177" t="s">
        <v>286</v>
      </c>
      <c r="I104" s="1177" t="s">
        <v>286</v>
      </c>
      <c r="J104" s="1177" t="s">
        <v>286</v>
      </c>
      <c r="K104" s="1177" t="s">
        <v>286</v>
      </c>
      <c r="L104" s="1199"/>
      <c r="M104" s="1151">
        <v>41</v>
      </c>
    </row>
    <row r="105" spans="1:13" ht="17.25" hidden="1" customHeight="1">
      <c r="A105" s="382" t="s">
        <v>5391</v>
      </c>
      <c r="B105" s="1383" t="s">
        <v>310</v>
      </c>
      <c r="C105" s="1154" t="s">
        <v>6595</v>
      </c>
      <c r="D105" s="1160">
        <v>45946</v>
      </c>
      <c r="E105" s="1160">
        <f t="shared" si="171"/>
        <v>45953</v>
      </c>
      <c r="F105" s="1160">
        <f t="shared" ref="F105" si="172">E105+4</f>
        <v>45957</v>
      </c>
      <c r="G105" s="1160">
        <f t="shared" ref="G105" si="173">F105+2</f>
        <v>45959</v>
      </c>
      <c r="H105" s="1160">
        <f t="shared" ref="H105" si="174">G105+4</f>
        <v>45963</v>
      </c>
      <c r="I105" s="1160">
        <f t="shared" ref="I105" si="175">H105+4</f>
        <v>45967</v>
      </c>
      <c r="J105" s="1160">
        <f t="shared" ref="J105" si="176">I105+2</f>
        <v>45969</v>
      </c>
      <c r="K105" s="1160">
        <f t="shared" ref="K105" si="177">J105+3</f>
        <v>45972</v>
      </c>
      <c r="L105" s="1199"/>
      <c r="M105" s="1151">
        <v>42</v>
      </c>
    </row>
    <row r="106" spans="1:13" ht="17.25" hidden="1" customHeight="1">
      <c r="B106" s="1308" t="s">
        <v>6150</v>
      </c>
      <c r="C106" s="1154" t="s">
        <v>6596</v>
      </c>
      <c r="D106" s="1154">
        <v>45958</v>
      </c>
      <c r="E106" s="1151">
        <f t="shared" si="171"/>
        <v>45965</v>
      </c>
      <c r="F106" s="1177" t="s">
        <v>286</v>
      </c>
      <c r="G106" s="1177" t="s">
        <v>286</v>
      </c>
      <c r="H106" s="1177" t="s">
        <v>286</v>
      </c>
      <c r="I106" s="1177" t="s">
        <v>286</v>
      </c>
      <c r="J106" s="1177" t="s">
        <v>286</v>
      </c>
      <c r="K106" s="1177" t="s">
        <v>286</v>
      </c>
      <c r="L106" s="1199"/>
      <c r="M106" s="1151">
        <v>43</v>
      </c>
    </row>
    <row r="107" spans="1:13" ht="17.25" hidden="1" customHeight="1">
      <c r="B107" s="1308" t="s">
        <v>6162</v>
      </c>
      <c r="C107" s="1154" t="s">
        <v>6597</v>
      </c>
      <c r="D107" s="1177" t="s">
        <v>286</v>
      </c>
      <c r="E107" s="1151">
        <v>45965</v>
      </c>
      <c r="F107" s="1151">
        <v>45968</v>
      </c>
      <c r="G107" s="1151">
        <f>F107+2</f>
        <v>45970</v>
      </c>
      <c r="H107" s="1151">
        <f>G107+5</f>
        <v>45975</v>
      </c>
      <c r="I107" s="1151">
        <f>H107+3</f>
        <v>45978</v>
      </c>
      <c r="J107" s="1151">
        <f>I107+4</f>
        <v>45982</v>
      </c>
      <c r="K107" s="1151">
        <f>J107+4</f>
        <v>45986</v>
      </c>
      <c r="L107" s="1199"/>
      <c r="M107" s="1151">
        <v>44</v>
      </c>
    </row>
    <row r="108" spans="1:13" ht="17.25" hidden="1" customHeight="1">
      <c r="B108" s="1308" t="s">
        <v>4962</v>
      </c>
      <c r="C108" s="1154" t="s">
        <v>6598</v>
      </c>
      <c r="D108" s="1154">
        <v>45979</v>
      </c>
      <c r="E108" s="1151">
        <f>D108+6</f>
        <v>45985</v>
      </c>
      <c r="F108" s="1151">
        <f t="shared" ref="F108" si="178">E108+4</f>
        <v>45989</v>
      </c>
      <c r="G108" s="1151">
        <f t="shared" ref="G108" si="179">F108+2</f>
        <v>45991</v>
      </c>
      <c r="H108" s="1151">
        <f>G108+5</f>
        <v>45996</v>
      </c>
      <c r="I108" s="1151">
        <f>H108+3</f>
        <v>45999</v>
      </c>
      <c r="J108" s="1151">
        <f>I108+4</f>
        <v>46003</v>
      </c>
      <c r="K108" s="1151">
        <f>J108+4</f>
        <v>46007</v>
      </c>
      <c r="L108" s="1199"/>
      <c r="M108" s="1151">
        <v>46</v>
      </c>
    </row>
    <row r="109" spans="1:13" ht="17.25" hidden="1" customHeight="1">
      <c r="B109" s="1308" t="s">
        <v>6192</v>
      </c>
      <c r="C109" s="1154" t="s">
        <v>6599</v>
      </c>
      <c r="D109" s="1154">
        <v>45984</v>
      </c>
      <c r="E109" s="1151">
        <f>D109+6</f>
        <v>45990</v>
      </c>
      <c r="F109" s="1177" t="s">
        <v>286</v>
      </c>
      <c r="G109" s="1177" t="s">
        <v>286</v>
      </c>
      <c r="H109" s="1177" t="s">
        <v>286</v>
      </c>
      <c r="I109" s="1151">
        <v>45999</v>
      </c>
      <c r="J109" s="1151">
        <f>I109+4</f>
        <v>46003</v>
      </c>
      <c r="K109" s="1177" t="s">
        <v>286</v>
      </c>
      <c r="L109" s="1199"/>
      <c r="M109" s="1151">
        <v>47</v>
      </c>
    </row>
    <row r="110" spans="1:13" ht="17.25" hidden="1" customHeight="1">
      <c r="A110" s="382" t="s">
        <v>6029</v>
      </c>
      <c r="B110" s="1383" t="s">
        <v>310</v>
      </c>
      <c r="C110" s="1154" t="s">
        <v>6600</v>
      </c>
      <c r="D110" s="1156">
        <v>45986</v>
      </c>
      <c r="E110" s="1156">
        <f t="shared" ref="E110" si="180">D110+7</f>
        <v>45993</v>
      </c>
      <c r="F110" s="1156">
        <f t="shared" ref="F110" si="181">E110+4</f>
        <v>45997</v>
      </c>
      <c r="G110" s="1156">
        <f t="shared" ref="G110" si="182">F110+2</f>
        <v>45999</v>
      </c>
      <c r="H110" s="1156">
        <f t="shared" ref="H110" si="183">G110+4</f>
        <v>46003</v>
      </c>
      <c r="I110" s="1156">
        <f t="shared" ref="I110" si="184">H110+4</f>
        <v>46007</v>
      </c>
      <c r="J110" s="1156">
        <f t="shared" ref="J110" si="185">I110+2</f>
        <v>46009</v>
      </c>
      <c r="K110" s="1156">
        <f t="shared" ref="K110" si="186">J110+3</f>
        <v>46012</v>
      </c>
      <c r="L110" s="1199"/>
      <c r="M110" s="1151">
        <v>48</v>
      </c>
    </row>
    <row r="111" spans="1:13" ht="17.25" hidden="1" customHeight="1">
      <c r="B111" s="1308" t="s">
        <v>5393</v>
      </c>
      <c r="C111" s="1154" t="s">
        <v>6601</v>
      </c>
      <c r="D111" s="1154">
        <v>45998</v>
      </c>
      <c r="E111" s="1151">
        <f>D111+6</f>
        <v>46004</v>
      </c>
      <c r="F111" s="1151">
        <f t="shared" ref="F111" si="187">E111+4</f>
        <v>46008</v>
      </c>
      <c r="G111" s="1151">
        <f t="shared" ref="G111" si="188">F111+2</f>
        <v>46010</v>
      </c>
      <c r="H111" s="1151">
        <f>G111+5</f>
        <v>46015</v>
      </c>
      <c r="I111" s="1151">
        <f>H111+3</f>
        <v>46018</v>
      </c>
      <c r="J111" s="1151">
        <f t="shared" ref="J111:K113" si="189">I111+4</f>
        <v>46022</v>
      </c>
      <c r="K111" s="1151">
        <f t="shared" si="189"/>
        <v>46026</v>
      </c>
      <c r="L111" s="1199"/>
      <c r="M111" s="1151">
        <v>49</v>
      </c>
    </row>
    <row r="112" spans="1:13" ht="17.25" hidden="1" customHeight="1">
      <c r="B112" s="1308" t="s">
        <v>5401</v>
      </c>
      <c r="C112" s="1154" t="s">
        <v>6602</v>
      </c>
      <c r="D112" s="1154">
        <v>46006</v>
      </c>
      <c r="E112" s="1151">
        <f>D112+6</f>
        <v>46012</v>
      </c>
      <c r="F112" s="1177" t="s">
        <v>286</v>
      </c>
      <c r="G112" s="1177" t="s">
        <v>286</v>
      </c>
      <c r="H112" s="1151">
        <v>46017</v>
      </c>
      <c r="I112" s="1151">
        <f>H112+3</f>
        <v>46020</v>
      </c>
      <c r="J112" s="1151">
        <f t="shared" si="189"/>
        <v>46024</v>
      </c>
      <c r="K112" s="1177" t="s">
        <v>286</v>
      </c>
      <c r="L112" s="1199"/>
      <c r="M112" s="1151">
        <v>50</v>
      </c>
    </row>
    <row r="113" spans="1:13" ht="17.25" hidden="1" customHeight="1">
      <c r="B113" s="1308" t="s">
        <v>5399</v>
      </c>
      <c r="C113" s="1154" t="s">
        <v>6603</v>
      </c>
      <c r="D113" s="1154">
        <v>46011</v>
      </c>
      <c r="E113" s="1151">
        <f>D113+6</f>
        <v>46017</v>
      </c>
      <c r="F113" s="1151">
        <f t="shared" ref="F113" si="190">E113+4</f>
        <v>46021</v>
      </c>
      <c r="G113" s="1151">
        <f t="shared" ref="G113" si="191">F113+2</f>
        <v>46023</v>
      </c>
      <c r="H113" s="1151">
        <f>G113+5</f>
        <v>46028</v>
      </c>
      <c r="I113" s="1151">
        <f>H113+3</f>
        <v>46031</v>
      </c>
      <c r="J113" s="1151">
        <f t="shared" si="189"/>
        <v>46035</v>
      </c>
      <c r="K113" s="1151">
        <f t="shared" si="189"/>
        <v>46039</v>
      </c>
      <c r="L113" s="1199"/>
      <c r="M113" s="1151">
        <v>51</v>
      </c>
    </row>
    <row r="114" spans="1:13" ht="17.25" hidden="1" customHeight="1">
      <c r="A114" s="382" t="s">
        <v>6587</v>
      </c>
      <c r="B114" s="1383" t="s">
        <v>310</v>
      </c>
      <c r="C114" s="1154" t="s">
        <v>6604</v>
      </c>
      <c r="D114" s="1386">
        <v>46014</v>
      </c>
      <c r="E114" s="1386">
        <f t="shared" ref="E114" si="192">D114+7</f>
        <v>46021</v>
      </c>
      <c r="F114" s="1386">
        <f t="shared" ref="F114:F119" si="193">E114+4</f>
        <v>46025</v>
      </c>
      <c r="G114" s="1386">
        <f t="shared" ref="G114:G119" si="194">F114+2</f>
        <v>46027</v>
      </c>
      <c r="H114" s="1386">
        <f t="shared" ref="H114" si="195">G114+4</f>
        <v>46031</v>
      </c>
      <c r="I114" s="1386">
        <f t="shared" ref="I114" si="196">H114+4</f>
        <v>46035</v>
      </c>
      <c r="J114" s="1386">
        <f t="shared" ref="J114" si="197">I114+2</f>
        <v>46037</v>
      </c>
      <c r="K114" s="1386">
        <f t="shared" ref="K114" si="198">J114+3</f>
        <v>46040</v>
      </c>
      <c r="L114" s="1199"/>
      <c r="M114" s="1151">
        <v>52</v>
      </c>
    </row>
    <row r="115" spans="1:13" ht="17.25" hidden="1" customHeight="1">
      <c r="B115" s="1384" t="s">
        <v>6146</v>
      </c>
      <c r="C115" s="1154" t="s">
        <v>6605</v>
      </c>
      <c r="D115" s="1154">
        <v>46018</v>
      </c>
      <c r="E115" s="1151">
        <f t="shared" ref="E115:E119" si="199">D115+6</f>
        <v>46024</v>
      </c>
      <c r="F115" s="1177" t="s">
        <v>286</v>
      </c>
      <c r="G115" s="1151">
        <f>D115+13</f>
        <v>46031</v>
      </c>
      <c r="H115" s="1151">
        <f>G115+5</f>
        <v>46036</v>
      </c>
      <c r="I115" s="1151">
        <f>D115+21</f>
        <v>46039</v>
      </c>
      <c r="J115" s="1151">
        <f>I115+4</f>
        <v>46043</v>
      </c>
      <c r="K115" s="1151">
        <f>J115+4</f>
        <v>46047</v>
      </c>
      <c r="L115" s="1199"/>
      <c r="M115" s="1151">
        <v>1</v>
      </c>
    </row>
    <row r="116" spans="1:13" ht="17.25" hidden="1" customHeight="1">
      <c r="B116" s="1308" t="s">
        <v>6166</v>
      </c>
      <c r="C116" s="1154" t="s">
        <v>6606</v>
      </c>
      <c r="D116" s="1154">
        <v>46028</v>
      </c>
      <c r="E116" s="1151">
        <f t="shared" si="199"/>
        <v>46034</v>
      </c>
      <c r="F116" s="1177" t="s">
        <v>286</v>
      </c>
      <c r="G116" s="1177" t="s">
        <v>286</v>
      </c>
      <c r="H116" s="1177" t="s">
        <v>286</v>
      </c>
      <c r="I116" s="1151">
        <f>D116+21</f>
        <v>46049</v>
      </c>
      <c r="J116" s="1151">
        <f t="shared" ref="J116" si="200">I116+4</f>
        <v>46053</v>
      </c>
      <c r="K116" s="1177" t="s">
        <v>286</v>
      </c>
      <c r="L116" s="1199"/>
      <c r="M116" s="1151">
        <v>2</v>
      </c>
    </row>
    <row r="117" spans="1:13" ht="17.25" hidden="1" customHeight="1">
      <c r="B117" s="1308" t="s">
        <v>5006</v>
      </c>
      <c r="C117" s="1154" t="s">
        <v>6607</v>
      </c>
      <c r="D117" s="1154">
        <v>46035</v>
      </c>
      <c r="E117" s="1151">
        <f t="shared" si="199"/>
        <v>46041</v>
      </c>
      <c r="F117" s="1151">
        <f t="shared" si="193"/>
        <v>46045</v>
      </c>
      <c r="G117" s="1151">
        <f t="shared" si="194"/>
        <v>46047</v>
      </c>
      <c r="H117" s="1151">
        <f t="shared" ref="H117:H119" si="201">G117+5</f>
        <v>46052</v>
      </c>
      <c r="I117" s="1151">
        <f t="shared" ref="I117:I118" si="202">H117+3</f>
        <v>46055</v>
      </c>
      <c r="J117" s="1151">
        <f t="shared" ref="J117:K117" si="203">I117+4</f>
        <v>46059</v>
      </c>
      <c r="K117" s="1151">
        <f t="shared" si="203"/>
        <v>46063</v>
      </c>
      <c r="L117" s="1199"/>
      <c r="M117" s="1151">
        <v>3</v>
      </c>
    </row>
    <row r="118" spans="1:13" ht="17.25" hidden="1" customHeight="1">
      <c r="B118" s="1308" t="s">
        <v>5384</v>
      </c>
      <c r="C118" s="1154" t="s">
        <v>6608</v>
      </c>
      <c r="D118" s="1154">
        <v>46049</v>
      </c>
      <c r="E118" s="1151">
        <f t="shared" si="199"/>
        <v>46055</v>
      </c>
      <c r="F118" s="1151">
        <f t="shared" si="193"/>
        <v>46059</v>
      </c>
      <c r="G118" s="1151">
        <f t="shared" si="194"/>
        <v>46061</v>
      </c>
      <c r="H118" s="1151">
        <f t="shared" si="201"/>
        <v>46066</v>
      </c>
      <c r="I118" s="1151">
        <f t="shared" si="202"/>
        <v>46069</v>
      </c>
      <c r="J118" s="1151">
        <f t="shared" ref="J118:K118" si="204">I118+4</f>
        <v>46073</v>
      </c>
      <c r="K118" s="1151">
        <f t="shared" si="204"/>
        <v>46077</v>
      </c>
      <c r="L118" s="1199"/>
      <c r="M118" s="1151">
        <v>4</v>
      </c>
    </row>
    <row r="119" spans="1:13" ht="17.25" hidden="1" customHeight="1">
      <c r="B119" s="1308" t="s">
        <v>4941</v>
      </c>
      <c r="C119" s="1154" t="s">
        <v>6609</v>
      </c>
      <c r="D119" s="1154">
        <v>46054</v>
      </c>
      <c r="E119" s="1151">
        <f t="shared" si="199"/>
        <v>46060</v>
      </c>
      <c r="F119" s="1151">
        <f t="shared" si="193"/>
        <v>46064</v>
      </c>
      <c r="G119" s="1151">
        <f t="shared" si="194"/>
        <v>46066</v>
      </c>
      <c r="H119" s="1151">
        <f t="shared" si="201"/>
        <v>46071</v>
      </c>
      <c r="I119" s="1177" t="s">
        <v>286</v>
      </c>
      <c r="J119" s="1151">
        <f>D119+25</f>
        <v>46079</v>
      </c>
      <c r="K119" s="1151">
        <f t="shared" ref="K119" si="205">J119+4</f>
        <v>46083</v>
      </c>
      <c r="L119" s="1199"/>
      <c r="M119" s="1151">
        <v>5</v>
      </c>
    </row>
    <row r="120" spans="1:13" ht="17.25" hidden="1" customHeight="1">
      <c r="B120" s="1308" t="s">
        <v>4858</v>
      </c>
      <c r="C120" s="1154" t="s">
        <v>6610</v>
      </c>
      <c r="D120" s="1154">
        <v>46054</v>
      </c>
      <c r="E120" s="1151">
        <f t="shared" ref="E120:E122" si="206">D120+6</f>
        <v>46060</v>
      </c>
      <c r="F120" s="1177" t="s">
        <v>286</v>
      </c>
      <c r="G120" s="1151">
        <f>D120+13</f>
        <v>46067</v>
      </c>
      <c r="H120" s="1151">
        <f t="shared" ref="H120" si="207">G120+5</f>
        <v>46072</v>
      </c>
      <c r="I120" s="1151">
        <f>D120+21</f>
        <v>46075</v>
      </c>
      <c r="J120" s="1151">
        <f t="shared" ref="J120:J123" si="208">I120+4</f>
        <v>46079</v>
      </c>
      <c r="K120" s="1151">
        <f t="shared" ref="K120:K123" si="209">J120+4</f>
        <v>46083</v>
      </c>
      <c r="L120" s="1199"/>
      <c r="M120" s="1151">
        <v>6</v>
      </c>
    </row>
    <row r="121" spans="1:13" ht="17.25" hidden="1" customHeight="1">
      <c r="B121" s="1308" t="s">
        <v>4965</v>
      </c>
      <c r="C121" s="1154" t="s">
        <v>6611</v>
      </c>
      <c r="D121" s="1154">
        <v>46067</v>
      </c>
      <c r="E121" s="1151">
        <f t="shared" si="206"/>
        <v>46073</v>
      </c>
      <c r="F121" s="1177" t="s">
        <v>286</v>
      </c>
      <c r="G121" s="1151">
        <f>D121+13</f>
        <v>46080</v>
      </c>
      <c r="H121" s="1177" t="s">
        <v>286</v>
      </c>
      <c r="I121" s="1177" t="s">
        <v>286</v>
      </c>
      <c r="J121" s="1177" t="s">
        <v>286</v>
      </c>
      <c r="K121" s="1177" t="s">
        <v>286</v>
      </c>
      <c r="L121" s="1199"/>
      <c r="M121" s="1151">
        <v>7</v>
      </c>
    </row>
    <row r="122" spans="1:13" ht="17.25" hidden="1" customHeight="1">
      <c r="B122" s="1308" t="s">
        <v>6612</v>
      </c>
      <c r="C122" s="1154" t="s">
        <v>6613</v>
      </c>
      <c r="D122" s="1154">
        <v>46075</v>
      </c>
      <c r="E122" s="1151">
        <f t="shared" si="206"/>
        <v>46081</v>
      </c>
      <c r="F122" s="1151">
        <f t="shared" ref="F122" si="210">E122+4</f>
        <v>46085</v>
      </c>
      <c r="G122" s="1151">
        <f t="shared" ref="G122:G123" si="211">F122+2</f>
        <v>46087</v>
      </c>
      <c r="H122" s="1151">
        <f t="shared" ref="H122:H123" si="212">G122+5</f>
        <v>46092</v>
      </c>
      <c r="I122" s="1151">
        <f t="shared" ref="I122:I123" si="213">H122+3</f>
        <v>46095</v>
      </c>
      <c r="J122" s="1151">
        <f t="shared" si="208"/>
        <v>46099</v>
      </c>
      <c r="K122" s="1151">
        <f t="shared" si="209"/>
        <v>46103</v>
      </c>
      <c r="L122" s="1199"/>
      <c r="M122" s="1151">
        <v>8</v>
      </c>
    </row>
    <row r="123" spans="1:13" ht="17.25" hidden="1" customHeight="1">
      <c r="A123" s="382" t="s">
        <v>5413</v>
      </c>
      <c r="B123" s="1308" t="s">
        <v>5391</v>
      </c>
      <c r="C123" s="1154" t="s">
        <v>6614</v>
      </c>
      <c r="D123" s="1154">
        <v>46082</v>
      </c>
      <c r="E123" s="1177" t="s">
        <v>286</v>
      </c>
      <c r="F123" s="1151">
        <f>D123+10</f>
        <v>46092</v>
      </c>
      <c r="G123" s="1151">
        <f t="shared" si="211"/>
        <v>46094</v>
      </c>
      <c r="H123" s="1151">
        <f t="shared" si="212"/>
        <v>46099</v>
      </c>
      <c r="I123" s="1151">
        <f t="shared" si="213"/>
        <v>46102</v>
      </c>
      <c r="J123" s="1151">
        <f t="shared" si="208"/>
        <v>46106</v>
      </c>
      <c r="K123" s="1151">
        <f t="shared" si="209"/>
        <v>46110</v>
      </c>
      <c r="L123" s="1199"/>
      <c r="M123" s="1151">
        <v>9</v>
      </c>
    </row>
    <row r="124" spans="1:13" ht="17.25" hidden="1" customHeight="1">
      <c r="A124" s="382"/>
      <c r="B124" s="1308" t="s">
        <v>5413</v>
      </c>
      <c r="C124" s="1154" t="s">
        <v>6615</v>
      </c>
      <c r="D124" s="1154">
        <v>46093</v>
      </c>
      <c r="E124" s="1151">
        <f t="shared" ref="E124:E127" si="214">D124+6</f>
        <v>46099</v>
      </c>
      <c r="F124" s="1177" t="s">
        <v>286</v>
      </c>
      <c r="G124" s="1151">
        <f>D124+13</f>
        <v>46106</v>
      </c>
      <c r="H124" s="1151">
        <f t="shared" ref="H124:H126" si="215">G124+5</f>
        <v>46111</v>
      </c>
      <c r="I124" s="1151">
        <f t="shared" ref="I124:I128" si="216">H124+3</f>
        <v>46114</v>
      </c>
      <c r="J124" s="1151">
        <f t="shared" ref="J124:J128" si="217">I124+4</f>
        <v>46118</v>
      </c>
      <c r="K124" s="1151">
        <f t="shared" ref="K124:K126" si="218">J124+4</f>
        <v>46122</v>
      </c>
      <c r="L124" s="1199"/>
      <c r="M124" s="1151">
        <v>10</v>
      </c>
    </row>
    <row r="125" spans="1:13" ht="17.25" hidden="1" customHeight="1">
      <c r="A125" s="382"/>
      <c r="B125" s="1308" t="s">
        <v>6162</v>
      </c>
      <c r="C125" s="1154" t="s">
        <v>6616</v>
      </c>
      <c r="D125" s="1154">
        <v>46099</v>
      </c>
      <c r="E125" s="1151">
        <f t="shared" si="214"/>
        <v>46105</v>
      </c>
      <c r="F125" s="1151">
        <f t="shared" ref="F125:F126" si="219">E125+4</f>
        <v>46109</v>
      </c>
      <c r="G125" s="1151">
        <f t="shared" ref="G125:G126" si="220">F125+2</f>
        <v>46111</v>
      </c>
      <c r="H125" s="1151">
        <f t="shared" si="215"/>
        <v>46116</v>
      </c>
      <c r="I125" s="1151">
        <f t="shared" si="216"/>
        <v>46119</v>
      </c>
      <c r="J125" s="1151">
        <f t="shared" si="217"/>
        <v>46123</v>
      </c>
      <c r="K125" s="1151">
        <f t="shared" si="218"/>
        <v>46127</v>
      </c>
      <c r="L125" s="1199"/>
      <c r="M125" s="1151">
        <v>11</v>
      </c>
    </row>
    <row r="126" spans="1:13" ht="17.25" hidden="1" customHeight="1">
      <c r="A126" s="382"/>
      <c r="B126" s="1308" t="s">
        <v>5003</v>
      </c>
      <c r="C126" s="1154" t="s">
        <v>6617</v>
      </c>
      <c r="D126" s="1154">
        <v>46094</v>
      </c>
      <c r="E126" s="1151">
        <f t="shared" si="214"/>
        <v>46100</v>
      </c>
      <c r="F126" s="1151">
        <f t="shared" si="219"/>
        <v>46104</v>
      </c>
      <c r="G126" s="1151">
        <f t="shared" si="220"/>
        <v>46106</v>
      </c>
      <c r="H126" s="1151">
        <f t="shared" si="215"/>
        <v>46111</v>
      </c>
      <c r="I126" s="1151">
        <f t="shared" si="216"/>
        <v>46114</v>
      </c>
      <c r="J126" s="1151">
        <f t="shared" si="217"/>
        <v>46118</v>
      </c>
      <c r="K126" s="1151">
        <f t="shared" si="218"/>
        <v>46122</v>
      </c>
      <c r="L126" s="1199"/>
      <c r="M126" s="1151">
        <v>12</v>
      </c>
    </row>
    <row r="127" spans="1:13" ht="17.25" hidden="1" customHeight="1">
      <c r="A127" s="382"/>
      <c r="B127" s="1308" t="s">
        <v>5487</v>
      </c>
      <c r="C127" s="1154" t="s">
        <v>6618</v>
      </c>
      <c r="D127" s="1154">
        <v>46113</v>
      </c>
      <c r="E127" s="1151">
        <f t="shared" si="214"/>
        <v>46119</v>
      </c>
      <c r="F127" s="1177" t="s">
        <v>286</v>
      </c>
      <c r="G127" s="1177" t="s">
        <v>286</v>
      </c>
      <c r="H127" s="1151">
        <f>D127+18</f>
        <v>46131</v>
      </c>
      <c r="I127" s="1151">
        <f t="shared" si="216"/>
        <v>46134</v>
      </c>
      <c r="J127" s="1151">
        <f t="shared" si="217"/>
        <v>46138</v>
      </c>
      <c r="K127" s="1177" t="s">
        <v>286</v>
      </c>
      <c r="L127" s="1199"/>
      <c r="M127" s="1151">
        <v>13</v>
      </c>
    </row>
    <row r="128" spans="1:13" ht="17.25" hidden="1" customHeight="1">
      <c r="A128" s="382"/>
      <c r="B128" s="1308" t="s">
        <v>4962</v>
      </c>
      <c r="C128" s="1154" t="s">
        <v>6619</v>
      </c>
      <c r="D128" s="1154">
        <v>46109</v>
      </c>
      <c r="E128" s="1151">
        <f t="shared" ref="E128" si="221">D128+6</f>
        <v>46115</v>
      </c>
      <c r="F128" s="1151">
        <f t="shared" ref="F128" si="222">E128+4</f>
        <v>46119</v>
      </c>
      <c r="G128" s="1151">
        <f t="shared" ref="G128" si="223">F128+2</f>
        <v>46121</v>
      </c>
      <c r="H128" s="1151">
        <f t="shared" ref="H128" si="224">G128+5</f>
        <v>46126</v>
      </c>
      <c r="I128" s="1151">
        <f t="shared" si="216"/>
        <v>46129</v>
      </c>
      <c r="J128" s="1151">
        <f t="shared" si="217"/>
        <v>46133</v>
      </c>
      <c r="K128" s="1151">
        <f t="shared" ref="K128" si="225">J128+4</f>
        <v>46137</v>
      </c>
      <c r="L128" s="1199"/>
      <c r="M128" s="1151">
        <v>14</v>
      </c>
    </row>
    <row r="129" spans="1:18" ht="17.25" hidden="1" customHeight="1">
      <c r="A129" s="382"/>
      <c r="B129" s="1308" t="s">
        <v>5397</v>
      </c>
      <c r="C129" s="1154" t="s">
        <v>6620</v>
      </c>
      <c r="D129" s="1154">
        <v>46122</v>
      </c>
      <c r="E129" s="1151">
        <f t="shared" ref="E129:E132" si="226">D129+6</f>
        <v>46128</v>
      </c>
      <c r="F129" s="1151">
        <f t="shared" ref="F129:F130" si="227">E129+4</f>
        <v>46132</v>
      </c>
      <c r="G129" s="1151">
        <f t="shared" ref="G129:G130" si="228">F129+2</f>
        <v>46134</v>
      </c>
      <c r="H129" s="1151">
        <f t="shared" ref="H129:H130" si="229">G129+5</f>
        <v>46139</v>
      </c>
      <c r="I129" s="1151">
        <f t="shared" ref="I129:I132" si="230">H129+3</f>
        <v>46142</v>
      </c>
      <c r="J129" s="1151">
        <f t="shared" ref="J129:J132" si="231">I129+4</f>
        <v>46146</v>
      </c>
      <c r="K129" s="1151">
        <f t="shared" ref="K129:K131" si="232">J129+4</f>
        <v>46150</v>
      </c>
      <c r="L129" s="1199"/>
      <c r="M129" s="1151">
        <v>15</v>
      </c>
    </row>
    <row r="130" spans="1:18" ht="17.25" hidden="1" customHeight="1">
      <c r="A130" s="382" t="s">
        <v>5016</v>
      </c>
      <c r="B130" s="1308" t="s">
        <v>5393</v>
      </c>
      <c r="C130" s="1154" t="s">
        <v>6621</v>
      </c>
      <c r="D130" s="1154">
        <v>46134</v>
      </c>
      <c r="E130" s="1151">
        <f t="shared" si="226"/>
        <v>46140</v>
      </c>
      <c r="F130" s="1151">
        <f t="shared" si="227"/>
        <v>46144</v>
      </c>
      <c r="G130" s="1151">
        <f t="shared" si="228"/>
        <v>46146</v>
      </c>
      <c r="H130" s="1151">
        <f t="shared" si="229"/>
        <v>46151</v>
      </c>
      <c r="I130" s="1151">
        <f t="shared" si="230"/>
        <v>46154</v>
      </c>
      <c r="J130" s="1151">
        <f t="shared" si="231"/>
        <v>46158</v>
      </c>
      <c r="K130" s="1151">
        <f t="shared" si="232"/>
        <v>46162</v>
      </c>
      <c r="L130" s="1199"/>
      <c r="M130" s="1151">
        <v>16</v>
      </c>
    </row>
    <row r="131" spans="1:18" ht="17.25" hidden="1" customHeight="1">
      <c r="A131" s="382"/>
      <c r="B131" s="1308" t="s">
        <v>5016</v>
      </c>
      <c r="C131" s="1154" t="s">
        <v>6622</v>
      </c>
      <c r="D131" s="1177" t="s">
        <v>286</v>
      </c>
      <c r="E131" s="1151">
        <v>46160</v>
      </c>
      <c r="F131" s="1177" t="s">
        <v>286</v>
      </c>
      <c r="G131" s="1177" t="s">
        <v>286</v>
      </c>
      <c r="H131" s="1151">
        <v>46172</v>
      </c>
      <c r="I131" s="1151">
        <f t="shared" si="230"/>
        <v>46175</v>
      </c>
      <c r="J131" s="1151">
        <f t="shared" si="231"/>
        <v>46179</v>
      </c>
      <c r="K131" s="1151">
        <f t="shared" si="232"/>
        <v>46183</v>
      </c>
      <c r="L131" s="1199"/>
      <c r="M131" s="1151">
        <v>17</v>
      </c>
    </row>
    <row r="132" spans="1:18" ht="17.25" hidden="1" customHeight="1">
      <c r="A132" s="382"/>
      <c r="B132" s="1308" t="s">
        <v>5399</v>
      </c>
      <c r="C132" s="1154" t="s">
        <v>6623</v>
      </c>
      <c r="D132" s="1154">
        <v>46155</v>
      </c>
      <c r="E132" s="1151">
        <f t="shared" si="226"/>
        <v>46161</v>
      </c>
      <c r="F132" s="1177" t="s">
        <v>286</v>
      </c>
      <c r="G132" s="1177" t="s">
        <v>286</v>
      </c>
      <c r="H132" s="1151">
        <f>D132+18</f>
        <v>46173</v>
      </c>
      <c r="I132" s="1151">
        <f t="shared" si="230"/>
        <v>46176</v>
      </c>
      <c r="J132" s="1151">
        <f t="shared" si="231"/>
        <v>46180</v>
      </c>
      <c r="K132" s="1177" t="s">
        <v>286</v>
      </c>
      <c r="L132" s="1199"/>
      <c r="M132" s="1151">
        <v>18</v>
      </c>
    </row>
    <row r="133" spans="1:18" ht="17.25" hidden="1" customHeight="1">
      <c r="A133" s="382"/>
      <c r="B133" s="1308" t="s">
        <v>4848</v>
      </c>
      <c r="C133" s="1154" t="s">
        <v>6624</v>
      </c>
      <c r="D133" s="1154">
        <v>46165</v>
      </c>
      <c r="E133" s="1151">
        <f t="shared" ref="E133:E134" si="233">D133+6</f>
        <v>46171</v>
      </c>
      <c r="F133" s="1151">
        <f t="shared" ref="F133" si="234">E133+4</f>
        <v>46175</v>
      </c>
      <c r="G133" s="1151">
        <f t="shared" ref="G133" si="235">F133+2</f>
        <v>46177</v>
      </c>
      <c r="H133" s="1177" t="s">
        <v>286</v>
      </c>
      <c r="I133" s="1151">
        <f>D133+21</f>
        <v>46186</v>
      </c>
      <c r="J133" s="1151">
        <f t="shared" ref="J133:J134" si="236">I133+4</f>
        <v>46190</v>
      </c>
      <c r="K133" s="1177" t="s">
        <v>286</v>
      </c>
      <c r="L133" s="1199"/>
      <c r="M133" s="1263">
        <v>19</v>
      </c>
    </row>
    <row r="134" spans="1:18" ht="17.25" hidden="1" customHeight="1">
      <c r="A134" s="382"/>
      <c r="B134" s="1308" t="s">
        <v>4978</v>
      </c>
      <c r="C134" s="1154" t="s">
        <v>6625</v>
      </c>
      <c r="D134" s="1154">
        <v>46169</v>
      </c>
      <c r="E134" s="1151">
        <f t="shared" si="233"/>
        <v>46175</v>
      </c>
      <c r="F134" s="1177" t="s">
        <v>286</v>
      </c>
      <c r="G134" s="1151">
        <f>D134+13</f>
        <v>46182</v>
      </c>
      <c r="H134" s="1151">
        <f t="shared" ref="H134" si="237">G134+5</f>
        <v>46187</v>
      </c>
      <c r="I134" s="1151">
        <f t="shared" ref="I134" si="238">H134+3</f>
        <v>46190</v>
      </c>
      <c r="J134" s="1151">
        <f t="shared" si="236"/>
        <v>46194</v>
      </c>
      <c r="K134" s="1151">
        <f t="shared" ref="K134" si="239">J134+4</f>
        <v>46198</v>
      </c>
      <c r="L134" s="1199"/>
      <c r="M134" s="1263">
        <v>20</v>
      </c>
    </row>
    <row r="135" spans="1:18" ht="17.25" hidden="1" customHeight="1">
      <c r="A135" s="382"/>
      <c r="B135" s="1308" t="s">
        <v>5022</v>
      </c>
      <c r="C135" s="1154" t="s">
        <v>6626</v>
      </c>
      <c r="D135" s="1154">
        <v>46168</v>
      </c>
      <c r="E135" s="1177" t="s">
        <v>286</v>
      </c>
      <c r="F135" s="1177" t="s">
        <v>286</v>
      </c>
      <c r="G135" s="1177" t="s">
        <v>286</v>
      </c>
      <c r="H135" s="1177" t="s">
        <v>286</v>
      </c>
      <c r="I135" s="1151">
        <f>D135+21</f>
        <v>46189</v>
      </c>
      <c r="J135" s="1151">
        <f>D135+25</f>
        <v>46193</v>
      </c>
      <c r="K135" s="1177" t="s">
        <v>286</v>
      </c>
      <c r="L135" s="1199"/>
      <c r="M135" s="1263">
        <v>21</v>
      </c>
    </row>
    <row r="136" spans="1:18" ht="17.25" hidden="1" customHeight="1">
      <c r="A136" s="382"/>
      <c r="B136" s="1308" t="s">
        <v>5006</v>
      </c>
      <c r="C136" s="1154" t="s">
        <v>6627</v>
      </c>
      <c r="D136" s="1154">
        <v>46180</v>
      </c>
      <c r="E136" s="1177" t="s">
        <v>286</v>
      </c>
      <c r="F136" s="1151">
        <f>D136+10</f>
        <v>46190</v>
      </c>
      <c r="G136" s="1151">
        <f>D136+13</f>
        <v>46193</v>
      </c>
      <c r="H136" s="1177" t="s">
        <v>286</v>
      </c>
      <c r="I136" s="1151">
        <f>D136+21</f>
        <v>46201</v>
      </c>
      <c r="J136" s="1151">
        <f t="shared" ref="J136" si="240">I136+4</f>
        <v>46205</v>
      </c>
      <c r="K136" s="1151">
        <f t="shared" ref="K136:K138" si="241">J136+4</f>
        <v>46209</v>
      </c>
      <c r="L136" s="1199"/>
      <c r="M136" s="1263">
        <v>22</v>
      </c>
    </row>
    <row r="137" spans="1:18" ht="17.25" customHeight="1">
      <c r="A137" s="382"/>
      <c r="B137" s="1308" t="s">
        <v>5384</v>
      </c>
      <c r="C137" s="1154" t="s">
        <v>6628</v>
      </c>
      <c r="D137" s="1154">
        <v>46188</v>
      </c>
      <c r="E137" s="1151">
        <f>D137+6</f>
        <v>46194</v>
      </c>
      <c r="F137" s="1177" t="s">
        <v>286</v>
      </c>
      <c r="G137" s="1177" t="s">
        <v>286</v>
      </c>
      <c r="H137" s="1151">
        <f>D137+18</f>
        <v>46206</v>
      </c>
      <c r="I137" s="1151">
        <f t="shared" ref="I137:I138" si="242">H137+3</f>
        <v>46209</v>
      </c>
      <c r="J137" s="1151">
        <f t="shared" ref="J137:J138" si="243">I137+4</f>
        <v>46213</v>
      </c>
      <c r="K137" s="1177" t="s">
        <v>286</v>
      </c>
      <c r="L137" s="1199"/>
      <c r="M137" s="1263">
        <v>23</v>
      </c>
    </row>
    <row r="138" spans="1:18" ht="17.25" customHeight="1">
      <c r="A138" s="382"/>
      <c r="B138" s="1308" t="s">
        <v>4941</v>
      </c>
      <c r="C138" s="1154" t="s">
        <v>6629</v>
      </c>
      <c r="D138" s="1177" t="s">
        <v>286</v>
      </c>
      <c r="E138" s="1177" t="s">
        <v>286</v>
      </c>
      <c r="F138" s="1151">
        <v>46208</v>
      </c>
      <c r="G138" s="1177" t="s">
        <v>286</v>
      </c>
      <c r="H138" s="1151">
        <v>46216</v>
      </c>
      <c r="I138" s="1151">
        <f>H138+3</f>
        <v>46219</v>
      </c>
      <c r="J138" s="1151">
        <f>I138+4</f>
        <v>46223</v>
      </c>
      <c r="K138" s="1151">
        <f t="shared" si="241"/>
        <v>46227</v>
      </c>
      <c r="L138" s="1199"/>
      <c r="M138" s="1263">
        <v>24</v>
      </c>
    </row>
    <row r="139" spans="1:18" ht="17.25" customHeight="1">
      <c r="B139" s="147" t="s">
        <v>467</v>
      </c>
      <c r="C139" s="155"/>
      <c r="D139" s="155"/>
      <c r="E139" s="155"/>
      <c r="F139" s="155"/>
      <c r="G139" s="155"/>
      <c r="H139" s="155"/>
      <c r="I139" s="418"/>
      <c r="J139" s="418"/>
      <c r="K139" s="418"/>
      <c r="L139" s="418"/>
      <c r="M139" s="418"/>
      <c r="N139" s="428"/>
      <c r="O139" s="180"/>
      <c r="P139" s="147"/>
      <c r="Q139" s="147"/>
      <c r="R139" s="147"/>
    </row>
    <row r="140" spans="1:18" ht="17.25" customHeight="1">
      <c r="B140" s="147"/>
      <c r="C140" s="155"/>
      <c r="D140" s="155"/>
      <c r="E140" s="155"/>
      <c r="F140" s="155"/>
      <c r="G140" s="155"/>
      <c r="H140" s="155"/>
      <c r="I140" s="418"/>
      <c r="J140" s="418"/>
      <c r="K140" s="418"/>
      <c r="L140" s="418"/>
      <c r="M140" s="418"/>
      <c r="N140" s="428"/>
      <c r="O140" s="180"/>
      <c r="P140" s="147"/>
      <c r="Q140" s="147"/>
      <c r="R140" s="147"/>
    </row>
    <row r="141" spans="1:18" ht="17.25" customHeight="1" thickBot="1">
      <c r="A141" s="310"/>
      <c r="B141" s="157"/>
    </row>
    <row r="142" spans="1:18" s="147" customFormat="1" ht="18.75" customHeight="1">
      <c r="B142" s="887"/>
      <c r="C142" s="888"/>
      <c r="D142" s="889"/>
      <c r="E142" s="890"/>
      <c r="F142" s="891"/>
      <c r="G142" s="892"/>
      <c r="H142" s="893"/>
    </row>
    <row r="143" spans="1:18" s="147" customFormat="1" ht="18.75" customHeight="1">
      <c r="B143" s="777" t="s">
        <v>468</v>
      </c>
      <c r="C143" s="145"/>
      <c r="D143" s="147" t="s">
        <v>469</v>
      </c>
      <c r="G143" s="147" t="s">
        <v>470</v>
      </c>
      <c r="H143" s="778"/>
    </row>
    <row r="144" spans="1:18" s="147" customFormat="1" ht="18.75" customHeight="1">
      <c r="B144" s="779" t="s">
        <v>471</v>
      </c>
      <c r="C144" s="1080" t="s">
        <v>472</v>
      </c>
      <c r="D144" s="133" t="s">
        <v>473</v>
      </c>
      <c r="F144" s="1080" t="s">
        <v>474</v>
      </c>
      <c r="G144" s="145" t="s">
        <v>475</v>
      </c>
      <c r="H144" s="1081" t="s">
        <v>476</v>
      </c>
    </row>
    <row r="145" spans="1:14" s="147" customFormat="1" ht="18.75" customHeight="1">
      <c r="B145" s="779" t="s">
        <v>477</v>
      </c>
      <c r="C145" s="1080" t="s">
        <v>478</v>
      </c>
      <c r="D145" s="133" t="s">
        <v>479</v>
      </c>
      <c r="E145" s="148" t="s">
        <v>480</v>
      </c>
      <c r="F145" s="1082" t="s">
        <v>481</v>
      </c>
      <c r="G145" s="145" t="s">
        <v>482</v>
      </c>
      <c r="H145" s="1081" t="s">
        <v>483</v>
      </c>
    </row>
    <row r="146" spans="1:14" s="147" customFormat="1" ht="18.75" customHeight="1">
      <c r="B146" s="782" t="s">
        <v>484</v>
      </c>
      <c r="C146" s="1083" t="s">
        <v>485</v>
      </c>
      <c r="D146" s="133" t="s">
        <v>486</v>
      </c>
      <c r="E146" s="148" t="s">
        <v>487</v>
      </c>
      <c r="F146" s="1082" t="s">
        <v>488</v>
      </c>
      <c r="G146" s="587" t="s">
        <v>489</v>
      </c>
      <c r="H146" s="1084" t="s">
        <v>490</v>
      </c>
    </row>
    <row r="147" spans="1:14" s="147" customFormat="1" ht="18.75" customHeight="1">
      <c r="B147" s="782" t="s">
        <v>491</v>
      </c>
      <c r="C147" s="1083" t="s">
        <v>492</v>
      </c>
      <c r="D147" s="133" t="s">
        <v>493</v>
      </c>
      <c r="E147" s="148" t="s">
        <v>494</v>
      </c>
      <c r="F147" s="1082" t="s">
        <v>495</v>
      </c>
      <c r="G147" s="587" t="s">
        <v>496</v>
      </c>
      <c r="H147" s="1084" t="s">
        <v>497</v>
      </c>
      <c r="N147" s="149"/>
    </row>
    <row r="148" spans="1:14" s="147" customFormat="1" ht="18.75" customHeight="1">
      <c r="B148" s="782" t="s">
        <v>909</v>
      </c>
      <c r="C148" s="1083" t="s">
        <v>499</v>
      </c>
      <c r="D148" s="133" t="s">
        <v>500</v>
      </c>
      <c r="E148" s="148" t="s">
        <v>501</v>
      </c>
      <c r="F148" s="1082" t="s">
        <v>502</v>
      </c>
      <c r="G148" s="587" t="s">
        <v>503</v>
      </c>
      <c r="H148" s="1084" t="s">
        <v>504</v>
      </c>
      <c r="N148" s="149"/>
    </row>
    <row r="149" spans="1:14" s="147" customFormat="1" ht="18.75" customHeight="1">
      <c r="B149" s="782" t="s">
        <v>505</v>
      </c>
      <c r="C149" s="1083" t="s">
        <v>506</v>
      </c>
      <c r="D149" s="133" t="s">
        <v>507</v>
      </c>
      <c r="E149" s="148" t="s">
        <v>508</v>
      </c>
      <c r="F149" s="1082" t="s">
        <v>509</v>
      </c>
      <c r="G149" s="587" t="s">
        <v>510</v>
      </c>
      <c r="H149" s="1084" t="s">
        <v>511</v>
      </c>
      <c r="N149" s="149"/>
    </row>
    <row r="150" spans="1:14" s="147" customFormat="1" ht="18.75" customHeight="1">
      <c r="B150" s="782" t="s">
        <v>512</v>
      </c>
      <c r="C150" s="1083" t="s">
        <v>513</v>
      </c>
      <c r="D150" s="133" t="s">
        <v>514</v>
      </c>
      <c r="E150" s="148" t="s">
        <v>515</v>
      </c>
      <c r="F150" s="1080" t="s">
        <v>516</v>
      </c>
      <c r="G150" s="587" t="s">
        <v>517</v>
      </c>
      <c r="H150" s="786" t="s">
        <v>518</v>
      </c>
      <c r="N150" s="149"/>
    </row>
    <row r="151" spans="1:14" s="149" customFormat="1" ht="18.75" customHeight="1">
      <c r="A151" s="1018"/>
      <c r="B151" s="782" t="s">
        <v>519</v>
      </c>
      <c r="C151" s="1083" t="s">
        <v>520</v>
      </c>
      <c r="D151" s="133" t="s">
        <v>521</v>
      </c>
      <c r="E151" s="148" t="s">
        <v>522</v>
      </c>
      <c r="F151" s="738" t="s">
        <v>523</v>
      </c>
      <c r="G151" s="147"/>
      <c r="H151" s="787"/>
      <c r="I151" s="145"/>
      <c r="J151" s="145"/>
      <c r="K151" s="145"/>
      <c r="L151" s="145"/>
    </row>
    <row r="152" spans="1:14" s="149" customFormat="1" ht="17.25" customHeight="1" thickBot="1">
      <c r="A152" s="1018"/>
      <c r="B152" s="1085"/>
      <c r="C152" s="790"/>
      <c r="D152" s="790"/>
      <c r="E152" s="790"/>
      <c r="F152" s="790"/>
      <c r="G152" s="790"/>
      <c r="H152" s="1086"/>
      <c r="I152" s="145"/>
      <c r="J152" s="145"/>
      <c r="K152" s="145"/>
      <c r="L152" s="145"/>
    </row>
  </sheetData>
  <customSheetViews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44" r:id="rId14" xr:uid="{1B8DEAD1-7EDB-4911-801C-EEFB1897AF06}"/>
    <hyperlink ref="C144" r:id="rId15" xr:uid="{406D3E17-0CC4-4C8B-A56F-C7237A6C9827}"/>
    <hyperlink ref="H149" r:id="rId16" xr:uid="{6DB46177-AAA1-42F9-8CC1-DD9C8E167BB7}"/>
    <hyperlink ref="H148" r:id="rId17" xr:uid="{089DF3AB-8FFF-4D8A-A59E-22AF2949EFFF}"/>
    <hyperlink ref="C147" r:id="rId18" xr:uid="{F6647D57-1C3C-4E49-BBFB-E6D49C9015E0}"/>
    <hyperlink ref="C145" r:id="rId19" xr:uid="{7F5670BE-E62E-4610-A1A6-BC2BEBFC2384}"/>
    <hyperlink ref="C151" r:id="rId20" xr:uid="{EBC87B9C-4F4D-4275-A8E7-7FD54A1BEC76}"/>
    <hyperlink ref="H147" r:id="rId21" xr:uid="{32B04AF4-4447-4C23-A578-485FD321AD9C}"/>
    <hyperlink ref="H150" r:id="rId22" xr:uid="{EC5E2DBC-03D4-41DF-B80B-AA2E2085805F}"/>
    <hyperlink ref="F144" r:id="rId23" xr:uid="{E6E72A97-B07C-4F0F-852C-90DF7A53576A}"/>
    <hyperlink ref="F149" r:id="rId24" xr:uid="{DEFD5F24-9B57-4110-8AC7-A7D46BE93ABA}"/>
    <hyperlink ref="F145" r:id="rId25" xr:uid="{940E7C0E-66A8-421D-BD4C-E866FE1DDE94}"/>
    <hyperlink ref="F146" r:id="rId26" xr:uid="{17071E8D-8D6B-476B-8970-DA817BAA105B}"/>
    <hyperlink ref="F147" r:id="rId27" xr:uid="{2A12EAE5-34B1-4458-831C-A3AF73335918}"/>
    <hyperlink ref="F148" r:id="rId28" xr:uid="{E56385E9-C1AD-4502-8B56-2C397447B7FA}"/>
    <hyperlink ref="H145" r:id="rId29" xr:uid="{4A4B3850-15CA-4F9E-8D61-8111A7AE537B}"/>
    <hyperlink ref="H146" r:id="rId30" xr:uid="{E433B05B-5DE2-4D05-B139-1D2A225E4EA4}"/>
    <hyperlink ref="F150" r:id="rId31" xr:uid="{5745500D-3688-4266-B92A-270895902945}"/>
    <hyperlink ref="C146" r:id="rId32" xr:uid="{C221D940-746A-4E6D-B59D-0FAAD2AFAF06}"/>
    <hyperlink ref="C148" r:id="rId33" xr:uid="{17171318-2F93-42A6-8C4B-986B0CC15A7F}"/>
    <hyperlink ref="C149" r:id="rId34" xr:uid="{E9A75D1B-4068-4B10-ADEF-CE73CD60E7B7}"/>
    <hyperlink ref="C150" r:id="rId35" xr:uid="{209E1248-24E7-418B-801E-9F6CC20BA587}"/>
    <hyperlink ref="F151" r:id="rId36" xr:uid="{9D45F9C4-0BA0-4591-A6DA-B0133C3E51EF}"/>
  </hyperlinks>
  <pageMargins left="0.7" right="0.7" top="0.75" bottom="0.75" header="0.3" footer="0.3"/>
  <pageSetup paperSize="9" scale="35" orientation="landscape" r:id="rId37"/>
  <headerFooter>
    <oddFooter>&amp;L_x000D_&amp;1#&amp;"Calibri"&amp;10&amp;K000000 Sensitivity: Public</oddFooter>
  </headerFooter>
  <ignoredErrors>
    <ignoredError sqref="G84 G90 G86:G87 G92:G93 G99 G102 G95 G105" formula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534" t="s">
        <v>0</v>
      </c>
      <c r="C2" s="1534"/>
      <c r="D2" s="1534"/>
      <c r="E2" s="1534"/>
      <c r="F2" s="1534"/>
      <c r="G2" s="1534"/>
      <c r="H2" s="1534"/>
      <c r="I2" s="978"/>
      <c r="J2" s="943" t="s">
        <v>244</v>
      </c>
    </row>
    <row r="3" spans="1:12" ht="17.25" customHeight="1" thickBot="1">
      <c r="B3" s="165"/>
    </row>
    <row r="4" spans="1:12" ht="30" customHeight="1" thickBot="1">
      <c r="A4" s="186"/>
      <c r="B4" s="1535" t="s">
        <v>6630</v>
      </c>
      <c r="C4" s="1536"/>
      <c r="D4" s="1536"/>
      <c r="E4" s="1536"/>
      <c r="F4" s="1536"/>
      <c r="G4" s="1536"/>
      <c r="H4" s="1537"/>
      <c r="I4" s="147"/>
      <c r="K4" s="976"/>
      <c r="L4" s="976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547"/>
      <c r="C7" s="1548"/>
      <c r="D7" s="1590" t="s">
        <v>250</v>
      </c>
      <c r="E7" s="931" t="s">
        <v>6631</v>
      </c>
    </row>
    <row r="8" spans="1:12" ht="20.100000000000001" customHeight="1">
      <c r="A8" s="310"/>
      <c r="B8" s="931" t="s">
        <v>252</v>
      </c>
      <c r="C8" s="931" t="s">
        <v>253</v>
      </c>
      <c r="D8" s="1591"/>
      <c r="E8" s="927" t="s">
        <v>48</v>
      </c>
    </row>
    <row r="9" spans="1:12" ht="17.25" hidden="1" customHeight="1">
      <c r="B9" s="718" t="s">
        <v>6166</v>
      </c>
      <c r="C9" s="757" t="s">
        <v>6498</v>
      </c>
      <c r="D9" s="617">
        <v>44930</v>
      </c>
      <c r="E9" s="617">
        <f t="shared" ref="E9:E49" si="0">D9+5</f>
        <v>44935</v>
      </c>
    </row>
    <row r="10" spans="1:12" ht="17.25" hidden="1" customHeight="1">
      <c r="B10" s="718" t="s">
        <v>4975</v>
      </c>
      <c r="C10" s="757" t="s">
        <v>6499</v>
      </c>
      <c r="D10" s="617">
        <f t="shared" ref="D10" si="1">D9+7</f>
        <v>44937</v>
      </c>
      <c r="E10" s="617">
        <f t="shared" si="0"/>
        <v>44942</v>
      </c>
    </row>
    <row r="11" spans="1:12" ht="17.25" hidden="1" customHeight="1">
      <c r="A11" s="329" t="s">
        <v>6500</v>
      </c>
      <c r="B11" s="718" t="s">
        <v>6140</v>
      </c>
      <c r="C11" s="757" t="s">
        <v>6501</v>
      </c>
      <c r="D11" s="617">
        <v>45347</v>
      </c>
      <c r="E11" s="617">
        <f t="shared" si="0"/>
        <v>45352</v>
      </c>
    </row>
    <row r="12" spans="1:12" ht="17.25" hidden="1" customHeight="1">
      <c r="B12" s="718" t="s">
        <v>5479</v>
      </c>
      <c r="C12" s="757" t="s">
        <v>6502</v>
      </c>
      <c r="D12" s="617">
        <v>45354</v>
      </c>
      <c r="E12" s="617">
        <f t="shared" si="0"/>
        <v>45359</v>
      </c>
    </row>
    <row r="13" spans="1:12" ht="17.25" hidden="1" customHeight="1">
      <c r="B13" s="718" t="s">
        <v>4960</v>
      </c>
      <c r="C13" s="757" t="s">
        <v>6503</v>
      </c>
      <c r="D13" s="617">
        <v>45363</v>
      </c>
      <c r="E13" s="617">
        <f t="shared" si="0"/>
        <v>45368</v>
      </c>
    </row>
    <row r="14" spans="1:12" ht="17.25" hidden="1" customHeight="1">
      <c r="B14" s="718" t="s">
        <v>6150</v>
      </c>
      <c r="C14" s="757" t="s">
        <v>6504</v>
      </c>
      <c r="D14" s="617">
        <v>45367</v>
      </c>
      <c r="E14" s="617">
        <f t="shared" si="0"/>
        <v>45372</v>
      </c>
    </row>
    <row r="15" spans="1:12" ht="17.25" hidden="1" customHeight="1">
      <c r="B15" s="977" t="s">
        <v>5504</v>
      </c>
      <c r="C15" s="979" t="s">
        <v>6505</v>
      </c>
      <c r="D15" s="980">
        <v>45374</v>
      </c>
      <c r="E15" s="980">
        <f t="shared" si="0"/>
        <v>45379</v>
      </c>
    </row>
    <row r="16" spans="1:12" ht="17.25" hidden="1" customHeight="1">
      <c r="B16" s="718" t="s">
        <v>6162</v>
      </c>
      <c r="C16" s="757" t="s">
        <v>6506</v>
      </c>
      <c r="D16" s="617">
        <v>45386</v>
      </c>
      <c r="E16" s="617">
        <f t="shared" si="0"/>
        <v>45391</v>
      </c>
    </row>
    <row r="17" spans="1:5" ht="17.25" hidden="1" customHeight="1">
      <c r="B17" s="983" t="s">
        <v>6146</v>
      </c>
      <c r="C17" s="942" t="s">
        <v>6507</v>
      </c>
      <c r="D17" s="942">
        <v>45390</v>
      </c>
      <c r="E17" s="757">
        <f t="shared" si="0"/>
        <v>45395</v>
      </c>
    </row>
    <row r="18" spans="1:5" ht="17.25" hidden="1" customHeight="1">
      <c r="B18" s="983" t="s">
        <v>6192</v>
      </c>
      <c r="C18" s="942" t="s">
        <v>6508</v>
      </c>
      <c r="D18" s="942">
        <v>45402</v>
      </c>
      <c r="E18" s="757">
        <f t="shared" si="0"/>
        <v>45407</v>
      </c>
    </row>
    <row r="19" spans="1:5" ht="17.25" hidden="1" customHeight="1">
      <c r="B19" s="983" t="s">
        <v>5507</v>
      </c>
      <c r="C19" s="942" t="s">
        <v>6509</v>
      </c>
      <c r="D19" s="942">
        <v>45411</v>
      </c>
      <c r="E19" s="757">
        <f t="shared" si="0"/>
        <v>45416</v>
      </c>
    </row>
    <row r="20" spans="1:5" ht="17.25" hidden="1" customHeight="1">
      <c r="B20" s="962" t="s">
        <v>6153</v>
      </c>
      <c r="C20" s="942" t="s">
        <v>6510</v>
      </c>
      <c r="D20" s="942">
        <v>45421</v>
      </c>
      <c r="E20" s="757">
        <f t="shared" si="0"/>
        <v>45426</v>
      </c>
    </row>
    <row r="21" spans="1:5" ht="17.25" hidden="1" customHeight="1">
      <c r="B21" s="962" t="s">
        <v>6166</v>
      </c>
      <c r="C21" s="942" t="s">
        <v>6511</v>
      </c>
      <c r="D21" s="942">
        <v>45424</v>
      </c>
      <c r="E21" s="757">
        <f t="shared" si="0"/>
        <v>45429</v>
      </c>
    </row>
    <row r="22" spans="1:5" ht="17.25" hidden="1" customHeight="1">
      <c r="B22" s="924" t="s">
        <v>286</v>
      </c>
      <c r="C22" s="942" t="s">
        <v>6512</v>
      </c>
      <c r="D22" s="799">
        <v>45439</v>
      </c>
      <c r="E22" s="799">
        <f t="shared" si="0"/>
        <v>45444</v>
      </c>
    </row>
    <row r="23" spans="1:5" ht="17.25" hidden="1" customHeight="1">
      <c r="B23" s="962" t="s">
        <v>4941</v>
      </c>
      <c r="C23" s="942" t="s">
        <v>6513</v>
      </c>
      <c r="D23" s="942">
        <v>45434</v>
      </c>
      <c r="E23" s="757">
        <f t="shared" si="0"/>
        <v>45439</v>
      </c>
    </row>
    <row r="24" spans="1:5" ht="17.25" hidden="1" customHeight="1">
      <c r="B24" s="1641" t="s">
        <v>310</v>
      </c>
      <c r="C24" s="942" t="s">
        <v>6514</v>
      </c>
      <c r="D24" s="799">
        <v>45426</v>
      </c>
      <c r="E24" s="799">
        <f t="shared" si="0"/>
        <v>45431</v>
      </c>
    </row>
    <row r="25" spans="1:5" ht="17.25" hidden="1" customHeight="1">
      <c r="B25" s="1642"/>
      <c r="C25" s="942" t="s">
        <v>6515</v>
      </c>
      <c r="D25" s="799">
        <v>45430</v>
      </c>
      <c r="E25" s="799">
        <f t="shared" si="0"/>
        <v>45435</v>
      </c>
    </row>
    <row r="26" spans="1:5" ht="17.25" hidden="1" customHeight="1">
      <c r="B26" s="1643"/>
      <c r="C26" s="942" t="s">
        <v>6516</v>
      </c>
      <c r="D26" s="799">
        <v>45430</v>
      </c>
      <c r="E26" s="799">
        <f t="shared" si="0"/>
        <v>45435</v>
      </c>
    </row>
    <row r="27" spans="1:5" ht="17.25" hidden="1" customHeight="1">
      <c r="A27" s="329" t="s">
        <v>6517</v>
      </c>
      <c r="B27" s="924" t="s">
        <v>286</v>
      </c>
      <c r="C27" s="942" t="s">
        <v>6518</v>
      </c>
      <c r="D27" s="799">
        <v>45430</v>
      </c>
      <c r="E27" s="799">
        <f t="shared" si="0"/>
        <v>45435</v>
      </c>
    </row>
    <row r="28" spans="1:5" ht="17.25" hidden="1" customHeight="1">
      <c r="B28" s="924" t="s">
        <v>286</v>
      </c>
      <c r="C28" s="942" t="s">
        <v>6519</v>
      </c>
      <c r="D28" s="799">
        <v>45433</v>
      </c>
      <c r="E28" s="799">
        <f t="shared" si="0"/>
        <v>45438</v>
      </c>
    </row>
    <row r="29" spans="1:5" ht="17.25" hidden="1" customHeight="1">
      <c r="B29" s="924" t="s">
        <v>310</v>
      </c>
      <c r="C29" s="942" t="s">
        <v>6520</v>
      </c>
      <c r="D29" s="799">
        <v>45430</v>
      </c>
      <c r="E29" s="799">
        <f t="shared" si="0"/>
        <v>45435</v>
      </c>
    </row>
    <row r="30" spans="1:5" ht="17.25" hidden="1" customHeight="1">
      <c r="B30" s="962" t="s">
        <v>5009</v>
      </c>
      <c r="C30" s="942" t="s">
        <v>6521</v>
      </c>
      <c r="D30" s="942">
        <v>45449</v>
      </c>
      <c r="E30" s="757">
        <f t="shared" si="0"/>
        <v>45454</v>
      </c>
    </row>
    <row r="31" spans="1:5" ht="17.25" hidden="1" customHeight="1">
      <c r="B31" s="962" t="s">
        <v>6140</v>
      </c>
      <c r="C31" s="942" t="s">
        <v>6522</v>
      </c>
      <c r="D31" s="942">
        <v>45464</v>
      </c>
      <c r="E31" s="757">
        <f t="shared" si="0"/>
        <v>45469</v>
      </c>
    </row>
    <row r="32" spans="1:5" ht="17.25" hidden="1" customHeight="1">
      <c r="B32" s="962" t="s">
        <v>5479</v>
      </c>
      <c r="C32" s="942" t="s">
        <v>6523</v>
      </c>
      <c r="D32" s="942">
        <v>45497</v>
      </c>
      <c r="E32" s="757">
        <f t="shared" si="0"/>
        <v>45502</v>
      </c>
    </row>
    <row r="33" spans="2:5" ht="17.25" hidden="1" customHeight="1">
      <c r="B33" s="962" t="s">
        <v>6524</v>
      </c>
      <c r="C33" s="942" t="s">
        <v>6525</v>
      </c>
      <c r="D33" s="942">
        <v>45477</v>
      </c>
      <c r="E33" s="757">
        <f t="shared" si="0"/>
        <v>45482</v>
      </c>
    </row>
    <row r="34" spans="2:5" ht="17.25" hidden="1" customHeight="1">
      <c r="B34" s="962" t="s">
        <v>6150</v>
      </c>
      <c r="C34" s="942" t="s">
        <v>6526</v>
      </c>
      <c r="D34" s="942">
        <v>45486</v>
      </c>
      <c r="E34" s="757">
        <f t="shared" si="0"/>
        <v>45491</v>
      </c>
    </row>
    <row r="35" spans="2:5" ht="17.25" hidden="1" customHeight="1">
      <c r="B35" s="962" t="s">
        <v>5504</v>
      </c>
      <c r="C35" s="942" t="s">
        <v>6527</v>
      </c>
      <c r="D35" s="942">
        <v>45490</v>
      </c>
      <c r="E35" s="757">
        <f t="shared" si="0"/>
        <v>45495</v>
      </c>
    </row>
    <row r="36" spans="2:5" ht="17.25" hidden="1" customHeight="1">
      <c r="B36" s="962" t="s">
        <v>4962</v>
      </c>
      <c r="C36" s="942" t="s">
        <v>6528</v>
      </c>
      <c r="D36" s="942">
        <v>45494</v>
      </c>
      <c r="E36" s="757">
        <f t="shared" si="0"/>
        <v>45499</v>
      </c>
    </row>
    <row r="37" spans="2:5" ht="17.25" hidden="1" customHeight="1">
      <c r="B37" s="962" t="s">
        <v>6146</v>
      </c>
      <c r="C37" s="942" t="s">
        <v>6529</v>
      </c>
      <c r="D37" s="942">
        <v>45511</v>
      </c>
      <c r="E37" s="757">
        <f t="shared" si="0"/>
        <v>45516</v>
      </c>
    </row>
    <row r="38" spans="2:5" ht="17.25" hidden="1" customHeight="1">
      <c r="B38" s="962" t="s">
        <v>6192</v>
      </c>
      <c r="C38" s="942" t="s">
        <v>6530</v>
      </c>
      <c r="D38" s="942">
        <v>45517</v>
      </c>
      <c r="E38" s="757">
        <f t="shared" si="0"/>
        <v>45522</v>
      </c>
    </row>
    <row r="39" spans="2:5" ht="17.25" hidden="1" customHeight="1">
      <c r="B39" s="962" t="s">
        <v>4984</v>
      </c>
      <c r="C39" s="942" t="s">
        <v>6531</v>
      </c>
      <c r="D39" s="942">
        <v>45518</v>
      </c>
      <c r="E39" s="757">
        <f t="shared" si="0"/>
        <v>45523</v>
      </c>
    </row>
    <row r="40" spans="2:5" ht="17.25" hidden="1" customHeight="1">
      <c r="B40" s="962" t="s">
        <v>6153</v>
      </c>
      <c r="C40" s="942" t="s">
        <v>6532</v>
      </c>
      <c r="D40" s="942">
        <v>45533</v>
      </c>
      <c r="E40" s="757">
        <f t="shared" si="0"/>
        <v>45538</v>
      </c>
    </row>
    <row r="41" spans="2:5" ht="17.25" hidden="1" customHeight="1">
      <c r="B41" s="962" t="s">
        <v>6166</v>
      </c>
      <c r="C41" s="942" t="s">
        <v>6533</v>
      </c>
      <c r="D41" s="942">
        <v>45538</v>
      </c>
      <c r="E41" s="757">
        <f t="shared" si="0"/>
        <v>45543</v>
      </c>
    </row>
    <row r="42" spans="2:5" ht="17.25" hidden="1" customHeight="1">
      <c r="B42" s="962" t="s">
        <v>6517</v>
      </c>
      <c r="C42" s="942" t="s">
        <v>6534</v>
      </c>
      <c r="D42" s="942">
        <v>45542</v>
      </c>
      <c r="E42" s="757">
        <f t="shared" si="0"/>
        <v>45547</v>
      </c>
    </row>
    <row r="43" spans="2:5" ht="17.25" hidden="1" customHeight="1">
      <c r="B43" s="962" t="s">
        <v>4975</v>
      </c>
      <c r="C43" s="942" t="s">
        <v>6535</v>
      </c>
      <c r="D43" s="942">
        <v>45549</v>
      </c>
      <c r="E43" s="757">
        <f t="shared" si="0"/>
        <v>45554</v>
      </c>
    </row>
    <row r="44" spans="2:5" ht="17.25" hidden="1" customHeight="1">
      <c r="B44" s="962" t="s">
        <v>4941</v>
      </c>
      <c r="C44" s="942" t="s">
        <v>6536</v>
      </c>
      <c r="D44" s="942">
        <v>45552</v>
      </c>
      <c r="E44" s="757">
        <f t="shared" si="0"/>
        <v>45557</v>
      </c>
    </row>
    <row r="45" spans="2:5" ht="17.25" hidden="1" customHeight="1">
      <c r="B45" s="962" t="s">
        <v>5009</v>
      </c>
      <c r="C45" s="942" t="s">
        <v>6537</v>
      </c>
      <c r="D45" s="942">
        <v>45562</v>
      </c>
      <c r="E45" s="757">
        <f t="shared" si="0"/>
        <v>45567</v>
      </c>
    </row>
    <row r="46" spans="2:5" ht="17.25" hidden="1" customHeight="1">
      <c r="B46" s="962" t="s">
        <v>5479</v>
      </c>
      <c r="C46" s="942" t="s">
        <v>6538</v>
      </c>
      <c r="D46" s="942">
        <v>45572</v>
      </c>
      <c r="E46" s="757">
        <f t="shared" si="0"/>
        <v>45577</v>
      </c>
    </row>
    <row r="47" spans="2:5" ht="17.25" hidden="1" customHeight="1">
      <c r="B47" s="1047" t="s">
        <v>310</v>
      </c>
      <c r="C47" s="942" t="s">
        <v>6539</v>
      </c>
      <c r="D47" s="799" t="e">
        <f t="shared" ref="D47" si="2">B47+11</f>
        <v>#VALUE!</v>
      </c>
      <c r="E47" s="799" t="e">
        <f t="shared" si="0"/>
        <v>#VALUE!</v>
      </c>
    </row>
    <row r="48" spans="2:5" ht="17.25" hidden="1" customHeight="1">
      <c r="B48" s="962" t="s">
        <v>6140</v>
      </c>
      <c r="C48" s="942" t="s">
        <v>6540</v>
      </c>
      <c r="D48" s="942">
        <v>45583</v>
      </c>
      <c r="E48" s="757">
        <f t="shared" si="0"/>
        <v>45588</v>
      </c>
    </row>
    <row r="49" spans="1:19" ht="17.25" hidden="1" customHeight="1">
      <c r="B49" s="962" t="s">
        <v>4960</v>
      </c>
      <c r="C49" s="942" t="s">
        <v>6541</v>
      </c>
      <c r="D49" s="942">
        <v>45588</v>
      </c>
      <c r="E49" s="757">
        <f t="shared" si="0"/>
        <v>45593</v>
      </c>
    </row>
    <row r="50" spans="1:19" ht="17.25" hidden="1" customHeight="1">
      <c r="B50" s="962" t="s">
        <v>6632</v>
      </c>
      <c r="C50" s="942" t="s">
        <v>6633</v>
      </c>
      <c r="D50" s="942">
        <v>45580</v>
      </c>
      <c r="E50" s="757">
        <f>D50+4</f>
        <v>45584</v>
      </c>
    </row>
    <row r="51" spans="1:19" ht="17.25" customHeight="1">
      <c r="B51" s="962" t="s">
        <v>6632</v>
      </c>
      <c r="C51" s="942" t="s">
        <v>6634</v>
      </c>
      <c r="D51" s="942">
        <v>45587</v>
      </c>
      <c r="E51" s="757">
        <f t="shared" ref="E51:E56" si="3">D51+4</f>
        <v>45591</v>
      </c>
    </row>
    <row r="52" spans="1:19" ht="17.25" customHeight="1">
      <c r="B52" s="962" t="s">
        <v>6632</v>
      </c>
      <c r="C52" s="942" t="s">
        <v>6635</v>
      </c>
      <c r="D52" s="942">
        <v>45594</v>
      </c>
      <c r="E52" s="757">
        <f t="shared" si="3"/>
        <v>45598</v>
      </c>
    </row>
    <row r="53" spans="1:19" ht="17.25" customHeight="1">
      <c r="B53" s="962" t="s">
        <v>6632</v>
      </c>
      <c r="C53" s="942" t="s">
        <v>6636</v>
      </c>
      <c r="D53" s="942">
        <v>45601</v>
      </c>
      <c r="E53" s="757">
        <f t="shared" si="3"/>
        <v>45605</v>
      </c>
    </row>
    <row r="54" spans="1:19" ht="17.25" customHeight="1">
      <c r="B54" s="962" t="s">
        <v>6632</v>
      </c>
      <c r="C54" s="942" t="s">
        <v>6637</v>
      </c>
      <c r="D54" s="942">
        <v>45608</v>
      </c>
      <c r="E54" s="757">
        <f t="shared" si="3"/>
        <v>45612</v>
      </c>
    </row>
    <row r="55" spans="1:19" ht="17.25" customHeight="1">
      <c r="B55" s="962" t="s">
        <v>6632</v>
      </c>
      <c r="C55" s="942" t="s">
        <v>6638</v>
      </c>
      <c r="D55" s="942">
        <v>45615</v>
      </c>
      <c r="E55" s="757">
        <f t="shared" si="3"/>
        <v>45619</v>
      </c>
    </row>
    <row r="56" spans="1:19" ht="17.25" customHeight="1">
      <c r="B56" s="962" t="s">
        <v>6632</v>
      </c>
      <c r="C56" s="942" t="s">
        <v>6639</v>
      </c>
      <c r="D56" s="942">
        <v>45622</v>
      </c>
      <c r="E56" s="757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467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55"/>
      <c r="B61" s="770"/>
      <c r="C61" s="771"/>
      <c r="D61" s="772"/>
      <c r="E61" s="773"/>
      <c r="F61" s="774"/>
      <c r="G61" s="775"/>
      <c r="H61" s="776"/>
      <c r="I61" s="751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55"/>
      <c r="B62" s="777" t="s">
        <v>468</v>
      </c>
      <c r="C62" s="145"/>
      <c r="D62" s="147" t="s">
        <v>469</v>
      </c>
      <c r="G62" s="147" t="s">
        <v>470</v>
      </c>
      <c r="H62" s="778"/>
      <c r="J62" s="145"/>
      <c r="K62" s="145"/>
      <c r="L62" s="145"/>
      <c r="M62" s="145"/>
    </row>
    <row r="63" spans="1:19" s="147" customFormat="1" ht="18.75" customHeight="1">
      <c r="A63" s="855"/>
      <c r="B63" s="779" t="s">
        <v>471</v>
      </c>
      <c r="C63" s="780" t="s">
        <v>472</v>
      </c>
      <c r="D63" s="133" t="s">
        <v>473</v>
      </c>
      <c r="F63" s="780" t="s">
        <v>474</v>
      </c>
      <c r="G63" s="145" t="s">
        <v>475</v>
      </c>
      <c r="H63" s="781" t="s">
        <v>476</v>
      </c>
      <c r="J63" s="145"/>
      <c r="K63" s="145"/>
      <c r="L63" s="145"/>
      <c r="M63" s="145"/>
    </row>
    <row r="64" spans="1:19" s="147" customFormat="1" ht="18.75" customHeight="1">
      <c r="A64" s="855"/>
      <c r="B64" s="779" t="s">
        <v>477</v>
      </c>
      <c r="C64" s="780" t="s">
        <v>478</v>
      </c>
      <c r="D64" s="133" t="s">
        <v>479</v>
      </c>
      <c r="E64" s="148" t="s">
        <v>480</v>
      </c>
      <c r="F64" s="784" t="s">
        <v>481</v>
      </c>
      <c r="G64" s="145" t="s">
        <v>482</v>
      </c>
      <c r="H64" s="781" t="s">
        <v>483</v>
      </c>
      <c r="J64" s="145"/>
      <c r="K64" s="145"/>
      <c r="L64" s="145"/>
      <c r="M64" s="145"/>
    </row>
    <row r="65" spans="1:13" s="147" customFormat="1" ht="18.75" customHeight="1">
      <c r="A65" s="855"/>
      <c r="B65" s="782" t="s">
        <v>491</v>
      </c>
      <c r="C65" s="783" t="s">
        <v>492</v>
      </c>
      <c r="D65" s="133" t="s">
        <v>486</v>
      </c>
      <c r="E65" s="148" t="s">
        <v>487</v>
      </c>
      <c r="F65" s="784" t="s">
        <v>488</v>
      </c>
      <c r="G65" s="587" t="s">
        <v>489</v>
      </c>
      <c r="H65" s="785" t="s">
        <v>490</v>
      </c>
      <c r="J65" s="145"/>
      <c r="K65" s="145"/>
      <c r="L65" s="145"/>
      <c r="M65" s="145"/>
    </row>
    <row r="66" spans="1:13" s="147" customFormat="1" ht="18.75" customHeight="1">
      <c r="A66" s="855"/>
      <c r="B66" s="782" t="s">
        <v>1981</v>
      </c>
      <c r="C66" s="783" t="s">
        <v>1982</v>
      </c>
      <c r="D66" s="133" t="s">
        <v>493</v>
      </c>
      <c r="E66" s="148" t="s">
        <v>494</v>
      </c>
      <c r="F66" s="784" t="s">
        <v>495</v>
      </c>
      <c r="G66" s="587" t="s">
        <v>496</v>
      </c>
      <c r="H66" s="785" t="s">
        <v>497</v>
      </c>
      <c r="J66" s="145"/>
      <c r="K66" s="145"/>
      <c r="L66" s="145"/>
      <c r="M66" s="145"/>
    </row>
    <row r="67" spans="1:13" s="147" customFormat="1" ht="18.75" customHeight="1">
      <c r="A67" s="855"/>
      <c r="B67" s="782" t="s">
        <v>484</v>
      </c>
      <c r="C67" s="783" t="s">
        <v>485</v>
      </c>
      <c r="D67" s="133" t="s">
        <v>500</v>
      </c>
      <c r="E67" s="148" t="s">
        <v>501</v>
      </c>
      <c r="F67" s="784" t="s">
        <v>502</v>
      </c>
      <c r="G67" s="587" t="s">
        <v>503</v>
      </c>
      <c r="H67" s="785" t="s">
        <v>504</v>
      </c>
      <c r="J67" s="145"/>
      <c r="K67" s="145"/>
      <c r="L67" s="145"/>
      <c r="M67" s="145"/>
    </row>
    <row r="68" spans="1:13" s="147" customFormat="1" ht="18.75" customHeight="1">
      <c r="A68" s="855"/>
      <c r="B68" s="782" t="s">
        <v>909</v>
      </c>
      <c r="C68" s="783" t="s">
        <v>499</v>
      </c>
      <c r="D68" s="133" t="s">
        <v>507</v>
      </c>
      <c r="E68" s="148" t="s">
        <v>508</v>
      </c>
      <c r="F68" s="784" t="s">
        <v>509</v>
      </c>
      <c r="G68" s="587" t="s">
        <v>510</v>
      </c>
      <c r="H68" s="785" t="s">
        <v>511</v>
      </c>
      <c r="J68" s="145"/>
      <c r="K68" s="145"/>
      <c r="L68" s="145"/>
      <c r="M68" s="145"/>
    </row>
    <row r="69" spans="1:13" s="147" customFormat="1" ht="18.75" customHeight="1">
      <c r="B69" s="782" t="s">
        <v>1983</v>
      </c>
      <c r="C69" s="783" t="s">
        <v>1984</v>
      </c>
      <c r="D69" s="133" t="s">
        <v>514</v>
      </c>
      <c r="E69" s="148" t="s">
        <v>515</v>
      </c>
      <c r="F69" s="738" t="s">
        <v>516</v>
      </c>
      <c r="G69" s="587" t="s">
        <v>517</v>
      </c>
      <c r="H69" s="786" t="s">
        <v>518</v>
      </c>
    </row>
    <row r="70" spans="1:13" s="147" customFormat="1" ht="18.75" customHeight="1">
      <c r="B70" s="782" t="s">
        <v>505</v>
      </c>
      <c r="C70" s="783" t="s">
        <v>506</v>
      </c>
      <c r="D70" s="133"/>
      <c r="E70" s="145"/>
      <c r="F70" s="587"/>
      <c r="H70" s="787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N253"/>
  <sheetViews>
    <sheetView showGridLines="0" topLeftCell="A4" zoomScale="115" zoomScaleNormal="115" zoomScaleSheetLayoutView="85" workbookViewId="0">
      <selection activeCell="D213" sqref="D213"/>
    </sheetView>
  </sheetViews>
  <sheetFormatPr defaultColWidth="9.140625" defaultRowHeight="18" customHeight="1"/>
  <cols>
    <col min="1" max="1" width="25.7109375" style="853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5.7109375" style="11" customWidth="1"/>
    <col min="10" max="10" width="17" style="331" bestFit="1" customWidth="1"/>
    <col min="11" max="11" width="25" style="331" bestFit="1" customWidth="1"/>
    <col min="12" max="12" width="22" style="331" bestFit="1" customWidth="1"/>
    <col min="13" max="13" width="13.140625" style="331" customWidth="1"/>
    <col min="14" max="16384" width="9.140625" style="331"/>
  </cols>
  <sheetData>
    <row r="1" spans="1:10" s="122" customFormat="1" ht="18" customHeight="1" thickBot="1">
      <c r="A1" s="853"/>
    </row>
    <row r="2" spans="1:10" s="122" customFormat="1" ht="18" customHeight="1" thickBot="1">
      <c r="A2" s="853"/>
      <c r="B2" s="1534" t="s">
        <v>0</v>
      </c>
      <c r="C2" s="1534"/>
      <c r="D2" s="1534"/>
      <c r="E2" s="1534"/>
      <c r="F2" s="1534"/>
      <c r="H2" s="943" t="s">
        <v>244</v>
      </c>
    </row>
    <row r="3" spans="1:10" s="122" customFormat="1" ht="18" customHeight="1" thickBot="1">
      <c r="A3" s="853"/>
      <c r="B3" s="123"/>
      <c r="H3" s="745"/>
    </row>
    <row r="4" spans="1:10" s="145" customFormat="1" ht="30" customHeight="1" thickBot="1">
      <c r="A4" s="148"/>
      <c r="B4" s="1535" t="s">
        <v>13</v>
      </c>
      <c r="C4" s="1536"/>
      <c r="D4" s="1536"/>
      <c r="E4" s="1536"/>
      <c r="F4" s="1537"/>
      <c r="G4" s="438"/>
    </row>
    <row r="5" spans="1:10" s="145" customFormat="1" ht="18" customHeight="1">
      <c r="A5" s="853"/>
      <c r="B5" s="148"/>
      <c r="C5" s="148"/>
      <c r="D5" s="148"/>
      <c r="E5" s="148"/>
      <c r="F5" s="148"/>
      <c r="G5" s="148"/>
    </row>
    <row r="6" spans="1:10" s="145" customFormat="1" ht="18" hidden="1" customHeight="1">
      <c r="A6" s="804"/>
      <c r="B6" s="933"/>
      <c r="C6" s="763"/>
      <c r="D6" s="751"/>
      <c r="E6" s="763"/>
      <c r="F6" s="763"/>
      <c r="G6" s="331"/>
      <c r="H6" s="795"/>
      <c r="I6" s="430"/>
    </row>
    <row r="7" spans="1:10" s="145" customFormat="1" ht="18" customHeight="1">
      <c r="A7" s="804"/>
      <c r="B7" s="933"/>
      <c r="C7" s="763"/>
      <c r="D7" s="751"/>
      <c r="E7" s="763"/>
      <c r="F7" s="763"/>
      <c r="G7" s="331"/>
      <c r="H7" s="795"/>
      <c r="I7" s="430"/>
    </row>
    <row r="8" spans="1:10" s="145" customFormat="1" ht="18" customHeight="1">
      <c r="A8" s="804"/>
      <c r="B8" s="1558" t="s">
        <v>1266</v>
      </c>
      <c r="C8" s="1529"/>
      <c r="D8" s="1529"/>
      <c r="E8" s="1529"/>
      <c r="F8" s="1529"/>
      <c r="G8" s="331"/>
      <c r="H8" s="795"/>
      <c r="I8" s="430"/>
    </row>
    <row r="9" spans="1:10" s="147" customFormat="1" ht="30" hidden="1" customHeight="1">
      <c r="A9" s="804"/>
      <c r="B9" s="872"/>
      <c r="C9" s="614"/>
      <c r="D9" s="1549" t="s">
        <v>250</v>
      </c>
      <c r="E9" s="928" t="s">
        <v>46</v>
      </c>
      <c r="F9" s="195"/>
      <c r="G9" s="872"/>
      <c r="I9" s="145"/>
      <c r="J9" s="145"/>
    </row>
    <row r="10" spans="1:10" s="145" customFormat="1" ht="18" hidden="1" customHeight="1">
      <c r="A10" s="804"/>
      <c r="B10" s="931" t="s">
        <v>252</v>
      </c>
      <c r="C10" s="931" t="s">
        <v>253</v>
      </c>
      <c r="D10" s="1550"/>
      <c r="E10" s="927" t="s">
        <v>110</v>
      </c>
      <c r="F10" s="331"/>
      <c r="G10" s="930" t="s">
        <v>254</v>
      </c>
    </row>
    <row r="11" spans="1:10" ht="18" hidden="1" customHeight="1">
      <c r="B11" s="617" t="s">
        <v>912</v>
      </c>
      <c r="C11" s="757" t="s">
        <v>913</v>
      </c>
      <c r="D11" s="617">
        <v>45204</v>
      </c>
      <c r="E11" s="757">
        <f>D11+6</f>
        <v>45210</v>
      </c>
      <c r="F11" s="331"/>
      <c r="G11" s="757">
        <v>45205</v>
      </c>
      <c r="I11" s="331"/>
    </row>
    <row r="12" spans="1:10" ht="18" hidden="1" customHeight="1">
      <c r="B12" s="741" t="s">
        <v>915</v>
      </c>
      <c r="C12" s="757" t="s">
        <v>916</v>
      </c>
      <c r="D12" s="617">
        <v>45211</v>
      </c>
      <c r="E12" s="757">
        <f>D12+6</f>
        <v>45217</v>
      </c>
      <c r="F12" s="331"/>
      <c r="G12" s="757">
        <f t="shared" ref="G12:G14" si="0">G11+7</f>
        <v>45212</v>
      </c>
      <c r="I12" s="331"/>
    </row>
    <row r="13" spans="1:10" ht="18" hidden="1" customHeight="1">
      <c r="B13" s="794" t="s">
        <v>918</v>
      </c>
      <c r="C13" s="757" t="s">
        <v>919</v>
      </c>
      <c r="D13" s="617">
        <v>45221</v>
      </c>
      <c r="E13" s="757">
        <f>D13+6</f>
        <v>45227</v>
      </c>
      <c r="F13" s="331"/>
      <c r="G13" s="757">
        <f t="shared" si="0"/>
        <v>45219</v>
      </c>
      <c r="I13" s="331"/>
    </row>
    <row r="14" spans="1:10" ht="18" hidden="1" customHeight="1">
      <c r="B14" s="741" t="s">
        <v>912</v>
      </c>
      <c r="C14" s="757" t="s">
        <v>921</v>
      </c>
      <c r="D14" s="617">
        <v>45225</v>
      </c>
      <c r="E14" s="757">
        <f>D14+6</f>
        <v>45231</v>
      </c>
      <c r="F14" s="331"/>
      <c r="G14" s="757">
        <f t="shared" si="0"/>
        <v>45226</v>
      </c>
      <c r="I14" s="331"/>
    </row>
    <row r="15" spans="1:10" ht="18" hidden="1" customHeight="1">
      <c r="B15" s="617" t="s">
        <v>912</v>
      </c>
      <c r="C15" s="757" t="s">
        <v>1012</v>
      </c>
      <c r="D15" s="617">
        <v>45238</v>
      </c>
      <c r="E15" s="757">
        <f t="shared" ref="E15:E36" si="1">D15+3</f>
        <v>45241</v>
      </c>
      <c r="F15" s="331"/>
      <c r="G15" s="757">
        <f>D15+1</f>
        <v>45239</v>
      </c>
      <c r="I15" s="331"/>
    </row>
    <row r="16" spans="1:10" ht="18" hidden="1" customHeight="1">
      <c r="B16" s="794" t="s">
        <v>915</v>
      </c>
      <c r="C16" s="757" t="s">
        <v>1013</v>
      </c>
      <c r="D16" s="617">
        <f>D15+7</f>
        <v>45245</v>
      </c>
      <c r="E16" s="757">
        <f t="shared" si="1"/>
        <v>45248</v>
      </c>
      <c r="F16" s="331"/>
      <c r="G16" s="757">
        <f>G15+7</f>
        <v>45246</v>
      </c>
      <c r="I16" s="331"/>
    </row>
    <row r="17" spans="2:9" ht="18" hidden="1" customHeight="1">
      <c r="B17" s="741" t="s">
        <v>918</v>
      </c>
      <c r="C17" s="757" t="s">
        <v>1014</v>
      </c>
      <c r="D17" s="617">
        <f t="shared" ref="D17:D31" si="2">D16+7</f>
        <v>45252</v>
      </c>
      <c r="E17" s="757">
        <f t="shared" si="1"/>
        <v>45255</v>
      </c>
      <c r="F17" s="331"/>
      <c r="G17" s="757">
        <f t="shared" ref="G17:G80" si="3">G16+7</f>
        <v>45253</v>
      </c>
      <c r="I17" s="331"/>
    </row>
    <row r="18" spans="2:9" ht="18" hidden="1" customHeight="1">
      <c r="B18" s="617" t="s">
        <v>912</v>
      </c>
      <c r="C18" s="757" t="s">
        <v>1015</v>
      </c>
      <c r="D18" s="617">
        <f t="shared" si="2"/>
        <v>45259</v>
      </c>
      <c r="E18" s="757">
        <f t="shared" si="1"/>
        <v>45262</v>
      </c>
      <c r="F18" s="331"/>
      <c r="G18" s="757">
        <f t="shared" si="3"/>
        <v>45260</v>
      </c>
      <c r="I18" s="331"/>
    </row>
    <row r="19" spans="2:9" ht="18" hidden="1" customHeight="1">
      <c r="B19" s="794" t="s">
        <v>915</v>
      </c>
      <c r="C19" s="757" t="s">
        <v>1016</v>
      </c>
      <c r="D19" s="617">
        <f t="shared" si="2"/>
        <v>45266</v>
      </c>
      <c r="E19" s="757">
        <f t="shared" si="1"/>
        <v>45269</v>
      </c>
      <c r="F19" s="331"/>
      <c r="G19" s="757">
        <f t="shared" si="3"/>
        <v>45267</v>
      </c>
      <c r="I19" s="331"/>
    </row>
    <row r="20" spans="2:9" ht="18" hidden="1" customHeight="1">
      <c r="B20" s="741" t="s">
        <v>918</v>
      </c>
      <c r="C20" s="757" t="s">
        <v>1017</v>
      </c>
      <c r="D20" s="617">
        <f t="shared" si="2"/>
        <v>45273</v>
      </c>
      <c r="E20" s="757">
        <f t="shared" si="1"/>
        <v>45276</v>
      </c>
      <c r="F20" s="331"/>
      <c r="G20" s="757">
        <f t="shared" si="3"/>
        <v>45274</v>
      </c>
      <c r="I20" s="331"/>
    </row>
    <row r="21" spans="2:9" ht="18" hidden="1" customHeight="1">
      <c r="B21" s="617" t="s">
        <v>912</v>
      </c>
      <c r="C21" s="757" t="s">
        <v>1018</v>
      </c>
      <c r="D21" s="617">
        <f t="shared" si="2"/>
        <v>45280</v>
      </c>
      <c r="E21" s="757">
        <f t="shared" si="1"/>
        <v>45283</v>
      </c>
      <c r="F21" s="331"/>
      <c r="G21" s="757">
        <f t="shared" si="3"/>
        <v>45281</v>
      </c>
      <c r="I21" s="331"/>
    </row>
    <row r="22" spans="2:9" ht="18" hidden="1" customHeight="1">
      <c r="B22" s="794" t="s">
        <v>915</v>
      </c>
      <c r="C22" s="757" t="s">
        <v>1019</v>
      </c>
      <c r="D22" s="617">
        <f t="shared" si="2"/>
        <v>45287</v>
      </c>
      <c r="E22" s="757">
        <f t="shared" si="1"/>
        <v>45290</v>
      </c>
      <c r="F22" s="331"/>
      <c r="G22" s="757">
        <f t="shared" si="3"/>
        <v>45288</v>
      </c>
      <c r="I22" s="331"/>
    </row>
    <row r="23" spans="2:9" ht="18" hidden="1" customHeight="1">
      <c r="B23" s="741" t="s">
        <v>918</v>
      </c>
      <c r="C23" s="757" t="s">
        <v>1020</v>
      </c>
      <c r="D23" s="617">
        <f t="shared" si="2"/>
        <v>45294</v>
      </c>
      <c r="E23" s="757">
        <f t="shared" si="1"/>
        <v>45297</v>
      </c>
      <c r="F23" s="331"/>
      <c r="G23" s="757">
        <f t="shared" si="3"/>
        <v>45295</v>
      </c>
      <c r="I23" s="331"/>
    </row>
    <row r="24" spans="2:9" ht="18" hidden="1" customHeight="1">
      <c r="B24" s="617" t="s">
        <v>912</v>
      </c>
      <c r="C24" s="757" t="s">
        <v>1021</v>
      </c>
      <c r="D24" s="617">
        <f t="shared" si="2"/>
        <v>45301</v>
      </c>
      <c r="E24" s="757">
        <f t="shared" si="1"/>
        <v>45304</v>
      </c>
      <c r="F24" s="331"/>
      <c r="G24" s="757">
        <f t="shared" si="3"/>
        <v>45302</v>
      </c>
      <c r="I24" s="331"/>
    </row>
    <row r="25" spans="2:9" ht="18" hidden="1" customHeight="1">
      <c r="B25" s="794" t="s">
        <v>915</v>
      </c>
      <c r="C25" s="757" t="s">
        <v>1022</v>
      </c>
      <c r="D25" s="617">
        <f t="shared" si="2"/>
        <v>45308</v>
      </c>
      <c r="E25" s="757">
        <f t="shared" si="1"/>
        <v>45311</v>
      </c>
      <c r="F25" s="331"/>
      <c r="G25" s="757">
        <f t="shared" si="3"/>
        <v>45309</v>
      </c>
      <c r="I25" s="331"/>
    </row>
    <row r="26" spans="2:9" ht="18" hidden="1" customHeight="1">
      <c r="B26" s="741" t="s">
        <v>918</v>
      </c>
      <c r="C26" s="757" t="s">
        <v>1023</v>
      </c>
      <c r="D26" s="617">
        <f t="shared" si="2"/>
        <v>45315</v>
      </c>
      <c r="E26" s="757">
        <f t="shared" si="1"/>
        <v>45318</v>
      </c>
      <c r="F26" s="331"/>
      <c r="G26" s="757">
        <f t="shared" si="3"/>
        <v>45316</v>
      </c>
      <c r="I26" s="331"/>
    </row>
    <row r="27" spans="2:9" ht="18" hidden="1" customHeight="1">
      <c r="B27" s="617" t="s">
        <v>912</v>
      </c>
      <c r="C27" s="757" t="s">
        <v>1024</v>
      </c>
      <c r="D27" s="617">
        <f t="shared" si="2"/>
        <v>45322</v>
      </c>
      <c r="E27" s="757">
        <f t="shared" si="1"/>
        <v>45325</v>
      </c>
      <c r="F27" s="331"/>
      <c r="G27" s="757">
        <f t="shared" si="3"/>
        <v>45323</v>
      </c>
      <c r="I27" s="331"/>
    </row>
    <row r="28" spans="2:9" ht="18" hidden="1" customHeight="1">
      <c r="B28" s="794" t="s">
        <v>915</v>
      </c>
      <c r="C28" s="757" t="s">
        <v>1025</v>
      </c>
      <c r="D28" s="617">
        <f t="shared" si="2"/>
        <v>45329</v>
      </c>
      <c r="E28" s="757">
        <f t="shared" si="1"/>
        <v>45332</v>
      </c>
      <c r="F28" s="331"/>
      <c r="G28" s="757">
        <f t="shared" si="3"/>
        <v>45330</v>
      </c>
      <c r="I28" s="331"/>
    </row>
    <row r="29" spans="2:9" ht="18" hidden="1" customHeight="1">
      <c r="B29" s="741" t="s">
        <v>918</v>
      </c>
      <c r="C29" s="757" t="s">
        <v>1026</v>
      </c>
      <c r="D29" s="617">
        <f t="shared" si="2"/>
        <v>45336</v>
      </c>
      <c r="E29" s="757">
        <f t="shared" si="1"/>
        <v>45339</v>
      </c>
      <c r="F29" s="331"/>
      <c r="G29" s="757">
        <f t="shared" si="3"/>
        <v>45337</v>
      </c>
      <c r="I29" s="331"/>
    </row>
    <row r="30" spans="2:9" ht="18" hidden="1" customHeight="1">
      <c r="B30" s="617" t="s">
        <v>912</v>
      </c>
      <c r="C30" s="757" t="s">
        <v>1027</v>
      </c>
      <c r="D30" s="617">
        <f t="shared" si="2"/>
        <v>45343</v>
      </c>
      <c r="E30" s="757">
        <f t="shared" si="1"/>
        <v>45346</v>
      </c>
      <c r="F30" s="331"/>
      <c r="G30" s="757">
        <f t="shared" si="3"/>
        <v>45344</v>
      </c>
      <c r="I30" s="331"/>
    </row>
    <row r="31" spans="2:9" ht="18" hidden="1" customHeight="1">
      <c r="B31" s="794" t="s">
        <v>915</v>
      </c>
      <c r="C31" s="757" t="s">
        <v>1028</v>
      </c>
      <c r="D31" s="617">
        <f t="shared" si="2"/>
        <v>45350</v>
      </c>
      <c r="E31" s="757">
        <f t="shared" si="1"/>
        <v>45353</v>
      </c>
      <c r="F31" s="331"/>
      <c r="G31" s="757">
        <f t="shared" si="3"/>
        <v>45351</v>
      </c>
      <c r="I31" s="331"/>
    </row>
    <row r="32" spans="2:9" ht="18" hidden="1" customHeight="1">
      <c r="B32" s="741" t="s">
        <v>918</v>
      </c>
      <c r="C32" s="757" t="s">
        <v>1029</v>
      </c>
      <c r="D32" s="617">
        <v>45358</v>
      </c>
      <c r="E32" s="757">
        <f t="shared" si="1"/>
        <v>45361</v>
      </c>
      <c r="F32" s="331"/>
      <c r="G32" s="757">
        <v>45358</v>
      </c>
      <c r="I32" s="331"/>
    </row>
    <row r="33" spans="1:9" ht="18" hidden="1" customHeight="1">
      <c r="B33" s="617" t="s">
        <v>912</v>
      </c>
      <c r="C33" s="757" t="s">
        <v>1030</v>
      </c>
      <c r="D33" s="617">
        <v>45366</v>
      </c>
      <c r="E33" s="757">
        <f t="shared" si="1"/>
        <v>45369</v>
      </c>
      <c r="F33" s="331"/>
      <c r="G33" s="757">
        <f t="shared" si="3"/>
        <v>45365</v>
      </c>
      <c r="I33" s="331"/>
    </row>
    <row r="34" spans="1:9" ht="18" hidden="1" customHeight="1">
      <c r="B34" s="794" t="s">
        <v>915</v>
      </c>
      <c r="C34" s="757" t="s">
        <v>1031</v>
      </c>
      <c r="D34" s="617">
        <v>45375</v>
      </c>
      <c r="E34" s="757">
        <f t="shared" si="1"/>
        <v>45378</v>
      </c>
      <c r="F34" s="331"/>
      <c r="G34" s="757">
        <f t="shared" si="3"/>
        <v>45372</v>
      </c>
      <c r="I34" s="331"/>
    </row>
    <row r="35" spans="1:9" ht="18" hidden="1" customHeight="1">
      <c r="B35" s="741" t="s">
        <v>918</v>
      </c>
      <c r="C35" s="757" t="s">
        <v>1032</v>
      </c>
      <c r="D35" s="617">
        <v>45378</v>
      </c>
      <c r="E35" s="757">
        <f t="shared" si="1"/>
        <v>45381</v>
      </c>
      <c r="F35" s="331"/>
      <c r="G35" s="757">
        <f t="shared" si="3"/>
        <v>45379</v>
      </c>
      <c r="I35" s="331"/>
    </row>
    <row r="36" spans="1:9" ht="18" hidden="1" customHeight="1">
      <c r="B36" s="942" t="s">
        <v>912</v>
      </c>
      <c r="C36" s="942" t="s">
        <v>1033</v>
      </c>
      <c r="D36" s="942">
        <f t="shared" ref="D36:D37" si="4">D35+7</f>
        <v>45385</v>
      </c>
      <c r="E36" s="757">
        <f t="shared" si="1"/>
        <v>45388</v>
      </c>
      <c r="F36" s="331"/>
      <c r="G36" s="757">
        <f t="shared" si="3"/>
        <v>45386</v>
      </c>
      <c r="I36" s="331"/>
    </row>
    <row r="37" spans="1:9" ht="18" hidden="1" customHeight="1">
      <c r="B37" s="871" t="s">
        <v>286</v>
      </c>
      <c r="C37" s="942" t="s">
        <v>1034</v>
      </c>
      <c r="D37" s="799">
        <f t="shared" si="4"/>
        <v>45392</v>
      </c>
      <c r="E37" s="970"/>
      <c r="F37" s="331"/>
      <c r="G37" s="757">
        <f t="shared" si="3"/>
        <v>45393</v>
      </c>
      <c r="I37" s="331"/>
    </row>
    <row r="38" spans="1:9" ht="18" hidden="1" customHeight="1">
      <c r="A38" s="853" t="s">
        <v>1035</v>
      </c>
      <c r="B38" s="942" t="s">
        <v>918</v>
      </c>
      <c r="C38" s="942" t="s">
        <v>1036</v>
      </c>
      <c r="D38" s="942">
        <v>45402</v>
      </c>
      <c r="E38" s="757">
        <f>D38+3</f>
        <v>45405</v>
      </c>
      <c r="F38" s="331"/>
      <c r="G38" s="757">
        <f t="shared" si="3"/>
        <v>45400</v>
      </c>
      <c r="I38" s="331"/>
    </row>
    <row r="39" spans="1:9" ht="18" hidden="1" customHeight="1">
      <c r="B39" s="942" t="s">
        <v>912</v>
      </c>
      <c r="C39" s="942" t="s">
        <v>1037</v>
      </c>
      <c r="D39" s="942">
        <v>45408</v>
      </c>
      <c r="E39" s="757">
        <f>D39+3</f>
        <v>45411</v>
      </c>
      <c r="F39" s="331"/>
      <c r="G39" s="757">
        <f t="shared" si="3"/>
        <v>45407</v>
      </c>
      <c r="I39" s="331"/>
    </row>
    <row r="40" spans="1:9" ht="18" hidden="1" customHeight="1">
      <c r="A40" s="853" t="s">
        <v>1038</v>
      </c>
      <c r="B40" s="942" t="s">
        <v>915</v>
      </c>
      <c r="C40" s="942" t="s">
        <v>1039</v>
      </c>
      <c r="D40" s="942">
        <v>45418</v>
      </c>
      <c r="E40" s="757">
        <v>45420</v>
      </c>
      <c r="F40" s="331"/>
      <c r="G40" s="757">
        <f t="shared" si="3"/>
        <v>45414</v>
      </c>
      <c r="I40" s="331"/>
    </row>
    <row r="41" spans="1:9" ht="18" hidden="1" customHeight="1">
      <c r="B41" s="942" t="s">
        <v>918</v>
      </c>
      <c r="C41" s="942" t="s">
        <v>1040</v>
      </c>
      <c r="D41" s="942">
        <v>45423</v>
      </c>
      <c r="E41" s="757">
        <f>D41+3</f>
        <v>45426</v>
      </c>
      <c r="F41" s="331"/>
      <c r="G41" s="757">
        <f t="shared" si="3"/>
        <v>45421</v>
      </c>
      <c r="I41" s="331"/>
    </row>
    <row r="42" spans="1:9" ht="18" hidden="1" customHeight="1">
      <c r="A42" s="853" t="s">
        <v>912</v>
      </c>
      <c r="B42" s="871" t="s">
        <v>286</v>
      </c>
      <c r="C42" s="942" t="s">
        <v>1041</v>
      </c>
      <c r="D42" s="799">
        <v>45429</v>
      </c>
      <c r="E42" s="799">
        <f>D42+3</f>
        <v>45432</v>
      </c>
      <c r="F42" s="331"/>
      <c r="G42" s="757">
        <f t="shared" si="3"/>
        <v>45428</v>
      </c>
      <c r="I42" s="331"/>
    </row>
    <row r="43" spans="1:9" ht="18" hidden="1" customHeight="1">
      <c r="B43" s="942" t="s">
        <v>915</v>
      </c>
      <c r="C43" s="942" t="s">
        <v>1042</v>
      </c>
      <c r="D43" s="942">
        <v>45436</v>
      </c>
      <c r="E43" s="871" t="s">
        <v>286</v>
      </c>
      <c r="F43" s="331"/>
      <c r="G43" s="757">
        <f t="shared" si="3"/>
        <v>45435</v>
      </c>
      <c r="I43" s="331"/>
    </row>
    <row r="44" spans="1:9" ht="18" hidden="1" customHeight="1">
      <c r="B44" s="942" t="s">
        <v>918</v>
      </c>
      <c r="C44" s="942" t="s">
        <v>1043</v>
      </c>
      <c r="D44" s="942">
        <v>45444</v>
      </c>
      <c r="E44" s="871" t="s">
        <v>286</v>
      </c>
      <c r="F44" s="331"/>
      <c r="G44" s="757">
        <f t="shared" si="3"/>
        <v>45442</v>
      </c>
      <c r="I44" s="331"/>
    </row>
    <row r="45" spans="1:9" ht="18" hidden="1" customHeight="1">
      <c r="B45" s="942" t="s">
        <v>912</v>
      </c>
      <c r="C45" s="942" t="s">
        <v>1044</v>
      </c>
      <c r="D45" s="942">
        <v>45450</v>
      </c>
      <c r="E45" s="871" t="s">
        <v>286</v>
      </c>
      <c r="F45" s="331"/>
      <c r="G45" s="757">
        <f t="shared" si="3"/>
        <v>45449</v>
      </c>
      <c r="I45" s="331"/>
    </row>
    <row r="46" spans="1:9" ht="18" hidden="1" customHeight="1">
      <c r="B46" s="942" t="s">
        <v>915</v>
      </c>
      <c r="C46" s="942" t="s">
        <v>1045</v>
      </c>
      <c r="D46" s="942">
        <v>45455</v>
      </c>
      <c r="E46" s="871" t="s">
        <v>286</v>
      </c>
      <c r="F46" s="331"/>
      <c r="G46" s="757">
        <f t="shared" si="3"/>
        <v>45456</v>
      </c>
      <c r="I46" s="331"/>
    </row>
    <row r="47" spans="1:9" ht="18" hidden="1" customHeight="1">
      <c r="B47" s="942" t="s">
        <v>918</v>
      </c>
      <c r="C47" s="942" t="s">
        <v>1046</v>
      </c>
      <c r="D47" s="942">
        <v>45462</v>
      </c>
      <c r="E47" s="871" t="s">
        <v>286</v>
      </c>
      <c r="F47" s="331"/>
      <c r="G47" s="757">
        <f t="shared" si="3"/>
        <v>45463</v>
      </c>
      <c r="I47" s="331"/>
    </row>
    <row r="48" spans="1:9" ht="18" hidden="1" customHeight="1">
      <c r="B48" s="942" t="s">
        <v>912</v>
      </c>
      <c r="C48" s="942" t="s">
        <v>1047</v>
      </c>
      <c r="D48" s="942">
        <v>45471</v>
      </c>
      <c r="E48" s="871" t="s">
        <v>286</v>
      </c>
      <c r="F48" s="331"/>
      <c r="G48" s="757">
        <f t="shared" si="3"/>
        <v>45470</v>
      </c>
      <c r="I48" s="331"/>
    </row>
    <row r="49" spans="1:9" ht="18" hidden="1" customHeight="1">
      <c r="B49" s="942" t="s">
        <v>915</v>
      </c>
      <c r="C49" s="942" t="s">
        <v>1048</v>
      </c>
      <c r="D49" s="942">
        <v>45476</v>
      </c>
      <c r="E49" s="871" t="s">
        <v>286</v>
      </c>
      <c r="F49" s="331"/>
      <c r="G49" s="757">
        <f t="shared" si="3"/>
        <v>45477</v>
      </c>
      <c r="I49" s="331"/>
    </row>
    <row r="50" spans="1:9" ht="18" hidden="1" customHeight="1">
      <c r="B50" s="942" t="s">
        <v>918</v>
      </c>
      <c r="C50" s="942" t="s">
        <v>1049</v>
      </c>
      <c r="D50" s="942">
        <v>45483</v>
      </c>
      <c r="E50" s="871" t="s">
        <v>286</v>
      </c>
      <c r="F50" s="331"/>
      <c r="G50" s="757">
        <f t="shared" si="3"/>
        <v>45484</v>
      </c>
      <c r="I50" s="331"/>
    </row>
    <row r="51" spans="1:9" ht="18" hidden="1" customHeight="1">
      <c r="B51" s="942" t="s">
        <v>912</v>
      </c>
      <c r="C51" s="942" t="s">
        <v>1050</v>
      </c>
      <c r="D51" s="942">
        <v>45490</v>
      </c>
      <c r="E51" s="871" t="s">
        <v>286</v>
      </c>
      <c r="F51" s="331"/>
      <c r="G51" s="757">
        <f t="shared" si="3"/>
        <v>45491</v>
      </c>
      <c r="I51" s="331"/>
    </row>
    <row r="52" spans="1:9" ht="18" hidden="1" customHeight="1">
      <c r="B52" s="942" t="s">
        <v>915</v>
      </c>
      <c r="C52" s="942" t="s">
        <v>1051</v>
      </c>
      <c r="D52" s="942">
        <v>45497</v>
      </c>
      <c r="E52" s="871" t="s">
        <v>286</v>
      </c>
      <c r="F52" s="331"/>
      <c r="G52" s="757">
        <f t="shared" si="3"/>
        <v>45498</v>
      </c>
      <c r="I52" s="331"/>
    </row>
    <row r="53" spans="1:9" ht="18" hidden="1" customHeight="1">
      <c r="B53" s="942" t="s">
        <v>918</v>
      </c>
      <c r="C53" s="942" t="s">
        <v>1052</v>
      </c>
      <c r="D53" s="942">
        <v>45504</v>
      </c>
      <c r="E53" s="871" t="s">
        <v>286</v>
      </c>
      <c r="F53" s="331"/>
      <c r="G53" s="757">
        <f t="shared" si="3"/>
        <v>45505</v>
      </c>
      <c r="I53" s="331"/>
    </row>
    <row r="54" spans="1:9" ht="18" hidden="1" customHeight="1">
      <c r="B54" s="942" t="s">
        <v>912</v>
      </c>
      <c r="C54" s="942" t="s">
        <v>1053</v>
      </c>
      <c r="D54" s="942">
        <v>45514</v>
      </c>
      <c r="E54" s="757">
        <f>D54+3</f>
        <v>45517</v>
      </c>
      <c r="F54" s="331"/>
      <c r="G54" s="757">
        <f t="shared" si="3"/>
        <v>45512</v>
      </c>
      <c r="I54" s="331"/>
    </row>
    <row r="55" spans="1:9" ht="18" hidden="1" customHeight="1">
      <c r="B55" s="942" t="s">
        <v>915</v>
      </c>
      <c r="C55" s="942" t="s">
        <v>1054</v>
      </c>
      <c r="D55" s="942">
        <v>45519</v>
      </c>
      <c r="E55" s="871" t="s">
        <v>286</v>
      </c>
      <c r="F55" s="331"/>
      <c r="G55" s="757">
        <f t="shared" si="3"/>
        <v>45519</v>
      </c>
      <c r="I55" s="331"/>
    </row>
    <row r="56" spans="1:9" ht="18" hidden="1" customHeight="1">
      <c r="B56" s="942" t="s">
        <v>918</v>
      </c>
      <c r="C56" s="942" t="s">
        <v>1055</v>
      </c>
      <c r="D56" s="942">
        <v>45525</v>
      </c>
      <c r="E56" s="871" t="s">
        <v>286</v>
      </c>
      <c r="F56" s="331"/>
      <c r="G56" s="757">
        <f t="shared" si="3"/>
        <v>45526</v>
      </c>
      <c r="I56" s="331"/>
    </row>
    <row r="57" spans="1:9" ht="18" hidden="1" customHeight="1">
      <c r="B57" s="942" t="s">
        <v>912</v>
      </c>
      <c r="C57" s="942" t="s">
        <v>1056</v>
      </c>
      <c r="D57" s="942">
        <v>45534</v>
      </c>
      <c r="E57" s="871" t="s">
        <v>286</v>
      </c>
      <c r="F57" s="331"/>
      <c r="G57" s="757">
        <f t="shared" si="3"/>
        <v>45533</v>
      </c>
      <c r="I57" s="331"/>
    </row>
    <row r="58" spans="1:9" ht="18" hidden="1" customHeight="1">
      <c r="B58" s="942" t="s">
        <v>915</v>
      </c>
      <c r="C58" s="942" t="s">
        <v>1057</v>
      </c>
      <c r="D58" s="942">
        <v>45542</v>
      </c>
      <c r="E58" s="871" t="s">
        <v>286</v>
      </c>
      <c r="F58" s="331"/>
      <c r="G58" s="757">
        <f t="shared" si="3"/>
        <v>45540</v>
      </c>
      <c r="I58" s="331"/>
    </row>
    <row r="59" spans="1:9" ht="18" hidden="1" customHeight="1">
      <c r="B59" s="942" t="s">
        <v>912</v>
      </c>
      <c r="C59" s="942" t="s">
        <v>1058</v>
      </c>
      <c r="D59" s="942">
        <v>45546</v>
      </c>
      <c r="E59" s="757">
        <f>D59+3</f>
        <v>45549</v>
      </c>
      <c r="F59" s="331"/>
      <c r="G59" s="757">
        <f t="shared" si="3"/>
        <v>45547</v>
      </c>
      <c r="I59" s="331"/>
    </row>
    <row r="60" spans="1:9" ht="18" hidden="1" customHeight="1">
      <c r="B60" s="1011" t="s">
        <v>310</v>
      </c>
      <c r="C60" s="942" t="s">
        <v>1059</v>
      </c>
      <c r="D60" s="942">
        <v>45553</v>
      </c>
      <c r="E60" s="799">
        <f>D60+3</f>
        <v>45556</v>
      </c>
      <c r="F60" s="331"/>
      <c r="G60" s="757">
        <f t="shared" si="3"/>
        <v>45554</v>
      </c>
      <c r="I60" s="331"/>
    </row>
    <row r="61" spans="1:9" ht="18" hidden="1" customHeight="1">
      <c r="B61" s="942" t="s">
        <v>973</v>
      </c>
      <c r="C61" s="942" t="s">
        <v>1060</v>
      </c>
      <c r="D61" s="942">
        <v>45560</v>
      </c>
      <c r="E61" s="757">
        <f>D61+3</f>
        <v>45563</v>
      </c>
      <c r="F61" s="331"/>
      <c r="G61" s="757">
        <f t="shared" si="3"/>
        <v>45561</v>
      </c>
      <c r="I61" s="331"/>
    </row>
    <row r="62" spans="1:9" ht="18" hidden="1" customHeight="1">
      <c r="A62" s="853" t="s">
        <v>912</v>
      </c>
      <c r="B62" s="942" t="s">
        <v>979</v>
      </c>
      <c r="C62" s="942" t="s">
        <v>1061</v>
      </c>
      <c r="D62" s="942">
        <v>45569</v>
      </c>
      <c r="E62" s="757">
        <f>D62+3</f>
        <v>45572</v>
      </c>
      <c r="F62" s="331"/>
      <c r="G62" s="757">
        <f t="shared" si="3"/>
        <v>45568</v>
      </c>
      <c r="I62" s="331"/>
    </row>
    <row r="63" spans="1:9" ht="18" hidden="1" customHeight="1">
      <c r="B63" s="942" t="s">
        <v>915</v>
      </c>
      <c r="C63" s="942" t="s">
        <v>1062</v>
      </c>
      <c r="D63" s="942">
        <v>45574</v>
      </c>
      <c r="E63" s="757">
        <f>D63+3</f>
        <v>45577</v>
      </c>
      <c r="F63" s="331"/>
      <c r="G63" s="757">
        <f t="shared" si="3"/>
        <v>45575</v>
      </c>
      <c r="I63" s="331"/>
    </row>
    <row r="64" spans="1:9" ht="18" hidden="1" customHeight="1">
      <c r="B64" s="942" t="s">
        <v>973</v>
      </c>
      <c r="C64" s="942" t="s">
        <v>1063</v>
      </c>
      <c r="D64" s="942">
        <v>45581</v>
      </c>
      <c r="E64" s="871" t="s">
        <v>286</v>
      </c>
      <c r="F64" s="331"/>
      <c r="G64" s="757">
        <f t="shared" si="3"/>
        <v>45582</v>
      </c>
      <c r="I64" s="331"/>
    </row>
    <row r="65" spans="1:9" ht="18" hidden="1" customHeight="1">
      <c r="A65" s="853" t="s">
        <v>912</v>
      </c>
      <c r="B65" s="942" t="s">
        <v>979</v>
      </c>
      <c r="C65" s="942" t="s">
        <v>1064</v>
      </c>
      <c r="D65" s="942">
        <v>45589</v>
      </c>
      <c r="E65" s="757">
        <f t="shared" ref="E65:E82" si="5">D65+3</f>
        <v>45592</v>
      </c>
      <c r="F65" s="331"/>
      <c r="G65" s="757">
        <f t="shared" si="3"/>
        <v>45589</v>
      </c>
      <c r="I65" s="331"/>
    </row>
    <row r="66" spans="1:9" ht="18" hidden="1" customHeight="1">
      <c r="B66" s="942" t="s">
        <v>915</v>
      </c>
      <c r="C66" s="942" t="s">
        <v>1065</v>
      </c>
      <c r="D66" s="942">
        <v>45595</v>
      </c>
      <c r="E66" s="757">
        <f t="shared" si="5"/>
        <v>45598</v>
      </c>
      <c r="F66" s="331"/>
      <c r="G66" s="757">
        <f t="shared" si="3"/>
        <v>45596</v>
      </c>
      <c r="I66" s="331"/>
    </row>
    <row r="67" spans="1:9" ht="18" hidden="1" customHeight="1">
      <c r="B67" s="1011" t="s">
        <v>310</v>
      </c>
      <c r="C67" s="942" t="s">
        <v>1066</v>
      </c>
      <c r="D67" s="799">
        <v>45603</v>
      </c>
      <c r="E67" s="799">
        <f t="shared" si="5"/>
        <v>45606</v>
      </c>
      <c r="F67" s="331"/>
      <c r="G67" s="757">
        <f t="shared" si="3"/>
        <v>45603</v>
      </c>
      <c r="I67" s="331"/>
    </row>
    <row r="68" spans="1:9" ht="18" hidden="1" customHeight="1">
      <c r="A68" s="853" t="s">
        <v>1067</v>
      </c>
      <c r="B68" s="942" t="s">
        <v>291</v>
      </c>
      <c r="C68" s="942" t="s">
        <v>1068</v>
      </c>
      <c r="D68" s="942">
        <v>45614</v>
      </c>
      <c r="E68" s="757">
        <f t="shared" si="5"/>
        <v>45617</v>
      </c>
      <c r="F68" s="331"/>
      <c r="G68" s="757">
        <f t="shared" si="3"/>
        <v>45610</v>
      </c>
      <c r="I68" s="331"/>
    </row>
    <row r="69" spans="1:9" ht="18" hidden="1" customHeight="1">
      <c r="A69" s="853" t="s">
        <v>915</v>
      </c>
      <c r="B69" s="942" t="s">
        <v>291</v>
      </c>
      <c r="C69" s="942" t="s">
        <v>1069</v>
      </c>
      <c r="D69" s="942">
        <v>45620</v>
      </c>
      <c r="E69" s="757">
        <f t="shared" si="5"/>
        <v>45623</v>
      </c>
      <c r="F69" s="331"/>
      <c r="G69" s="757">
        <f t="shared" si="3"/>
        <v>45617</v>
      </c>
      <c r="I69" s="331"/>
    </row>
    <row r="70" spans="1:9" ht="18" hidden="1" customHeight="1">
      <c r="B70" s="942" t="s">
        <v>291</v>
      </c>
      <c r="C70" s="942" t="s">
        <v>1070</v>
      </c>
      <c r="D70" s="942">
        <v>45627</v>
      </c>
      <c r="E70" s="757">
        <f t="shared" si="5"/>
        <v>45630</v>
      </c>
      <c r="F70" s="331"/>
      <c r="G70" s="757">
        <f t="shared" si="3"/>
        <v>45624</v>
      </c>
      <c r="I70" s="331"/>
    </row>
    <row r="71" spans="1:9" ht="18" hidden="1" customHeight="1">
      <c r="B71" s="942" t="s">
        <v>291</v>
      </c>
      <c r="C71" s="942" t="s">
        <v>1071</v>
      </c>
      <c r="D71" s="942">
        <v>45633</v>
      </c>
      <c r="E71" s="757">
        <f t="shared" si="5"/>
        <v>45636</v>
      </c>
      <c r="F71" s="331"/>
      <c r="G71" s="757">
        <f t="shared" si="3"/>
        <v>45631</v>
      </c>
      <c r="I71" s="331"/>
    </row>
    <row r="72" spans="1:9" ht="18" hidden="1" customHeight="1">
      <c r="A72" s="853" t="s">
        <v>291</v>
      </c>
      <c r="B72" s="942" t="s">
        <v>291</v>
      </c>
      <c r="C72" s="942" t="s">
        <v>1072</v>
      </c>
      <c r="D72" s="942">
        <v>45637</v>
      </c>
      <c r="E72" s="757">
        <f t="shared" si="5"/>
        <v>45640</v>
      </c>
      <c r="F72" s="331"/>
      <c r="G72" s="757">
        <f t="shared" si="3"/>
        <v>45638</v>
      </c>
      <c r="I72" s="331"/>
    </row>
    <row r="73" spans="1:9" ht="18" hidden="1" customHeight="1">
      <c r="A73" s="853" t="s">
        <v>291</v>
      </c>
      <c r="B73" s="942" t="s">
        <v>291</v>
      </c>
      <c r="C73" s="942" t="s">
        <v>1073</v>
      </c>
      <c r="D73" s="942">
        <v>45644</v>
      </c>
      <c r="E73" s="757">
        <f t="shared" si="5"/>
        <v>45647</v>
      </c>
      <c r="F73" s="331"/>
      <c r="G73" s="757">
        <f t="shared" si="3"/>
        <v>45645</v>
      </c>
      <c r="I73" s="331"/>
    </row>
    <row r="74" spans="1:9" ht="18" hidden="1" customHeight="1">
      <c r="B74" s="942" t="s">
        <v>291</v>
      </c>
      <c r="C74" s="942" t="s">
        <v>1074</v>
      </c>
      <c r="D74" s="942">
        <v>45650</v>
      </c>
      <c r="E74" s="757">
        <f t="shared" si="5"/>
        <v>45653</v>
      </c>
      <c r="F74" s="331"/>
      <c r="G74" s="757">
        <f t="shared" si="3"/>
        <v>45652</v>
      </c>
      <c r="I74" s="331"/>
    </row>
    <row r="75" spans="1:9" ht="18" hidden="1" customHeight="1">
      <c r="B75" s="942" t="s">
        <v>291</v>
      </c>
      <c r="C75" s="942" t="s">
        <v>1075</v>
      </c>
      <c r="D75" s="942">
        <v>45657</v>
      </c>
      <c r="E75" s="757">
        <f t="shared" si="5"/>
        <v>45660</v>
      </c>
      <c r="F75" s="331"/>
      <c r="G75" s="757">
        <f t="shared" si="3"/>
        <v>45659</v>
      </c>
      <c r="I75" s="331"/>
    </row>
    <row r="76" spans="1:9" ht="18" hidden="1" customHeight="1">
      <c r="B76" s="942" t="s">
        <v>291</v>
      </c>
      <c r="C76" s="942" t="s">
        <v>1076</v>
      </c>
      <c r="D76" s="942">
        <v>45664</v>
      </c>
      <c r="E76" s="757">
        <f t="shared" si="5"/>
        <v>45667</v>
      </c>
      <c r="F76" s="331"/>
      <c r="G76" s="757">
        <f t="shared" si="3"/>
        <v>45666</v>
      </c>
      <c r="I76" s="331"/>
    </row>
    <row r="77" spans="1:9" ht="18" hidden="1" customHeight="1">
      <c r="B77" s="942" t="s">
        <v>291</v>
      </c>
      <c r="C77" s="942" t="s">
        <v>1077</v>
      </c>
      <c r="D77" s="942">
        <v>45671</v>
      </c>
      <c r="E77" s="757">
        <f t="shared" si="5"/>
        <v>45674</v>
      </c>
      <c r="F77" s="331"/>
      <c r="G77" s="757">
        <f t="shared" si="3"/>
        <v>45673</v>
      </c>
      <c r="I77" s="331"/>
    </row>
    <row r="78" spans="1:9" ht="18" hidden="1" customHeight="1">
      <c r="B78" s="942" t="s">
        <v>291</v>
      </c>
      <c r="C78" s="942" t="s">
        <v>1078</v>
      </c>
      <c r="D78" s="942">
        <v>45313</v>
      </c>
      <c r="E78" s="757">
        <f t="shared" si="5"/>
        <v>45316</v>
      </c>
      <c r="F78" s="331"/>
      <c r="G78" s="757">
        <f t="shared" si="3"/>
        <v>45680</v>
      </c>
      <c r="I78" s="331"/>
    </row>
    <row r="79" spans="1:9" ht="18" hidden="1" customHeight="1">
      <c r="B79" s="942" t="s">
        <v>291</v>
      </c>
      <c r="C79" s="942" t="s">
        <v>1079</v>
      </c>
      <c r="D79" s="942">
        <v>45320</v>
      </c>
      <c r="E79" s="757">
        <f t="shared" si="5"/>
        <v>45323</v>
      </c>
      <c r="F79" s="331"/>
      <c r="G79" s="757">
        <f t="shared" si="3"/>
        <v>45687</v>
      </c>
      <c r="I79" s="331"/>
    </row>
    <row r="80" spans="1:9" ht="18" hidden="1" customHeight="1">
      <c r="B80" s="942" t="s">
        <v>291</v>
      </c>
      <c r="C80" s="942" t="s">
        <v>1080</v>
      </c>
      <c r="D80" s="942">
        <v>45327</v>
      </c>
      <c r="E80" s="757">
        <f t="shared" si="5"/>
        <v>45330</v>
      </c>
      <c r="F80" s="331"/>
      <c r="G80" s="757">
        <f t="shared" si="3"/>
        <v>45694</v>
      </c>
      <c r="I80" s="331"/>
    </row>
    <row r="81" spans="1:9" ht="18" hidden="1" customHeight="1">
      <c r="B81" s="942" t="s">
        <v>1081</v>
      </c>
      <c r="C81" s="942" t="s">
        <v>1082</v>
      </c>
      <c r="D81" s="942">
        <v>45700</v>
      </c>
      <c r="E81" s="757">
        <f t="shared" si="5"/>
        <v>45703</v>
      </c>
      <c r="F81" s="331"/>
      <c r="G81" s="757">
        <f t="shared" ref="G81:G92" si="6">G80+7</f>
        <v>45701</v>
      </c>
      <c r="I81" s="331"/>
    </row>
    <row r="82" spans="1:9" ht="18" hidden="1" customHeight="1">
      <c r="B82" s="942" t="s">
        <v>1083</v>
      </c>
      <c r="C82" s="942" t="s">
        <v>1084</v>
      </c>
      <c r="D82" s="942">
        <v>45706</v>
      </c>
      <c r="E82" s="757">
        <f t="shared" si="5"/>
        <v>45709</v>
      </c>
      <c r="F82" s="331"/>
      <c r="G82" s="757">
        <f t="shared" si="6"/>
        <v>45708</v>
      </c>
      <c r="I82" s="331"/>
    </row>
    <row r="83" spans="1:9" ht="18" hidden="1" customHeight="1">
      <c r="B83" s="942" t="s">
        <v>779</v>
      </c>
      <c r="C83" s="942" t="s">
        <v>1267</v>
      </c>
      <c r="D83" s="942">
        <v>45711</v>
      </c>
      <c r="E83" s="757">
        <f>D83+2</f>
        <v>45713</v>
      </c>
      <c r="F83" s="331"/>
      <c r="G83" s="757">
        <v>45713</v>
      </c>
      <c r="I83" s="331"/>
    </row>
    <row r="84" spans="1:9" ht="18" hidden="1" customHeight="1">
      <c r="B84" s="942" t="s">
        <v>779</v>
      </c>
      <c r="C84" s="942" t="s">
        <v>1268</v>
      </c>
      <c r="D84" s="942">
        <v>45717</v>
      </c>
      <c r="E84" s="757">
        <f t="shared" ref="E84:E90" si="7">D84+2</f>
        <v>45719</v>
      </c>
      <c r="F84" s="331"/>
      <c r="G84" s="757">
        <f t="shared" si="6"/>
        <v>45720</v>
      </c>
      <c r="I84" s="331"/>
    </row>
    <row r="85" spans="1:9" ht="18" hidden="1" customHeight="1">
      <c r="B85" s="942" t="s">
        <v>779</v>
      </c>
      <c r="C85" s="942" t="s">
        <v>1269</v>
      </c>
      <c r="D85" s="942">
        <v>45726</v>
      </c>
      <c r="E85" s="757">
        <f t="shared" si="7"/>
        <v>45728</v>
      </c>
      <c r="F85" s="331"/>
      <c r="G85" s="757">
        <f t="shared" si="6"/>
        <v>45727</v>
      </c>
      <c r="I85" s="331"/>
    </row>
    <row r="86" spans="1:9" ht="18" hidden="1" customHeight="1">
      <c r="B86" s="942" t="s">
        <v>779</v>
      </c>
      <c r="C86" s="942" t="s">
        <v>1270</v>
      </c>
      <c r="D86" s="942">
        <v>45733</v>
      </c>
      <c r="E86" s="757">
        <f t="shared" si="7"/>
        <v>45735</v>
      </c>
      <c r="F86" s="331"/>
      <c r="G86" s="757">
        <f t="shared" si="6"/>
        <v>45734</v>
      </c>
      <c r="I86" s="331"/>
    </row>
    <row r="87" spans="1:9" ht="18" hidden="1" customHeight="1">
      <c r="B87" s="942" t="s">
        <v>779</v>
      </c>
      <c r="C87" s="942" t="s">
        <v>1271</v>
      </c>
      <c r="D87" s="942">
        <v>45743</v>
      </c>
      <c r="E87" s="757">
        <f t="shared" si="7"/>
        <v>45745</v>
      </c>
      <c r="F87" s="331"/>
      <c r="G87" s="757">
        <f t="shared" si="6"/>
        <v>45741</v>
      </c>
      <c r="I87" s="331"/>
    </row>
    <row r="88" spans="1:9" ht="18" hidden="1" customHeight="1">
      <c r="B88" s="942" t="s">
        <v>779</v>
      </c>
      <c r="C88" s="942" t="s">
        <v>1272</v>
      </c>
      <c r="D88" s="959" t="s">
        <v>286</v>
      </c>
      <c r="E88" s="959" t="s">
        <v>286</v>
      </c>
      <c r="F88" s="331"/>
      <c r="G88" s="757">
        <f t="shared" si="6"/>
        <v>45748</v>
      </c>
      <c r="I88" s="331"/>
    </row>
    <row r="89" spans="1:9" ht="18" hidden="1" customHeight="1">
      <c r="B89" s="942" t="s">
        <v>779</v>
      </c>
      <c r="C89" s="942" t="s">
        <v>1273</v>
      </c>
      <c r="D89" s="942">
        <v>45754</v>
      </c>
      <c r="E89" s="757">
        <f t="shared" si="7"/>
        <v>45756</v>
      </c>
      <c r="F89" s="331"/>
      <c r="G89" s="757">
        <f t="shared" si="6"/>
        <v>45755</v>
      </c>
      <c r="I89" s="331"/>
    </row>
    <row r="90" spans="1:9" ht="18" hidden="1" customHeight="1">
      <c r="B90" s="942" t="s">
        <v>779</v>
      </c>
      <c r="C90" s="942" t="s">
        <v>1274</v>
      </c>
      <c r="D90" s="942">
        <v>45761</v>
      </c>
      <c r="E90" s="757">
        <f t="shared" si="7"/>
        <v>45763</v>
      </c>
      <c r="F90" s="331"/>
      <c r="G90" s="757">
        <f t="shared" si="6"/>
        <v>45762</v>
      </c>
      <c r="I90" s="331"/>
    </row>
    <row r="91" spans="1:9" ht="18" hidden="1" customHeight="1">
      <c r="B91" s="942" t="s">
        <v>779</v>
      </c>
      <c r="C91" s="942" t="s">
        <v>1275</v>
      </c>
      <c r="D91" s="942">
        <v>45768</v>
      </c>
      <c r="E91" s="757">
        <f>D91+2</f>
        <v>45770</v>
      </c>
      <c r="F91" s="331"/>
      <c r="G91" s="757">
        <f>G90+7</f>
        <v>45769</v>
      </c>
      <c r="I91" s="331"/>
    </row>
    <row r="92" spans="1:9" ht="18" hidden="1" customHeight="1">
      <c r="B92" s="942" t="s">
        <v>779</v>
      </c>
      <c r="C92" s="942" t="s">
        <v>1276</v>
      </c>
      <c r="D92" s="942">
        <v>45775</v>
      </c>
      <c r="E92" s="757">
        <f t="shared" ref="E92" si="8">D92+2</f>
        <v>45777</v>
      </c>
      <c r="F92" s="331"/>
      <c r="G92" s="757">
        <f t="shared" si="6"/>
        <v>45776</v>
      </c>
      <c r="I92" s="331"/>
    </row>
    <row r="93" spans="1:9" ht="18" hidden="1" customHeight="1">
      <c r="B93" s="942" t="s">
        <v>779</v>
      </c>
      <c r="C93" s="942" t="s">
        <v>1277</v>
      </c>
      <c r="D93" s="942">
        <v>45782</v>
      </c>
      <c r="E93" s="757">
        <f>D93+2</f>
        <v>45784</v>
      </c>
      <c r="F93" s="331"/>
      <c r="G93" s="757">
        <f>G92+7</f>
        <v>45783</v>
      </c>
      <c r="I93" s="331"/>
    </row>
    <row r="94" spans="1:9" ht="18" hidden="1" customHeight="1">
      <c r="B94" s="942" t="s">
        <v>779</v>
      </c>
      <c r="C94" s="942" t="s">
        <v>1278</v>
      </c>
      <c r="D94" s="942">
        <v>45789</v>
      </c>
      <c r="E94" s="757">
        <f>D94+2</f>
        <v>45791</v>
      </c>
      <c r="F94" s="331"/>
      <c r="G94" s="757">
        <f>G93+7</f>
        <v>45790</v>
      </c>
      <c r="I94" s="331"/>
    </row>
    <row r="95" spans="1:9" ht="18" hidden="1" customHeight="1">
      <c r="B95" s="942" t="s">
        <v>779</v>
      </c>
      <c r="C95" s="942" t="s">
        <v>1279</v>
      </c>
      <c r="D95" s="942">
        <v>45796</v>
      </c>
      <c r="E95" s="757">
        <f>D95+2</f>
        <v>45798</v>
      </c>
      <c r="F95" s="331"/>
      <c r="G95" s="757">
        <f>G94+7</f>
        <v>45797</v>
      </c>
      <c r="I95" s="331"/>
    </row>
    <row r="96" spans="1:9" ht="18" hidden="1" customHeight="1">
      <c r="A96" s="804"/>
      <c r="B96" s="147" t="s">
        <v>467</v>
      </c>
      <c r="C96" s="763"/>
      <c r="D96" s="751"/>
      <c r="E96" s="763"/>
      <c r="F96" s="763"/>
      <c r="G96" s="763"/>
      <c r="H96" s="763"/>
      <c r="I96" s="768"/>
    </row>
    <row r="97" spans="1:10" ht="18" customHeight="1">
      <c r="B97" s="192"/>
      <c r="C97" s="331"/>
      <c r="D97" s="331"/>
      <c r="E97" s="194"/>
      <c r="F97" s="195"/>
      <c r="G97" s="195"/>
      <c r="H97" s="331"/>
    </row>
    <row r="98" spans="1:10" s="147" customFormat="1" ht="30" customHeight="1">
      <c r="A98" s="804"/>
      <c r="B98" s="1530" t="s">
        <v>13</v>
      </c>
      <c r="C98" s="1531"/>
      <c r="D98" s="1532" t="s">
        <v>250</v>
      </c>
      <c r="E98" s="1147" t="s">
        <v>46</v>
      </c>
      <c r="F98" s="1147" t="s">
        <v>218</v>
      </c>
      <c r="G98" s="1180"/>
      <c r="H98" s="1197"/>
      <c r="I98" s="1199"/>
      <c r="J98" s="145"/>
    </row>
    <row r="99" spans="1:10" s="145" customFormat="1" ht="18" customHeight="1">
      <c r="A99" s="804"/>
      <c r="B99" s="1148" t="s">
        <v>252</v>
      </c>
      <c r="C99" s="1148" t="s">
        <v>253</v>
      </c>
      <c r="D99" s="1533"/>
      <c r="E99" s="1149" t="s">
        <v>48</v>
      </c>
      <c r="F99" s="1149" t="s">
        <v>220</v>
      </c>
      <c r="G99" s="1199"/>
      <c r="H99" s="1183" t="s">
        <v>255</v>
      </c>
    </row>
    <row r="100" spans="1:10" ht="18" hidden="1" customHeight="1">
      <c r="B100" s="1150" t="s">
        <v>912</v>
      </c>
      <c r="C100" s="1151" t="s">
        <v>913</v>
      </c>
      <c r="D100" s="1150">
        <v>45204</v>
      </c>
      <c r="E100" s="1151">
        <f t="shared" ref="E100:F103" si="9">D100+6</f>
        <v>45210</v>
      </c>
      <c r="F100" s="1151">
        <f t="shared" si="9"/>
        <v>45216</v>
      </c>
      <c r="G100" s="1201"/>
      <c r="H100" s="1174"/>
    </row>
    <row r="101" spans="1:10" ht="18" hidden="1" customHeight="1">
      <c r="B101" s="1152" t="s">
        <v>915</v>
      </c>
      <c r="C101" s="1151" t="s">
        <v>916</v>
      </c>
      <c r="D101" s="1150">
        <v>45211</v>
      </c>
      <c r="E101" s="1151">
        <f t="shared" si="9"/>
        <v>45217</v>
      </c>
      <c r="F101" s="1151">
        <f t="shared" si="9"/>
        <v>45223</v>
      </c>
      <c r="G101" s="1201"/>
      <c r="H101" s="1174"/>
    </row>
    <row r="102" spans="1:10" ht="18" hidden="1" customHeight="1">
      <c r="B102" s="1153" t="s">
        <v>918</v>
      </c>
      <c r="C102" s="1151" t="s">
        <v>919</v>
      </c>
      <c r="D102" s="1150">
        <v>45221</v>
      </c>
      <c r="E102" s="1151">
        <f t="shared" si="9"/>
        <v>45227</v>
      </c>
      <c r="F102" s="1151">
        <f t="shared" si="9"/>
        <v>45233</v>
      </c>
      <c r="G102" s="1201"/>
      <c r="H102" s="1174"/>
    </row>
    <row r="103" spans="1:10" ht="18" hidden="1" customHeight="1">
      <c r="B103" s="1152" t="s">
        <v>912</v>
      </c>
      <c r="C103" s="1151" t="s">
        <v>921</v>
      </c>
      <c r="D103" s="1150">
        <v>45225</v>
      </c>
      <c r="E103" s="1151">
        <f t="shared" si="9"/>
        <v>45231</v>
      </c>
      <c r="F103" s="1151">
        <f t="shared" si="9"/>
        <v>45237</v>
      </c>
      <c r="G103" s="1201"/>
      <c r="H103" s="1174"/>
    </row>
    <row r="104" spans="1:10" ht="18" hidden="1" customHeight="1">
      <c r="B104" s="1150" t="s">
        <v>912</v>
      </c>
      <c r="C104" s="1151" t="s">
        <v>1012</v>
      </c>
      <c r="D104" s="1150">
        <v>45238</v>
      </c>
      <c r="E104" s="1151">
        <f t="shared" ref="E104:F125" si="10">D104+3</f>
        <v>45241</v>
      </c>
      <c r="F104" s="1151">
        <f t="shared" si="10"/>
        <v>45244</v>
      </c>
      <c r="G104" s="1201"/>
      <c r="H104" s="1174"/>
    </row>
    <row r="105" spans="1:10" ht="18" hidden="1" customHeight="1">
      <c r="B105" s="1153" t="s">
        <v>915</v>
      </c>
      <c r="C105" s="1151" t="s">
        <v>1013</v>
      </c>
      <c r="D105" s="1150">
        <f>D104+7</f>
        <v>45245</v>
      </c>
      <c r="E105" s="1151">
        <f t="shared" si="10"/>
        <v>45248</v>
      </c>
      <c r="F105" s="1151">
        <f t="shared" si="10"/>
        <v>45251</v>
      </c>
      <c r="G105" s="1201"/>
      <c r="H105" s="1174"/>
    </row>
    <row r="106" spans="1:10" ht="18" hidden="1" customHeight="1">
      <c r="B106" s="1152" t="s">
        <v>918</v>
      </c>
      <c r="C106" s="1151" t="s">
        <v>1014</v>
      </c>
      <c r="D106" s="1150">
        <f t="shared" ref="D106:D120" si="11">D105+7</f>
        <v>45252</v>
      </c>
      <c r="E106" s="1151">
        <f t="shared" si="10"/>
        <v>45255</v>
      </c>
      <c r="F106" s="1151">
        <f t="shared" si="10"/>
        <v>45258</v>
      </c>
      <c r="G106" s="1201"/>
      <c r="H106" s="1174"/>
    </row>
    <row r="107" spans="1:10" ht="18" hidden="1" customHeight="1">
      <c r="B107" s="1150" t="s">
        <v>912</v>
      </c>
      <c r="C107" s="1151" t="s">
        <v>1015</v>
      </c>
      <c r="D107" s="1150">
        <f t="shared" si="11"/>
        <v>45259</v>
      </c>
      <c r="E107" s="1151">
        <f t="shared" si="10"/>
        <v>45262</v>
      </c>
      <c r="F107" s="1151">
        <f t="shared" si="10"/>
        <v>45265</v>
      </c>
      <c r="G107" s="1201"/>
      <c r="H107" s="1174"/>
    </row>
    <row r="108" spans="1:10" ht="18" hidden="1" customHeight="1">
      <c r="B108" s="1153" t="s">
        <v>915</v>
      </c>
      <c r="C108" s="1151" t="s">
        <v>1016</v>
      </c>
      <c r="D108" s="1150">
        <f t="shared" si="11"/>
        <v>45266</v>
      </c>
      <c r="E108" s="1151">
        <f t="shared" si="10"/>
        <v>45269</v>
      </c>
      <c r="F108" s="1151">
        <f t="shared" si="10"/>
        <v>45272</v>
      </c>
      <c r="G108" s="1201"/>
      <c r="H108" s="1174"/>
    </row>
    <row r="109" spans="1:10" ht="18" hidden="1" customHeight="1">
      <c r="B109" s="1152" t="s">
        <v>918</v>
      </c>
      <c r="C109" s="1151" t="s">
        <v>1017</v>
      </c>
      <c r="D109" s="1150">
        <f t="shared" si="11"/>
        <v>45273</v>
      </c>
      <c r="E109" s="1151">
        <f t="shared" si="10"/>
        <v>45276</v>
      </c>
      <c r="F109" s="1151">
        <f t="shared" si="10"/>
        <v>45279</v>
      </c>
      <c r="G109" s="1201"/>
      <c r="H109" s="1174"/>
    </row>
    <row r="110" spans="1:10" ht="18" hidden="1" customHeight="1">
      <c r="B110" s="1150" t="s">
        <v>912</v>
      </c>
      <c r="C110" s="1151" t="s">
        <v>1018</v>
      </c>
      <c r="D110" s="1150">
        <f t="shared" si="11"/>
        <v>45280</v>
      </c>
      <c r="E110" s="1151">
        <f t="shared" si="10"/>
        <v>45283</v>
      </c>
      <c r="F110" s="1151">
        <f t="shared" si="10"/>
        <v>45286</v>
      </c>
      <c r="G110" s="1201"/>
      <c r="H110" s="1174"/>
    </row>
    <row r="111" spans="1:10" ht="18" hidden="1" customHeight="1">
      <c r="B111" s="1153" t="s">
        <v>915</v>
      </c>
      <c r="C111" s="1151" t="s">
        <v>1019</v>
      </c>
      <c r="D111" s="1150">
        <f t="shared" si="11"/>
        <v>45287</v>
      </c>
      <c r="E111" s="1151">
        <f t="shared" si="10"/>
        <v>45290</v>
      </c>
      <c r="F111" s="1151">
        <f t="shared" si="10"/>
        <v>45293</v>
      </c>
      <c r="G111" s="1201"/>
      <c r="H111" s="1174"/>
    </row>
    <row r="112" spans="1:10" ht="18" hidden="1" customHeight="1">
      <c r="B112" s="1152" t="s">
        <v>918</v>
      </c>
      <c r="C112" s="1151" t="s">
        <v>1020</v>
      </c>
      <c r="D112" s="1150">
        <f t="shared" si="11"/>
        <v>45294</v>
      </c>
      <c r="E112" s="1151">
        <f t="shared" si="10"/>
        <v>45297</v>
      </c>
      <c r="F112" s="1151">
        <f t="shared" si="10"/>
        <v>45300</v>
      </c>
      <c r="G112" s="1201"/>
      <c r="H112" s="1174"/>
    </row>
    <row r="113" spans="1:8" ht="18" hidden="1" customHeight="1">
      <c r="B113" s="1150" t="s">
        <v>912</v>
      </c>
      <c r="C113" s="1151" t="s">
        <v>1021</v>
      </c>
      <c r="D113" s="1150">
        <f t="shared" si="11"/>
        <v>45301</v>
      </c>
      <c r="E113" s="1151">
        <f t="shared" si="10"/>
        <v>45304</v>
      </c>
      <c r="F113" s="1151">
        <f t="shared" si="10"/>
        <v>45307</v>
      </c>
      <c r="G113" s="1201"/>
      <c r="H113" s="1174"/>
    </row>
    <row r="114" spans="1:8" ht="18" hidden="1" customHeight="1">
      <c r="B114" s="1153" t="s">
        <v>915</v>
      </c>
      <c r="C114" s="1151" t="s">
        <v>1022</v>
      </c>
      <c r="D114" s="1150">
        <f t="shared" si="11"/>
        <v>45308</v>
      </c>
      <c r="E114" s="1151">
        <f t="shared" si="10"/>
        <v>45311</v>
      </c>
      <c r="F114" s="1151">
        <f t="shared" si="10"/>
        <v>45314</v>
      </c>
      <c r="G114" s="1201"/>
      <c r="H114" s="1174"/>
    </row>
    <row r="115" spans="1:8" ht="18" hidden="1" customHeight="1">
      <c r="B115" s="1152" t="s">
        <v>918</v>
      </c>
      <c r="C115" s="1151" t="s">
        <v>1023</v>
      </c>
      <c r="D115" s="1150">
        <f t="shared" si="11"/>
        <v>45315</v>
      </c>
      <c r="E115" s="1151">
        <f t="shared" si="10"/>
        <v>45318</v>
      </c>
      <c r="F115" s="1151">
        <f t="shared" si="10"/>
        <v>45321</v>
      </c>
      <c r="G115" s="1201"/>
      <c r="H115" s="1174"/>
    </row>
    <row r="116" spans="1:8" ht="18" hidden="1" customHeight="1">
      <c r="B116" s="1150" t="s">
        <v>912</v>
      </c>
      <c r="C116" s="1151" t="s">
        <v>1024</v>
      </c>
      <c r="D116" s="1150">
        <f t="shared" si="11"/>
        <v>45322</v>
      </c>
      <c r="E116" s="1151">
        <f t="shared" si="10"/>
        <v>45325</v>
      </c>
      <c r="F116" s="1151">
        <f t="shared" si="10"/>
        <v>45328</v>
      </c>
      <c r="G116" s="1201"/>
      <c r="H116" s="1174"/>
    </row>
    <row r="117" spans="1:8" ht="18" hidden="1" customHeight="1">
      <c r="B117" s="1153" t="s">
        <v>915</v>
      </c>
      <c r="C117" s="1151" t="s">
        <v>1025</v>
      </c>
      <c r="D117" s="1150">
        <f t="shared" si="11"/>
        <v>45329</v>
      </c>
      <c r="E117" s="1151">
        <f t="shared" si="10"/>
        <v>45332</v>
      </c>
      <c r="F117" s="1151">
        <f t="shared" si="10"/>
        <v>45335</v>
      </c>
      <c r="G117" s="1201"/>
      <c r="H117" s="1174"/>
    </row>
    <row r="118" spans="1:8" ht="18" hidden="1" customHeight="1">
      <c r="B118" s="1152" t="s">
        <v>918</v>
      </c>
      <c r="C118" s="1151" t="s">
        <v>1026</v>
      </c>
      <c r="D118" s="1150">
        <f t="shared" si="11"/>
        <v>45336</v>
      </c>
      <c r="E118" s="1151">
        <f t="shared" si="10"/>
        <v>45339</v>
      </c>
      <c r="F118" s="1151">
        <f t="shared" si="10"/>
        <v>45342</v>
      </c>
      <c r="G118" s="1201"/>
      <c r="H118" s="1174"/>
    </row>
    <row r="119" spans="1:8" ht="18" hidden="1" customHeight="1">
      <c r="B119" s="1150" t="s">
        <v>912</v>
      </c>
      <c r="C119" s="1151" t="s">
        <v>1027</v>
      </c>
      <c r="D119" s="1150">
        <f t="shared" si="11"/>
        <v>45343</v>
      </c>
      <c r="E119" s="1151">
        <f t="shared" si="10"/>
        <v>45346</v>
      </c>
      <c r="F119" s="1151">
        <f t="shared" si="10"/>
        <v>45349</v>
      </c>
      <c r="G119" s="1201"/>
      <c r="H119" s="1174"/>
    </row>
    <row r="120" spans="1:8" ht="18" hidden="1" customHeight="1">
      <c r="B120" s="1153" t="s">
        <v>915</v>
      </c>
      <c r="C120" s="1151" t="s">
        <v>1028</v>
      </c>
      <c r="D120" s="1150">
        <f t="shared" si="11"/>
        <v>45350</v>
      </c>
      <c r="E120" s="1151">
        <f t="shared" si="10"/>
        <v>45353</v>
      </c>
      <c r="F120" s="1151">
        <f t="shared" si="10"/>
        <v>45356</v>
      </c>
      <c r="G120" s="1201"/>
      <c r="H120" s="1174"/>
    </row>
    <row r="121" spans="1:8" ht="18" hidden="1" customHeight="1">
      <c r="B121" s="1152" t="s">
        <v>918</v>
      </c>
      <c r="C121" s="1151" t="s">
        <v>1029</v>
      </c>
      <c r="D121" s="1150">
        <v>45358</v>
      </c>
      <c r="E121" s="1151">
        <f t="shared" si="10"/>
        <v>45361</v>
      </c>
      <c r="F121" s="1151">
        <f t="shared" si="10"/>
        <v>45364</v>
      </c>
      <c r="G121" s="1201"/>
      <c r="H121" s="1174"/>
    </row>
    <row r="122" spans="1:8" ht="18" hidden="1" customHeight="1">
      <c r="B122" s="1150" t="s">
        <v>912</v>
      </c>
      <c r="C122" s="1151" t="s">
        <v>1030</v>
      </c>
      <c r="D122" s="1150">
        <v>45366</v>
      </c>
      <c r="E122" s="1151">
        <f t="shared" si="10"/>
        <v>45369</v>
      </c>
      <c r="F122" s="1151">
        <f t="shared" si="10"/>
        <v>45372</v>
      </c>
      <c r="G122" s="1201"/>
      <c r="H122" s="1174"/>
    </row>
    <row r="123" spans="1:8" ht="18" hidden="1" customHeight="1">
      <c r="B123" s="1153" t="s">
        <v>915</v>
      </c>
      <c r="C123" s="1151" t="s">
        <v>1031</v>
      </c>
      <c r="D123" s="1150">
        <v>45375</v>
      </c>
      <c r="E123" s="1151">
        <f t="shared" si="10"/>
        <v>45378</v>
      </c>
      <c r="F123" s="1151">
        <f t="shared" si="10"/>
        <v>45381</v>
      </c>
      <c r="G123" s="1201"/>
      <c r="H123" s="1174"/>
    </row>
    <row r="124" spans="1:8" ht="18" hidden="1" customHeight="1">
      <c r="B124" s="1152" t="s">
        <v>918</v>
      </c>
      <c r="C124" s="1151" t="s">
        <v>1032</v>
      </c>
      <c r="D124" s="1150">
        <v>45378</v>
      </c>
      <c r="E124" s="1151">
        <f t="shared" si="10"/>
        <v>45381</v>
      </c>
      <c r="F124" s="1151">
        <f t="shared" si="10"/>
        <v>45384</v>
      </c>
      <c r="G124" s="1201"/>
      <c r="H124" s="1174"/>
    </row>
    <row r="125" spans="1:8" ht="18" hidden="1" customHeight="1">
      <c r="B125" s="1154" t="s">
        <v>912</v>
      </c>
      <c r="C125" s="1154" t="s">
        <v>1033</v>
      </c>
      <c r="D125" s="1154">
        <f t="shared" ref="D125:D126" si="12">D124+7</f>
        <v>45385</v>
      </c>
      <c r="E125" s="1151">
        <f t="shared" si="10"/>
        <v>45388</v>
      </c>
      <c r="F125" s="1151">
        <f t="shared" si="10"/>
        <v>45391</v>
      </c>
      <c r="G125" s="1201"/>
      <c r="H125" s="1174"/>
    </row>
    <row r="126" spans="1:8" ht="18" hidden="1" customHeight="1">
      <c r="B126" s="1155" t="s">
        <v>286</v>
      </c>
      <c r="C126" s="1154" t="s">
        <v>1034</v>
      </c>
      <c r="D126" s="1156">
        <f t="shared" si="12"/>
        <v>45392</v>
      </c>
      <c r="E126" s="1157"/>
      <c r="F126" s="1157"/>
      <c r="G126" s="1201"/>
      <c r="H126" s="1174"/>
    </row>
    <row r="127" spans="1:8" ht="18" hidden="1" customHeight="1">
      <c r="A127" s="853" t="s">
        <v>1035</v>
      </c>
      <c r="B127" s="1154" t="s">
        <v>918</v>
      </c>
      <c r="C127" s="1154" t="s">
        <v>1036</v>
      </c>
      <c r="D127" s="1154">
        <v>45402</v>
      </c>
      <c r="E127" s="1151">
        <f>D127+3</f>
        <v>45405</v>
      </c>
      <c r="F127" s="1151">
        <f>E127+3</f>
        <v>45408</v>
      </c>
      <c r="G127" s="1201"/>
      <c r="H127" s="1174"/>
    </row>
    <row r="128" spans="1:8" ht="18" hidden="1" customHeight="1">
      <c r="B128" s="1154" t="s">
        <v>912</v>
      </c>
      <c r="C128" s="1154" t="s">
        <v>1037</v>
      </c>
      <c r="D128" s="1154">
        <v>45408</v>
      </c>
      <c r="E128" s="1151">
        <f>D128+3</f>
        <v>45411</v>
      </c>
      <c r="F128" s="1151">
        <f>E128+3</f>
        <v>45414</v>
      </c>
      <c r="G128" s="1201"/>
      <c r="H128" s="1174"/>
    </row>
    <row r="129" spans="1:8" ht="18" hidden="1" customHeight="1">
      <c r="A129" s="853" t="s">
        <v>1038</v>
      </c>
      <c r="B129" s="1154" t="s">
        <v>915</v>
      </c>
      <c r="C129" s="1154" t="s">
        <v>1039</v>
      </c>
      <c r="D129" s="1154">
        <v>45418</v>
      </c>
      <c r="E129" s="1151">
        <v>45420</v>
      </c>
      <c r="F129" s="1151">
        <v>45420</v>
      </c>
      <c r="G129" s="1201"/>
      <c r="H129" s="1174"/>
    </row>
    <row r="130" spans="1:8" ht="18" hidden="1" customHeight="1">
      <c r="B130" s="1154" t="s">
        <v>918</v>
      </c>
      <c r="C130" s="1154" t="s">
        <v>1040</v>
      </c>
      <c r="D130" s="1154">
        <v>45423</v>
      </c>
      <c r="E130" s="1151">
        <f>D130+3</f>
        <v>45426</v>
      </c>
      <c r="F130" s="1151">
        <f>E130+3</f>
        <v>45429</v>
      </c>
      <c r="G130" s="1201"/>
      <c r="H130" s="1174"/>
    </row>
    <row r="131" spans="1:8" ht="18" hidden="1" customHeight="1">
      <c r="A131" s="853" t="s">
        <v>912</v>
      </c>
      <c r="B131" s="1155" t="s">
        <v>286</v>
      </c>
      <c r="C131" s="1154" t="s">
        <v>1041</v>
      </c>
      <c r="D131" s="1156">
        <v>45429</v>
      </c>
      <c r="E131" s="1156">
        <f>D131+3</f>
        <v>45432</v>
      </c>
      <c r="F131" s="1156">
        <f>E131+3</f>
        <v>45435</v>
      </c>
      <c r="G131" s="1201"/>
      <c r="H131" s="1174"/>
    </row>
    <row r="132" spans="1:8" ht="18" hidden="1" customHeight="1">
      <c r="B132" s="1154" t="s">
        <v>915</v>
      </c>
      <c r="C132" s="1154" t="s">
        <v>1042</v>
      </c>
      <c r="D132" s="1154">
        <v>45436</v>
      </c>
      <c r="E132" s="1155" t="s">
        <v>286</v>
      </c>
      <c r="F132" s="1155" t="s">
        <v>286</v>
      </c>
      <c r="G132" s="1201"/>
      <c r="H132" s="1174"/>
    </row>
    <row r="133" spans="1:8" ht="18" hidden="1" customHeight="1">
      <c r="B133" s="1154" t="s">
        <v>918</v>
      </c>
      <c r="C133" s="1154" t="s">
        <v>1043</v>
      </c>
      <c r="D133" s="1154">
        <v>45444</v>
      </c>
      <c r="E133" s="1155" t="s">
        <v>286</v>
      </c>
      <c r="F133" s="1155" t="s">
        <v>286</v>
      </c>
      <c r="G133" s="1201"/>
      <c r="H133" s="1174"/>
    </row>
    <row r="134" spans="1:8" ht="18" hidden="1" customHeight="1">
      <c r="B134" s="1154" t="s">
        <v>912</v>
      </c>
      <c r="C134" s="1154" t="s">
        <v>1044</v>
      </c>
      <c r="D134" s="1154">
        <v>45450</v>
      </c>
      <c r="E134" s="1155" t="s">
        <v>286</v>
      </c>
      <c r="F134" s="1155" t="s">
        <v>286</v>
      </c>
      <c r="G134" s="1201"/>
      <c r="H134" s="1174"/>
    </row>
    <row r="135" spans="1:8" ht="18" hidden="1" customHeight="1">
      <c r="B135" s="1154" t="s">
        <v>915</v>
      </c>
      <c r="C135" s="1154" t="s">
        <v>1045</v>
      </c>
      <c r="D135" s="1154">
        <v>45455</v>
      </c>
      <c r="E135" s="1155" t="s">
        <v>286</v>
      </c>
      <c r="F135" s="1155" t="s">
        <v>286</v>
      </c>
      <c r="G135" s="1201"/>
      <c r="H135" s="1174"/>
    </row>
    <row r="136" spans="1:8" ht="18" hidden="1" customHeight="1">
      <c r="B136" s="1154" t="s">
        <v>918</v>
      </c>
      <c r="C136" s="1154" t="s">
        <v>1046</v>
      </c>
      <c r="D136" s="1154">
        <v>45462</v>
      </c>
      <c r="E136" s="1155" t="s">
        <v>286</v>
      </c>
      <c r="F136" s="1155" t="s">
        <v>286</v>
      </c>
      <c r="G136" s="1201"/>
      <c r="H136" s="1174"/>
    </row>
    <row r="137" spans="1:8" ht="18" hidden="1" customHeight="1">
      <c r="B137" s="1154" t="s">
        <v>912</v>
      </c>
      <c r="C137" s="1154" t="s">
        <v>1047</v>
      </c>
      <c r="D137" s="1154">
        <v>45471</v>
      </c>
      <c r="E137" s="1155" t="s">
        <v>286</v>
      </c>
      <c r="F137" s="1155" t="s">
        <v>286</v>
      </c>
      <c r="G137" s="1201"/>
      <c r="H137" s="1174"/>
    </row>
    <row r="138" spans="1:8" ht="18" hidden="1" customHeight="1">
      <c r="B138" s="1154" t="s">
        <v>915</v>
      </c>
      <c r="C138" s="1154" t="s">
        <v>1048</v>
      </c>
      <c r="D138" s="1154">
        <v>45476</v>
      </c>
      <c r="E138" s="1155" t="s">
        <v>286</v>
      </c>
      <c r="F138" s="1155" t="s">
        <v>286</v>
      </c>
      <c r="G138" s="1201"/>
      <c r="H138" s="1174"/>
    </row>
    <row r="139" spans="1:8" ht="18" hidden="1" customHeight="1">
      <c r="B139" s="1154" t="s">
        <v>918</v>
      </c>
      <c r="C139" s="1154" t="s">
        <v>1049</v>
      </c>
      <c r="D139" s="1154">
        <v>45483</v>
      </c>
      <c r="E139" s="1155" t="s">
        <v>286</v>
      </c>
      <c r="F139" s="1155" t="s">
        <v>286</v>
      </c>
      <c r="G139" s="1201"/>
      <c r="H139" s="1174"/>
    </row>
    <row r="140" spans="1:8" ht="18" hidden="1" customHeight="1">
      <c r="B140" s="1154" t="s">
        <v>912</v>
      </c>
      <c r="C140" s="1154" t="s">
        <v>1050</v>
      </c>
      <c r="D140" s="1154">
        <v>45490</v>
      </c>
      <c r="E140" s="1155" t="s">
        <v>286</v>
      </c>
      <c r="F140" s="1155" t="s">
        <v>286</v>
      </c>
      <c r="G140" s="1201"/>
      <c r="H140" s="1174"/>
    </row>
    <row r="141" spans="1:8" ht="18" hidden="1" customHeight="1">
      <c r="B141" s="1154" t="s">
        <v>915</v>
      </c>
      <c r="C141" s="1154" t="s">
        <v>1051</v>
      </c>
      <c r="D141" s="1154">
        <v>45497</v>
      </c>
      <c r="E141" s="1155" t="s">
        <v>286</v>
      </c>
      <c r="F141" s="1155" t="s">
        <v>286</v>
      </c>
      <c r="G141" s="1201"/>
      <c r="H141" s="1174"/>
    </row>
    <row r="142" spans="1:8" ht="18" hidden="1" customHeight="1">
      <c r="B142" s="1154" t="s">
        <v>918</v>
      </c>
      <c r="C142" s="1154" t="s">
        <v>1052</v>
      </c>
      <c r="D142" s="1154">
        <v>45504</v>
      </c>
      <c r="E142" s="1155" t="s">
        <v>286</v>
      </c>
      <c r="F142" s="1155" t="s">
        <v>286</v>
      </c>
      <c r="G142" s="1201"/>
      <c r="H142" s="1174"/>
    </row>
    <row r="143" spans="1:8" ht="18" hidden="1" customHeight="1">
      <c r="B143" s="1154" t="s">
        <v>912</v>
      </c>
      <c r="C143" s="1154" t="s">
        <v>1053</v>
      </c>
      <c r="D143" s="1154">
        <v>45514</v>
      </c>
      <c r="E143" s="1151">
        <f>D143+3</f>
        <v>45517</v>
      </c>
      <c r="F143" s="1151">
        <f>E143+3</f>
        <v>45520</v>
      </c>
      <c r="G143" s="1201"/>
      <c r="H143" s="1174"/>
    </row>
    <row r="144" spans="1:8" ht="18" hidden="1" customHeight="1">
      <c r="B144" s="1154" t="s">
        <v>915</v>
      </c>
      <c r="C144" s="1154" t="s">
        <v>1054</v>
      </c>
      <c r="D144" s="1154">
        <v>45519</v>
      </c>
      <c r="E144" s="1155" t="s">
        <v>286</v>
      </c>
      <c r="F144" s="1155" t="s">
        <v>286</v>
      </c>
      <c r="G144" s="1201"/>
      <c r="H144" s="1174"/>
    </row>
    <row r="145" spans="1:8" ht="18" hidden="1" customHeight="1">
      <c r="B145" s="1154" t="s">
        <v>918</v>
      </c>
      <c r="C145" s="1154" t="s">
        <v>1055</v>
      </c>
      <c r="D145" s="1154">
        <v>45525</v>
      </c>
      <c r="E145" s="1155" t="s">
        <v>286</v>
      </c>
      <c r="F145" s="1155" t="s">
        <v>286</v>
      </c>
      <c r="G145" s="1201"/>
      <c r="H145" s="1174"/>
    </row>
    <row r="146" spans="1:8" ht="18" hidden="1" customHeight="1">
      <c r="B146" s="1154" t="s">
        <v>912</v>
      </c>
      <c r="C146" s="1154" t="s">
        <v>1056</v>
      </c>
      <c r="D146" s="1154">
        <v>45534</v>
      </c>
      <c r="E146" s="1155" t="s">
        <v>286</v>
      </c>
      <c r="F146" s="1155" t="s">
        <v>286</v>
      </c>
      <c r="G146" s="1201"/>
      <c r="H146" s="1174"/>
    </row>
    <row r="147" spans="1:8" ht="18" hidden="1" customHeight="1">
      <c r="B147" s="1154" t="s">
        <v>915</v>
      </c>
      <c r="C147" s="1154" t="s">
        <v>1057</v>
      </c>
      <c r="D147" s="1154">
        <v>45542</v>
      </c>
      <c r="E147" s="1155" t="s">
        <v>286</v>
      </c>
      <c r="F147" s="1155" t="s">
        <v>286</v>
      </c>
      <c r="G147" s="1201"/>
      <c r="H147" s="1174"/>
    </row>
    <row r="148" spans="1:8" ht="18" hidden="1" customHeight="1">
      <c r="B148" s="1154" t="s">
        <v>912</v>
      </c>
      <c r="C148" s="1154" t="s">
        <v>1058</v>
      </c>
      <c r="D148" s="1154">
        <v>45546</v>
      </c>
      <c r="E148" s="1151">
        <f t="shared" ref="E148:F152" si="13">D148+3</f>
        <v>45549</v>
      </c>
      <c r="F148" s="1151">
        <f t="shared" si="13"/>
        <v>45552</v>
      </c>
      <c r="G148" s="1201"/>
      <c r="H148" s="1174"/>
    </row>
    <row r="149" spans="1:8" ht="18" hidden="1" customHeight="1">
      <c r="B149" s="1158" t="s">
        <v>310</v>
      </c>
      <c r="C149" s="1154" t="s">
        <v>1059</v>
      </c>
      <c r="D149" s="1154">
        <v>45553</v>
      </c>
      <c r="E149" s="1156">
        <f t="shared" si="13"/>
        <v>45556</v>
      </c>
      <c r="F149" s="1156">
        <f t="shared" si="13"/>
        <v>45559</v>
      </c>
      <c r="G149" s="1201"/>
      <c r="H149" s="1174"/>
    </row>
    <row r="150" spans="1:8" ht="18" hidden="1" customHeight="1">
      <c r="B150" s="1154" t="s">
        <v>973</v>
      </c>
      <c r="C150" s="1154" t="s">
        <v>1060</v>
      </c>
      <c r="D150" s="1154">
        <v>45560</v>
      </c>
      <c r="E150" s="1151">
        <f t="shared" si="13"/>
        <v>45563</v>
      </c>
      <c r="F150" s="1151">
        <f t="shared" si="13"/>
        <v>45566</v>
      </c>
      <c r="G150" s="1201"/>
      <c r="H150" s="1174"/>
    </row>
    <row r="151" spans="1:8" ht="18" hidden="1" customHeight="1">
      <c r="A151" s="853" t="s">
        <v>912</v>
      </c>
      <c r="B151" s="1154" t="s">
        <v>979</v>
      </c>
      <c r="C151" s="1154" t="s">
        <v>1061</v>
      </c>
      <c r="D151" s="1154">
        <v>45569</v>
      </c>
      <c r="E151" s="1151">
        <f t="shared" si="13"/>
        <v>45572</v>
      </c>
      <c r="F151" s="1151">
        <f t="shared" si="13"/>
        <v>45575</v>
      </c>
      <c r="G151" s="1201"/>
      <c r="H151" s="1174"/>
    </row>
    <row r="152" spans="1:8" ht="18" hidden="1" customHeight="1">
      <c r="B152" s="1154" t="s">
        <v>915</v>
      </c>
      <c r="C152" s="1154" t="s">
        <v>1062</v>
      </c>
      <c r="D152" s="1154">
        <v>45574</v>
      </c>
      <c r="E152" s="1151">
        <f t="shared" si="13"/>
        <v>45577</v>
      </c>
      <c r="F152" s="1151">
        <f t="shared" si="13"/>
        <v>45580</v>
      </c>
      <c r="G152" s="1201"/>
      <c r="H152" s="1174"/>
    </row>
    <row r="153" spans="1:8" ht="18" hidden="1" customHeight="1">
      <c r="B153" s="1154" t="s">
        <v>973</v>
      </c>
      <c r="C153" s="1154" t="s">
        <v>1063</v>
      </c>
      <c r="D153" s="1154">
        <v>45581</v>
      </c>
      <c r="E153" s="1155" t="s">
        <v>286</v>
      </c>
      <c r="F153" s="1155" t="s">
        <v>286</v>
      </c>
      <c r="G153" s="1201"/>
      <c r="H153" s="1174"/>
    </row>
    <row r="154" spans="1:8" ht="18" hidden="1" customHeight="1">
      <c r="A154" s="853" t="s">
        <v>912</v>
      </c>
      <c r="B154" s="1154" t="s">
        <v>979</v>
      </c>
      <c r="C154" s="1154" t="s">
        <v>1064</v>
      </c>
      <c r="D154" s="1154">
        <v>45589</v>
      </c>
      <c r="E154" s="1151">
        <f t="shared" ref="E154:F171" si="14">D154+3</f>
        <v>45592</v>
      </c>
      <c r="F154" s="1151">
        <f t="shared" si="14"/>
        <v>45595</v>
      </c>
      <c r="G154" s="1201"/>
      <c r="H154" s="1174"/>
    </row>
    <row r="155" spans="1:8" ht="18" hidden="1" customHeight="1">
      <c r="B155" s="1154" t="s">
        <v>915</v>
      </c>
      <c r="C155" s="1154" t="s">
        <v>1065</v>
      </c>
      <c r="D155" s="1154">
        <v>45595</v>
      </c>
      <c r="E155" s="1151">
        <f t="shared" si="14"/>
        <v>45598</v>
      </c>
      <c r="F155" s="1151">
        <f t="shared" si="14"/>
        <v>45601</v>
      </c>
      <c r="G155" s="1201"/>
      <c r="H155" s="1174"/>
    </row>
    <row r="156" spans="1:8" ht="18" hidden="1" customHeight="1">
      <c r="B156" s="1158" t="s">
        <v>310</v>
      </c>
      <c r="C156" s="1154" t="s">
        <v>1066</v>
      </c>
      <c r="D156" s="1156">
        <v>45603</v>
      </c>
      <c r="E156" s="1156">
        <f t="shared" si="14"/>
        <v>45606</v>
      </c>
      <c r="F156" s="1156">
        <f t="shared" si="14"/>
        <v>45609</v>
      </c>
      <c r="G156" s="1201"/>
      <c r="H156" s="1174"/>
    </row>
    <row r="157" spans="1:8" ht="18" hidden="1" customHeight="1">
      <c r="A157" s="853" t="s">
        <v>1067</v>
      </c>
      <c r="B157" s="1154" t="s">
        <v>291</v>
      </c>
      <c r="C157" s="1154" t="s">
        <v>1068</v>
      </c>
      <c r="D157" s="1154">
        <v>45614</v>
      </c>
      <c r="E157" s="1151">
        <f t="shared" si="14"/>
        <v>45617</v>
      </c>
      <c r="F157" s="1151">
        <f t="shared" si="14"/>
        <v>45620</v>
      </c>
      <c r="G157" s="1201"/>
      <c r="H157" s="1174"/>
    </row>
    <row r="158" spans="1:8" ht="18" hidden="1" customHeight="1">
      <c r="A158" s="853" t="s">
        <v>915</v>
      </c>
      <c r="B158" s="1154" t="s">
        <v>291</v>
      </c>
      <c r="C158" s="1154" t="s">
        <v>1069</v>
      </c>
      <c r="D158" s="1154">
        <v>45620</v>
      </c>
      <c r="E158" s="1151">
        <f t="shared" si="14"/>
        <v>45623</v>
      </c>
      <c r="F158" s="1151">
        <f t="shared" si="14"/>
        <v>45626</v>
      </c>
      <c r="G158" s="1201"/>
      <c r="H158" s="1174"/>
    </row>
    <row r="159" spans="1:8" ht="18" hidden="1" customHeight="1">
      <c r="B159" s="1154" t="s">
        <v>291</v>
      </c>
      <c r="C159" s="1154" t="s">
        <v>1070</v>
      </c>
      <c r="D159" s="1154">
        <v>45627</v>
      </c>
      <c r="E159" s="1151">
        <f t="shared" si="14"/>
        <v>45630</v>
      </c>
      <c r="F159" s="1151">
        <f t="shared" si="14"/>
        <v>45633</v>
      </c>
      <c r="G159" s="1201"/>
      <c r="H159" s="1174"/>
    </row>
    <row r="160" spans="1:8" ht="18" hidden="1" customHeight="1">
      <c r="B160" s="1154" t="s">
        <v>291</v>
      </c>
      <c r="C160" s="1154" t="s">
        <v>1071</v>
      </c>
      <c r="D160" s="1154">
        <v>45633</v>
      </c>
      <c r="E160" s="1151">
        <f t="shared" si="14"/>
        <v>45636</v>
      </c>
      <c r="F160" s="1151">
        <f t="shared" si="14"/>
        <v>45639</v>
      </c>
      <c r="G160" s="1201"/>
      <c r="H160" s="1174"/>
    </row>
    <row r="161" spans="1:8" ht="18" hidden="1" customHeight="1">
      <c r="A161" s="853" t="s">
        <v>291</v>
      </c>
      <c r="B161" s="1154" t="s">
        <v>291</v>
      </c>
      <c r="C161" s="1154" t="s">
        <v>1072</v>
      </c>
      <c r="D161" s="1154">
        <v>45637</v>
      </c>
      <c r="E161" s="1151">
        <f t="shared" si="14"/>
        <v>45640</v>
      </c>
      <c r="F161" s="1151">
        <f t="shared" si="14"/>
        <v>45643</v>
      </c>
      <c r="G161" s="1201"/>
      <c r="H161" s="1174"/>
    </row>
    <row r="162" spans="1:8" ht="18" hidden="1" customHeight="1">
      <c r="A162" s="853" t="s">
        <v>291</v>
      </c>
      <c r="B162" s="1154" t="s">
        <v>291</v>
      </c>
      <c r="C162" s="1154" t="s">
        <v>1073</v>
      </c>
      <c r="D162" s="1154">
        <v>45644</v>
      </c>
      <c r="E162" s="1151">
        <f t="shared" si="14"/>
        <v>45647</v>
      </c>
      <c r="F162" s="1151">
        <f t="shared" si="14"/>
        <v>45650</v>
      </c>
      <c r="G162" s="1201"/>
      <c r="H162" s="1174"/>
    </row>
    <row r="163" spans="1:8" ht="18" hidden="1" customHeight="1">
      <c r="B163" s="1154" t="s">
        <v>291</v>
      </c>
      <c r="C163" s="1154" t="s">
        <v>1074</v>
      </c>
      <c r="D163" s="1154">
        <v>45650</v>
      </c>
      <c r="E163" s="1151">
        <f t="shared" si="14"/>
        <v>45653</v>
      </c>
      <c r="F163" s="1151">
        <f t="shared" si="14"/>
        <v>45656</v>
      </c>
      <c r="G163" s="1201"/>
      <c r="H163" s="1174"/>
    </row>
    <row r="164" spans="1:8" ht="18" hidden="1" customHeight="1">
      <c r="B164" s="1154" t="s">
        <v>291</v>
      </c>
      <c r="C164" s="1154" t="s">
        <v>1075</v>
      </c>
      <c r="D164" s="1154">
        <v>45657</v>
      </c>
      <c r="E164" s="1151">
        <f t="shared" si="14"/>
        <v>45660</v>
      </c>
      <c r="F164" s="1151">
        <f t="shared" si="14"/>
        <v>45663</v>
      </c>
      <c r="G164" s="1201"/>
      <c r="H164" s="1174"/>
    </row>
    <row r="165" spans="1:8" ht="18" hidden="1" customHeight="1">
      <c r="B165" s="1154" t="s">
        <v>291</v>
      </c>
      <c r="C165" s="1154" t="s">
        <v>1076</v>
      </c>
      <c r="D165" s="1154">
        <v>45664</v>
      </c>
      <c r="E165" s="1151">
        <f t="shared" si="14"/>
        <v>45667</v>
      </c>
      <c r="F165" s="1151">
        <f t="shared" si="14"/>
        <v>45670</v>
      </c>
      <c r="G165" s="1201"/>
      <c r="H165" s="1174"/>
    </row>
    <row r="166" spans="1:8" ht="18" hidden="1" customHeight="1">
      <c r="B166" s="1154" t="s">
        <v>291</v>
      </c>
      <c r="C166" s="1154" t="s">
        <v>1077</v>
      </c>
      <c r="D166" s="1154">
        <v>45671</v>
      </c>
      <c r="E166" s="1151">
        <f t="shared" si="14"/>
        <v>45674</v>
      </c>
      <c r="F166" s="1151">
        <f t="shared" si="14"/>
        <v>45677</v>
      </c>
      <c r="G166" s="1201"/>
      <c r="H166" s="1174"/>
    </row>
    <row r="167" spans="1:8" ht="18" hidden="1" customHeight="1">
      <c r="B167" s="1154" t="s">
        <v>291</v>
      </c>
      <c r="C167" s="1154" t="s">
        <v>1078</v>
      </c>
      <c r="D167" s="1154">
        <v>45313</v>
      </c>
      <c r="E167" s="1151">
        <f t="shared" si="14"/>
        <v>45316</v>
      </c>
      <c r="F167" s="1151">
        <f t="shared" si="14"/>
        <v>45319</v>
      </c>
      <c r="G167" s="1201"/>
      <c r="H167" s="1174"/>
    </row>
    <row r="168" spans="1:8" ht="18" hidden="1" customHeight="1">
      <c r="B168" s="1154" t="s">
        <v>291</v>
      </c>
      <c r="C168" s="1154" t="s">
        <v>1079</v>
      </c>
      <c r="D168" s="1154">
        <v>45320</v>
      </c>
      <c r="E168" s="1151">
        <f t="shared" si="14"/>
        <v>45323</v>
      </c>
      <c r="F168" s="1151">
        <f t="shared" si="14"/>
        <v>45326</v>
      </c>
      <c r="G168" s="1201"/>
      <c r="H168" s="1174"/>
    </row>
    <row r="169" spans="1:8" ht="18" hidden="1" customHeight="1">
      <c r="B169" s="1154" t="s">
        <v>291</v>
      </c>
      <c r="C169" s="1154" t="s">
        <v>1080</v>
      </c>
      <c r="D169" s="1154">
        <v>45327</v>
      </c>
      <c r="E169" s="1151">
        <f t="shared" si="14"/>
        <v>45330</v>
      </c>
      <c r="F169" s="1151">
        <f t="shared" si="14"/>
        <v>45333</v>
      </c>
      <c r="G169" s="1201"/>
      <c r="H169" s="1174"/>
    </row>
    <row r="170" spans="1:8" ht="18" hidden="1" customHeight="1">
      <c r="B170" s="1154" t="s">
        <v>1081</v>
      </c>
      <c r="C170" s="1154" t="s">
        <v>1082</v>
      </c>
      <c r="D170" s="1154">
        <v>45700</v>
      </c>
      <c r="E170" s="1151">
        <f t="shared" si="14"/>
        <v>45703</v>
      </c>
      <c r="F170" s="1151">
        <f t="shared" si="14"/>
        <v>45706</v>
      </c>
      <c r="G170" s="1201"/>
      <c r="H170" s="1174"/>
    </row>
    <row r="171" spans="1:8" ht="18" hidden="1" customHeight="1">
      <c r="B171" s="1154" t="s">
        <v>1083</v>
      </c>
      <c r="C171" s="1154" t="s">
        <v>1084</v>
      </c>
      <c r="D171" s="1154">
        <v>45706</v>
      </c>
      <c r="E171" s="1151">
        <f t="shared" si="14"/>
        <v>45709</v>
      </c>
      <c r="F171" s="1151">
        <f t="shared" si="14"/>
        <v>45712</v>
      </c>
      <c r="G171" s="1201"/>
      <c r="H171" s="1174"/>
    </row>
    <row r="172" spans="1:8" ht="18" hidden="1" customHeight="1">
      <c r="B172" s="1154" t="s">
        <v>779</v>
      </c>
      <c r="C172" s="1154" t="s">
        <v>1267</v>
      </c>
      <c r="D172" s="1154">
        <v>45711</v>
      </c>
      <c r="E172" s="1151">
        <f>D172+2</f>
        <v>45713</v>
      </c>
      <c r="F172" s="1151">
        <f>E172+2</f>
        <v>45715</v>
      </c>
      <c r="G172" s="1201"/>
      <c r="H172" s="1174"/>
    </row>
    <row r="173" spans="1:8" ht="18" hidden="1" customHeight="1">
      <c r="B173" s="1154" t="s">
        <v>779</v>
      </c>
      <c r="C173" s="1154" t="s">
        <v>1268</v>
      </c>
      <c r="D173" s="1154">
        <v>45717</v>
      </c>
      <c r="E173" s="1151">
        <f t="shared" ref="E173:F176" si="15">D173+2</f>
        <v>45719</v>
      </c>
      <c r="F173" s="1151">
        <f t="shared" si="15"/>
        <v>45721</v>
      </c>
      <c r="G173" s="1201"/>
      <c r="H173" s="1174"/>
    </row>
    <row r="174" spans="1:8" ht="18" hidden="1" customHeight="1">
      <c r="B174" s="1154" t="s">
        <v>779</v>
      </c>
      <c r="C174" s="1154" t="s">
        <v>1269</v>
      </c>
      <c r="D174" s="1154">
        <v>45726</v>
      </c>
      <c r="E174" s="1151">
        <f t="shared" si="15"/>
        <v>45728</v>
      </c>
      <c r="F174" s="1151">
        <f t="shared" si="15"/>
        <v>45730</v>
      </c>
      <c r="G174" s="1201"/>
      <c r="H174" s="1174"/>
    </row>
    <row r="175" spans="1:8" ht="18" hidden="1" customHeight="1">
      <c r="B175" s="1154" t="s">
        <v>779</v>
      </c>
      <c r="C175" s="1154" t="s">
        <v>1270</v>
      </c>
      <c r="D175" s="1154">
        <v>45733</v>
      </c>
      <c r="E175" s="1151">
        <f t="shared" si="15"/>
        <v>45735</v>
      </c>
      <c r="F175" s="1151">
        <f t="shared" si="15"/>
        <v>45737</v>
      </c>
      <c r="G175" s="1201"/>
      <c r="H175" s="1174"/>
    </row>
    <row r="176" spans="1:8" ht="18" hidden="1" customHeight="1">
      <c r="B176" s="1154" t="s">
        <v>1280</v>
      </c>
      <c r="C176" s="1154" t="s">
        <v>1281</v>
      </c>
      <c r="D176" s="1154">
        <v>45854</v>
      </c>
      <c r="E176" s="1151">
        <f t="shared" si="15"/>
        <v>45856</v>
      </c>
      <c r="F176" s="1151">
        <f t="shared" si="15"/>
        <v>45858</v>
      </c>
      <c r="G176" s="1201"/>
      <c r="H176" s="1174"/>
    </row>
    <row r="177" spans="1:8" ht="18" hidden="1" customHeight="1">
      <c r="B177" s="1154" t="s">
        <v>1282</v>
      </c>
      <c r="C177" s="1154" t="s">
        <v>1283</v>
      </c>
      <c r="D177" s="1154">
        <v>45864</v>
      </c>
      <c r="E177" s="1151">
        <f t="shared" ref="E177:F178" si="16">D177+2</f>
        <v>45866</v>
      </c>
      <c r="F177" s="1151">
        <f t="shared" si="16"/>
        <v>45868</v>
      </c>
      <c r="G177" s="1201"/>
      <c r="H177" s="1174"/>
    </row>
    <row r="178" spans="1:8" ht="18" hidden="1" customHeight="1">
      <c r="B178" s="1154" t="s">
        <v>1282</v>
      </c>
      <c r="C178" s="1154" t="s">
        <v>1284</v>
      </c>
      <c r="D178" s="1154">
        <v>45871</v>
      </c>
      <c r="E178" s="1151">
        <f t="shared" si="16"/>
        <v>45873</v>
      </c>
      <c r="F178" s="1151">
        <f t="shared" si="16"/>
        <v>45875</v>
      </c>
      <c r="G178" s="1201"/>
      <c r="H178" s="1174"/>
    </row>
    <row r="179" spans="1:8" ht="18" hidden="1" customHeight="1">
      <c r="B179" s="1154" t="s">
        <v>1282</v>
      </c>
      <c r="C179" s="1154" t="s">
        <v>1285</v>
      </c>
      <c r="D179" s="1154">
        <v>45880</v>
      </c>
      <c r="E179" s="1151">
        <f>D179+2</f>
        <v>45882</v>
      </c>
      <c r="F179" s="1151">
        <f>E179+2</f>
        <v>45884</v>
      </c>
      <c r="G179" s="1201"/>
      <c r="H179" s="1174"/>
    </row>
    <row r="180" spans="1:8" ht="18" hidden="1" customHeight="1">
      <c r="B180" s="1154" t="s">
        <v>256</v>
      </c>
      <c r="C180" s="1154" t="s">
        <v>1286</v>
      </c>
      <c r="D180" s="1154">
        <v>45888</v>
      </c>
      <c r="E180" s="1151">
        <f t="shared" ref="E180:F180" si="17">D180+2</f>
        <v>45890</v>
      </c>
      <c r="F180" s="1151">
        <f t="shared" si="17"/>
        <v>45892</v>
      </c>
      <c r="G180" s="1201"/>
      <c r="H180" s="1174"/>
    </row>
    <row r="181" spans="1:8" ht="18" hidden="1" customHeight="1">
      <c r="B181" s="1154" t="s">
        <v>1282</v>
      </c>
      <c r="C181" s="1154" t="s">
        <v>1287</v>
      </c>
      <c r="D181" s="1154">
        <v>45886</v>
      </c>
      <c r="E181" s="1151">
        <f t="shared" ref="E181:F186" si="18">D181+2</f>
        <v>45888</v>
      </c>
      <c r="F181" s="1151">
        <f t="shared" si="18"/>
        <v>45890</v>
      </c>
      <c r="G181" s="1201"/>
      <c r="H181" s="1174"/>
    </row>
    <row r="182" spans="1:8" ht="18" hidden="1" customHeight="1">
      <c r="B182" s="1154" t="s">
        <v>1282</v>
      </c>
      <c r="C182" s="1154" t="s">
        <v>1288</v>
      </c>
      <c r="D182" s="1154">
        <v>45898</v>
      </c>
      <c r="E182" s="1151">
        <f t="shared" si="18"/>
        <v>45900</v>
      </c>
      <c r="F182" s="1151">
        <f t="shared" si="18"/>
        <v>45902</v>
      </c>
      <c r="G182" s="1201"/>
      <c r="H182" s="1174"/>
    </row>
    <row r="183" spans="1:8" ht="18" hidden="1" customHeight="1">
      <c r="B183" s="1154" t="s">
        <v>1282</v>
      </c>
      <c r="C183" s="1154" t="s">
        <v>1289</v>
      </c>
      <c r="D183" s="1154">
        <v>45908</v>
      </c>
      <c r="E183" s="1151">
        <f t="shared" si="18"/>
        <v>45910</v>
      </c>
      <c r="F183" s="1151">
        <f t="shared" si="18"/>
        <v>45912</v>
      </c>
      <c r="G183" s="1201"/>
      <c r="H183" s="1174"/>
    </row>
    <row r="184" spans="1:8" ht="18" hidden="1" customHeight="1">
      <c r="B184" s="1154" t="s">
        <v>1282</v>
      </c>
      <c r="C184" s="1154" t="s">
        <v>1290</v>
      </c>
      <c r="D184" s="1154">
        <v>45915</v>
      </c>
      <c r="E184" s="1151">
        <f t="shared" si="18"/>
        <v>45917</v>
      </c>
      <c r="F184" s="1151">
        <f>E184+1</f>
        <v>45918</v>
      </c>
      <c r="G184" s="1201"/>
      <c r="H184" s="1194" t="e">
        <f>WEEKNUM(#REF!)</f>
        <v>#REF!</v>
      </c>
    </row>
    <row r="185" spans="1:8" ht="18" hidden="1" customHeight="1">
      <c r="B185" s="1154" t="s">
        <v>1282</v>
      </c>
      <c r="C185" s="1154" t="s">
        <v>1291</v>
      </c>
      <c r="D185" s="1154">
        <v>45921</v>
      </c>
      <c r="E185" s="1151">
        <f t="shared" si="18"/>
        <v>45923</v>
      </c>
      <c r="F185" s="1151">
        <f t="shared" ref="F185:F195" si="19">E185+1</f>
        <v>45924</v>
      </c>
      <c r="G185" s="1201"/>
      <c r="H185" s="1194" t="e">
        <f>WEEKNUM(#REF!)</f>
        <v>#REF!</v>
      </c>
    </row>
    <row r="186" spans="1:8" ht="18" hidden="1" customHeight="1">
      <c r="B186" s="1154" t="s">
        <v>1282</v>
      </c>
      <c r="C186" s="1154" t="s">
        <v>1292</v>
      </c>
      <c r="D186" s="1154">
        <v>45923</v>
      </c>
      <c r="E186" s="1151">
        <f t="shared" si="18"/>
        <v>45925</v>
      </c>
      <c r="F186" s="1151">
        <f t="shared" si="19"/>
        <v>45926</v>
      </c>
      <c r="G186" s="1201"/>
      <c r="H186" s="1194" t="e">
        <f>WEEKNUM(#REF!)</f>
        <v>#REF!</v>
      </c>
    </row>
    <row r="187" spans="1:8" ht="18" hidden="1" customHeight="1">
      <c r="B187" s="1154" t="s">
        <v>1282</v>
      </c>
      <c r="C187" s="1154" t="s">
        <v>1293</v>
      </c>
      <c r="D187" s="1154">
        <v>45930</v>
      </c>
      <c r="E187" s="1151">
        <f t="shared" ref="E187:E188" si="20">D187+2</f>
        <v>45932</v>
      </c>
      <c r="F187" s="1151">
        <f t="shared" si="19"/>
        <v>45933</v>
      </c>
      <c r="G187" s="1201"/>
      <c r="H187" s="1194" t="e">
        <f>WEEKNUM(#REF!)</f>
        <v>#REF!</v>
      </c>
    </row>
    <row r="188" spans="1:8" ht="18" hidden="1" customHeight="1">
      <c r="B188" s="1154" t="s">
        <v>1282</v>
      </c>
      <c r="C188" s="1154" t="s">
        <v>1294</v>
      </c>
      <c r="D188" s="1154">
        <v>45937</v>
      </c>
      <c r="E188" s="1151">
        <f t="shared" si="20"/>
        <v>45939</v>
      </c>
      <c r="F188" s="1151">
        <f t="shared" si="19"/>
        <v>45940</v>
      </c>
      <c r="G188" s="1201"/>
      <c r="H188" s="1194" t="e">
        <f>WEEKNUM(#REF!)</f>
        <v>#REF!</v>
      </c>
    </row>
    <row r="189" spans="1:8" ht="18" hidden="1" customHeight="1">
      <c r="B189" s="1154" t="s">
        <v>1282</v>
      </c>
      <c r="C189" s="1154" t="s">
        <v>1295</v>
      </c>
      <c r="D189" s="1154">
        <v>46034</v>
      </c>
      <c r="E189" s="1151">
        <f>D189+3</f>
        <v>46037</v>
      </c>
      <c r="F189" s="1151">
        <f>E189+1</f>
        <v>46038</v>
      </c>
      <c r="G189" s="1201"/>
      <c r="H189" s="1194" t="e">
        <f>WEEKNUM(#REF!)</f>
        <v>#REF!</v>
      </c>
    </row>
    <row r="190" spans="1:8" ht="18" hidden="1" customHeight="1">
      <c r="B190" s="1154" t="s">
        <v>1282</v>
      </c>
      <c r="C190" s="1154" t="s">
        <v>1296</v>
      </c>
      <c r="D190" s="1154">
        <v>46043</v>
      </c>
      <c r="E190" s="1151">
        <f>D190+4</f>
        <v>46047</v>
      </c>
      <c r="F190" s="1151">
        <f t="shared" si="19"/>
        <v>46048</v>
      </c>
      <c r="G190" s="1201"/>
      <c r="H190" s="1194" t="e">
        <f>WEEKNUM(#REF!)</f>
        <v>#REF!</v>
      </c>
    </row>
    <row r="191" spans="1:8" ht="18" hidden="1" customHeight="1">
      <c r="A191" s="853" t="s">
        <v>1282</v>
      </c>
      <c r="B191" s="1159" t="s">
        <v>310</v>
      </c>
      <c r="C191" s="1154" t="s">
        <v>1297</v>
      </c>
      <c r="D191" s="1160">
        <v>46049</v>
      </c>
      <c r="E191" s="1160">
        <f t="shared" ref="E191" si="21">D191+3</f>
        <v>46052</v>
      </c>
      <c r="F191" s="1160">
        <f t="shared" si="19"/>
        <v>46053</v>
      </c>
      <c r="G191" s="1201"/>
      <c r="H191" s="1194" t="e">
        <f>WEEKNUM(#REF!)</f>
        <v>#REF!</v>
      </c>
    </row>
    <row r="192" spans="1:8" ht="18" hidden="1" customHeight="1">
      <c r="B192" s="1154" t="s">
        <v>1282</v>
      </c>
      <c r="C192" s="1154" t="s">
        <v>1298</v>
      </c>
      <c r="D192" s="1154">
        <v>46053</v>
      </c>
      <c r="E192" s="1151">
        <f t="shared" ref="E192:E195" si="22">D192+4</f>
        <v>46057</v>
      </c>
      <c r="F192" s="1151">
        <f t="shared" si="19"/>
        <v>46058</v>
      </c>
      <c r="G192" s="1201"/>
      <c r="H192" s="1194" t="e">
        <f>WEEKNUM(#REF!)</f>
        <v>#REF!</v>
      </c>
    </row>
    <row r="193" spans="1:8" ht="18" hidden="1" customHeight="1">
      <c r="B193" s="1154" t="s">
        <v>1282</v>
      </c>
      <c r="C193" s="1154" t="s">
        <v>1299</v>
      </c>
      <c r="D193" s="1154">
        <v>46067</v>
      </c>
      <c r="E193" s="1151">
        <f t="shared" si="22"/>
        <v>46071</v>
      </c>
      <c r="F193" s="1151">
        <f t="shared" si="19"/>
        <v>46072</v>
      </c>
      <c r="G193" s="1201"/>
      <c r="H193" s="1194" t="e">
        <f>WEEKNUM(#REF!)</f>
        <v>#REF!</v>
      </c>
    </row>
    <row r="194" spans="1:8" ht="18" hidden="1" customHeight="1">
      <c r="A194" s="853" t="s">
        <v>1282</v>
      </c>
      <c r="B194" s="1154" t="s">
        <v>1280</v>
      </c>
      <c r="C194" s="1154" t="s">
        <v>1300</v>
      </c>
      <c r="D194" s="1154">
        <v>46068</v>
      </c>
      <c r="E194" s="1151">
        <f t="shared" si="22"/>
        <v>46072</v>
      </c>
      <c r="F194" s="1151">
        <f t="shared" si="19"/>
        <v>46073</v>
      </c>
      <c r="G194" s="1201"/>
      <c r="H194" s="1194" t="e">
        <f>WEEKNUM(#REF!)</f>
        <v>#REF!</v>
      </c>
    </row>
    <row r="195" spans="1:8" ht="18" hidden="1" customHeight="1">
      <c r="B195" s="1154" t="s">
        <v>1282</v>
      </c>
      <c r="C195" s="1154" t="s">
        <v>1301</v>
      </c>
      <c r="D195" s="1154">
        <v>46073</v>
      </c>
      <c r="E195" s="1151">
        <f t="shared" si="22"/>
        <v>46077</v>
      </c>
      <c r="F195" s="1151">
        <f t="shared" si="19"/>
        <v>46078</v>
      </c>
      <c r="G195" s="1201"/>
      <c r="H195" s="1194" t="e">
        <f>WEEKNUM(#REF!)</f>
        <v>#REF!</v>
      </c>
    </row>
    <row r="196" spans="1:8" ht="18" hidden="1" customHeight="1">
      <c r="B196" s="1154" t="s">
        <v>1282</v>
      </c>
      <c r="C196" s="1154" t="s">
        <v>1302</v>
      </c>
      <c r="D196" s="1154">
        <v>46082</v>
      </c>
      <c r="E196" s="1151">
        <f t="shared" ref="E196:E199" si="23">D196+4</f>
        <v>46086</v>
      </c>
      <c r="F196" s="1151">
        <f t="shared" ref="F196" si="24">E196+1</f>
        <v>46087</v>
      </c>
      <c r="G196" s="1201"/>
      <c r="H196" s="1194" t="e">
        <f>WEEKNUM(#REF!)</f>
        <v>#REF!</v>
      </c>
    </row>
    <row r="197" spans="1:8" ht="18" hidden="1" customHeight="1">
      <c r="B197" s="1154" t="s">
        <v>1282</v>
      </c>
      <c r="C197" s="1154" t="s">
        <v>1303</v>
      </c>
      <c r="D197" s="1154">
        <v>46092</v>
      </c>
      <c r="E197" s="1151">
        <f t="shared" si="23"/>
        <v>46096</v>
      </c>
      <c r="F197" s="1151">
        <f t="shared" ref="F197" si="25">E197+1</f>
        <v>46097</v>
      </c>
      <c r="G197" s="1201"/>
      <c r="H197" s="1194" t="e">
        <f>WEEKNUM(#REF!)</f>
        <v>#REF!</v>
      </c>
    </row>
    <row r="198" spans="1:8" ht="18" hidden="1" customHeight="1">
      <c r="B198" s="1154" t="s">
        <v>1282</v>
      </c>
      <c r="C198" s="1154" t="s">
        <v>1304</v>
      </c>
      <c r="D198" s="1154">
        <v>46099</v>
      </c>
      <c r="E198" s="1151">
        <f t="shared" si="23"/>
        <v>46103</v>
      </c>
      <c r="F198" s="1151">
        <f t="shared" ref="F198:F199" si="26">E198+1</f>
        <v>46104</v>
      </c>
      <c r="G198" s="1201"/>
      <c r="H198" s="1194" t="e">
        <f>WEEKNUM(#REF!)</f>
        <v>#REF!</v>
      </c>
    </row>
    <row r="199" spans="1:8" ht="18" hidden="1" customHeight="1">
      <c r="B199" s="1154" t="s">
        <v>1282</v>
      </c>
      <c r="C199" s="1154" t="s">
        <v>1305</v>
      </c>
      <c r="D199" s="1154">
        <v>46111</v>
      </c>
      <c r="E199" s="1151">
        <f t="shared" si="23"/>
        <v>46115</v>
      </c>
      <c r="F199" s="1151">
        <f t="shared" si="26"/>
        <v>46116</v>
      </c>
      <c r="G199" s="1201"/>
      <c r="H199" s="1194" t="e">
        <f>WEEKNUM(#REF!)</f>
        <v>#REF!</v>
      </c>
    </row>
    <row r="200" spans="1:8" ht="18" hidden="1" customHeight="1">
      <c r="B200" s="1159" t="s">
        <v>310</v>
      </c>
      <c r="C200" s="1154" t="s">
        <v>1306</v>
      </c>
      <c r="D200" s="1160">
        <v>46112</v>
      </c>
      <c r="E200" s="1160">
        <f t="shared" ref="E200:E201" si="27">D200+4</f>
        <v>46116</v>
      </c>
      <c r="F200" s="1160">
        <f t="shared" ref="F200" si="28">E200+1</f>
        <v>46117</v>
      </c>
      <c r="G200" s="1201"/>
      <c r="H200" s="1194" t="e">
        <f>WEEKNUM(#REF!)</f>
        <v>#REF!</v>
      </c>
    </row>
    <row r="201" spans="1:8" ht="18" hidden="1" customHeight="1">
      <c r="B201" s="1154" t="s">
        <v>1282</v>
      </c>
      <c r="C201" s="1154" t="s">
        <v>1307</v>
      </c>
      <c r="D201" s="1154">
        <v>46117</v>
      </c>
      <c r="E201" s="1151">
        <f t="shared" si="27"/>
        <v>46121</v>
      </c>
      <c r="F201" s="959" t="s">
        <v>286</v>
      </c>
      <c r="G201" s="1201"/>
      <c r="H201" s="1194" t="e">
        <f>WEEKNUM(#REF!)</f>
        <v>#REF!</v>
      </c>
    </row>
    <row r="202" spans="1:8" ht="18" hidden="1" customHeight="1">
      <c r="B202" s="1154" t="s">
        <v>1282</v>
      </c>
      <c r="C202" s="1154" t="s">
        <v>1308</v>
      </c>
      <c r="D202" s="1154">
        <v>46125</v>
      </c>
      <c r="E202" s="1151">
        <f t="shared" ref="E202" si="29">D202+4</f>
        <v>46129</v>
      </c>
      <c r="F202" s="959" t="s">
        <v>286</v>
      </c>
      <c r="G202" s="1201"/>
      <c r="H202" s="1194" t="e">
        <f>WEEKNUM(#REF!)</f>
        <v>#REF!</v>
      </c>
    </row>
    <row r="203" spans="1:8" ht="18" hidden="1" customHeight="1">
      <c r="B203" s="1154" t="s">
        <v>1282</v>
      </c>
      <c r="C203" s="1154" t="s">
        <v>1309</v>
      </c>
      <c r="D203" s="1154">
        <v>46137</v>
      </c>
      <c r="E203" s="1151">
        <f t="shared" ref="E203" si="30">D203+4</f>
        <v>46141</v>
      </c>
      <c r="F203" s="959" t="s">
        <v>286</v>
      </c>
      <c r="G203" s="1201"/>
      <c r="H203" s="1194" t="e">
        <f>WEEKNUM(#REF!)</f>
        <v>#REF!</v>
      </c>
    </row>
    <row r="204" spans="1:8" ht="18" hidden="1" customHeight="1">
      <c r="B204" s="1154" t="s">
        <v>1282</v>
      </c>
      <c r="C204" s="1154" t="s">
        <v>1310</v>
      </c>
      <c r="D204" s="1154">
        <v>46147</v>
      </c>
      <c r="E204" s="1151">
        <f t="shared" ref="E204" si="31">D204+4</f>
        <v>46151</v>
      </c>
      <c r="F204" s="959" t="s">
        <v>286</v>
      </c>
      <c r="G204" s="1201"/>
      <c r="H204" s="1194" t="e">
        <f>WEEKNUM(#REF!)</f>
        <v>#REF!</v>
      </c>
    </row>
    <row r="205" spans="1:8" ht="18" hidden="1" customHeight="1">
      <c r="A205" s="853" t="s">
        <v>1282</v>
      </c>
      <c r="B205" s="1159" t="s">
        <v>1311</v>
      </c>
      <c r="C205" s="1154" t="s">
        <v>1312</v>
      </c>
      <c r="D205" s="1160">
        <v>46155</v>
      </c>
      <c r="E205" s="1160">
        <f t="shared" ref="E205:E206" si="32">D205+4</f>
        <v>46159</v>
      </c>
      <c r="F205" s="905" t="s">
        <v>286</v>
      </c>
      <c r="G205" s="1201"/>
      <c r="H205" s="1194" t="e">
        <f>WEEKNUM(#REF!)</f>
        <v>#REF!</v>
      </c>
    </row>
    <row r="206" spans="1:8" ht="18" hidden="1" customHeight="1">
      <c r="A206" s="853" t="s">
        <v>1282</v>
      </c>
      <c r="B206" s="1159" t="s">
        <v>1311</v>
      </c>
      <c r="C206" s="1154" t="s">
        <v>1313</v>
      </c>
      <c r="D206" s="1160">
        <v>46147</v>
      </c>
      <c r="E206" s="1160">
        <f t="shared" si="32"/>
        <v>46151</v>
      </c>
      <c r="F206" s="1160">
        <f t="shared" ref="F206" si="33">E206+1</f>
        <v>46152</v>
      </c>
      <c r="G206" s="1201"/>
      <c r="H206" s="1194">
        <v>19</v>
      </c>
    </row>
    <row r="207" spans="1:8" ht="18" hidden="1" customHeight="1">
      <c r="A207" s="853" t="s">
        <v>1314</v>
      </c>
      <c r="B207" s="1159" t="s">
        <v>1311</v>
      </c>
      <c r="C207" s="1154" t="s">
        <v>1315</v>
      </c>
      <c r="D207" s="1160">
        <v>46155</v>
      </c>
      <c r="E207" s="1160">
        <f t="shared" ref="E207" si="34">D207+4</f>
        <v>46159</v>
      </c>
      <c r="F207" s="1160">
        <f t="shared" ref="F207" si="35">E207+1</f>
        <v>46160</v>
      </c>
      <c r="G207" s="1201"/>
      <c r="H207" s="1194">
        <v>20</v>
      </c>
    </row>
    <row r="208" spans="1:8" ht="18" hidden="1" customHeight="1">
      <c r="A208" s="853" t="s">
        <v>1314</v>
      </c>
      <c r="B208" s="1167" t="s">
        <v>1316</v>
      </c>
      <c r="C208" s="1154" t="s">
        <v>1317</v>
      </c>
      <c r="D208" s="1154">
        <v>46165</v>
      </c>
      <c r="E208" s="1151">
        <f t="shared" ref="E208" si="36">D208+4</f>
        <v>46169</v>
      </c>
      <c r="F208" s="1178" t="s">
        <v>286</v>
      </c>
      <c r="G208" s="1201"/>
      <c r="H208" s="1194">
        <v>21</v>
      </c>
    </row>
    <row r="209" spans="1:9" ht="18" hidden="1" customHeight="1">
      <c r="A209" s="853" t="s">
        <v>1318</v>
      </c>
      <c r="B209" s="1167" t="s">
        <v>1316</v>
      </c>
      <c r="C209" s="1154" t="s">
        <v>1319</v>
      </c>
      <c r="D209" s="1154">
        <v>46172</v>
      </c>
      <c r="E209" s="1151">
        <f t="shared" ref="E209" si="37">D209+4</f>
        <v>46176</v>
      </c>
      <c r="F209" s="1151">
        <f t="shared" ref="F209:F210" si="38">E209+1</f>
        <v>46177</v>
      </c>
      <c r="G209" s="1201"/>
      <c r="H209" s="1194">
        <v>22</v>
      </c>
    </row>
    <row r="210" spans="1:9" ht="18" customHeight="1">
      <c r="A210" s="853" t="s">
        <v>1318</v>
      </c>
      <c r="B210" s="1167" t="s">
        <v>1316</v>
      </c>
      <c r="C210" s="1154" t="s">
        <v>1320</v>
      </c>
      <c r="D210" s="1154">
        <v>46181</v>
      </c>
      <c r="E210" s="1151">
        <f t="shared" ref="E210" si="39">D210+4</f>
        <v>46185</v>
      </c>
      <c r="F210" s="1151">
        <f t="shared" si="38"/>
        <v>46186</v>
      </c>
      <c r="G210" s="1201"/>
      <c r="H210" s="1194">
        <v>23</v>
      </c>
    </row>
    <row r="211" spans="1:9" ht="18" customHeight="1">
      <c r="A211" s="853" t="s">
        <v>1318</v>
      </c>
      <c r="B211" s="1159" t="s">
        <v>1311</v>
      </c>
      <c r="C211" s="1154" t="s">
        <v>1321</v>
      </c>
      <c r="D211" s="1160">
        <v>46182</v>
      </c>
      <c r="E211" s="1160">
        <f t="shared" ref="E211" si="40">D211+4</f>
        <v>46186</v>
      </c>
      <c r="F211" s="1160">
        <f t="shared" ref="F211" si="41">E211+1</f>
        <v>46187</v>
      </c>
      <c r="G211" s="1201"/>
      <c r="H211" s="1194">
        <v>24</v>
      </c>
    </row>
    <row r="212" spans="1:9" ht="18" customHeight="1">
      <c r="A212" s="853" t="s">
        <v>1318</v>
      </c>
      <c r="B212" s="1167" t="s">
        <v>1316</v>
      </c>
      <c r="C212" s="1154" t="s">
        <v>1322</v>
      </c>
      <c r="D212" s="1154">
        <v>46190</v>
      </c>
      <c r="E212" s="1151">
        <f t="shared" ref="E212" si="42">D212+4</f>
        <v>46194</v>
      </c>
      <c r="F212" s="1151">
        <f t="shared" ref="F212" si="43">E212+1</f>
        <v>46195</v>
      </c>
      <c r="G212" s="1201"/>
      <c r="H212" s="1194">
        <v>25</v>
      </c>
    </row>
    <row r="213" spans="1:9" ht="18" customHeight="1">
      <c r="A213" s="853" t="s">
        <v>434</v>
      </c>
      <c r="B213" s="1406" t="s">
        <v>1316</v>
      </c>
      <c r="C213" s="1374" t="s">
        <v>1323</v>
      </c>
      <c r="D213" s="1374">
        <v>46196</v>
      </c>
      <c r="E213" s="1325">
        <f t="shared" ref="E213" si="44">D213+4</f>
        <v>46200</v>
      </c>
      <c r="F213" s="1325">
        <f t="shared" ref="F213" si="45">E213+1</f>
        <v>46201</v>
      </c>
      <c r="G213" s="1201"/>
      <c r="H213" s="1492">
        <v>26</v>
      </c>
    </row>
    <row r="214" spans="1:9" ht="18" customHeight="1">
      <c r="A214" s="853" t="s">
        <v>434</v>
      </c>
      <c r="B214" s="1433" t="s">
        <v>1316</v>
      </c>
      <c r="C214" s="1408" t="s">
        <v>1324</v>
      </c>
      <c r="D214" s="1408">
        <v>46203</v>
      </c>
      <c r="E214" s="1332">
        <f t="shared" ref="E214" si="46">D214+4</f>
        <v>46207</v>
      </c>
      <c r="F214" s="1334">
        <f t="shared" ref="F214" si="47">E214+1</f>
        <v>46208</v>
      </c>
      <c r="G214" s="1201"/>
      <c r="H214" s="1493">
        <v>27</v>
      </c>
    </row>
    <row r="215" spans="1:9" ht="18" customHeight="1">
      <c r="B215" s="1407"/>
      <c r="C215" s="1202"/>
      <c r="D215" s="1202"/>
      <c r="E215" s="1202"/>
      <c r="F215" s="1202"/>
      <c r="G215" s="1201"/>
      <c r="H215" s="1380"/>
    </row>
    <row r="216" spans="1:9" ht="18" customHeight="1">
      <c r="B216" s="1530" t="s">
        <v>13</v>
      </c>
      <c r="C216" s="1559"/>
      <c r="D216" s="1554" t="s">
        <v>250</v>
      </c>
      <c r="E216" s="1409" t="s">
        <v>46</v>
      </c>
      <c r="F216" s="1180"/>
      <c r="G216" s="1197"/>
      <c r="I216" s="331"/>
    </row>
    <row r="217" spans="1:9" ht="18" customHeight="1">
      <c r="B217" s="1148" t="s">
        <v>252</v>
      </c>
      <c r="C217" s="1259" t="s">
        <v>253</v>
      </c>
      <c r="D217" s="1555"/>
      <c r="E217" s="1424" t="s">
        <v>48</v>
      </c>
      <c r="F217" s="1199"/>
      <c r="G217" s="1183" t="s">
        <v>255</v>
      </c>
      <c r="I217" s="331"/>
    </row>
    <row r="218" spans="1:9" ht="18" customHeight="1">
      <c r="B218" s="1433" t="s">
        <v>1316</v>
      </c>
      <c r="C218" s="1408" t="s">
        <v>1325</v>
      </c>
      <c r="D218" s="1408">
        <v>46210</v>
      </c>
      <c r="E218" s="1332">
        <f>D218+4</f>
        <v>46214</v>
      </c>
      <c r="F218" s="1199"/>
      <c r="G218" s="1493">
        <v>28</v>
      </c>
      <c r="I218" s="331"/>
    </row>
    <row r="219" spans="1:9" ht="18" customHeight="1">
      <c r="B219" s="1167" t="s">
        <v>1316</v>
      </c>
      <c r="C219" s="1154" t="s">
        <v>1326</v>
      </c>
      <c r="D219" s="1377">
        <v>46217</v>
      </c>
      <c r="E219" s="1255">
        <f t="shared" ref="E219" si="48">D219+4</f>
        <v>46221</v>
      </c>
      <c r="F219" s="1201"/>
      <c r="G219" s="1194">
        <v>29</v>
      </c>
      <c r="I219" s="331"/>
    </row>
    <row r="220" spans="1:9" ht="18" customHeight="1">
      <c r="B220" s="1167" t="s">
        <v>1316</v>
      </c>
      <c r="C220" s="1154" t="s">
        <v>1327</v>
      </c>
      <c r="D220" s="1377">
        <v>46224</v>
      </c>
      <c r="E220" s="1255">
        <f t="shared" ref="E220" si="49">D220+4</f>
        <v>46228</v>
      </c>
      <c r="F220" s="1201"/>
      <c r="G220" s="1194">
        <v>30</v>
      </c>
      <c r="I220" s="331"/>
    </row>
    <row r="221" spans="1:9" ht="18" customHeight="1">
      <c r="B221" s="1167" t="s">
        <v>1316</v>
      </c>
      <c r="C221" s="1154" t="s">
        <v>1328</v>
      </c>
      <c r="D221" s="1377">
        <v>46231</v>
      </c>
      <c r="E221" s="1255">
        <f t="shared" ref="E221:E223" si="50">D221+4</f>
        <v>46235</v>
      </c>
      <c r="F221" s="1201"/>
      <c r="G221" s="1194">
        <v>31</v>
      </c>
      <c r="I221" s="331"/>
    </row>
    <row r="222" spans="1:9" ht="18" customHeight="1">
      <c r="B222" s="1167" t="s">
        <v>1316</v>
      </c>
      <c r="C222" s="1154" t="s">
        <v>1329</v>
      </c>
      <c r="D222" s="1377">
        <v>46238</v>
      </c>
      <c r="E222" s="1255">
        <f t="shared" si="50"/>
        <v>46242</v>
      </c>
      <c r="F222" s="1201"/>
      <c r="G222" s="1194">
        <v>32</v>
      </c>
      <c r="I222" s="331"/>
    </row>
    <row r="223" spans="1:9" ht="18" customHeight="1">
      <c r="B223" s="1167" t="s">
        <v>1316</v>
      </c>
      <c r="C223" s="1154" t="s">
        <v>1330</v>
      </c>
      <c r="D223" s="1377">
        <v>46245</v>
      </c>
      <c r="E223" s="1255">
        <f t="shared" si="50"/>
        <v>46249</v>
      </c>
      <c r="F223" s="1201"/>
      <c r="G223" s="1194">
        <v>33</v>
      </c>
      <c r="I223" s="331"/>
    </row>
    <row r="224" spans="1:9" ht="18" customHeight="1">
      <c r="B224" s="1167" t="s">
        <v>1316</v>
      </c>
      <c r="C224" s="1154" t="s">
        <v>1331</v>
      </c>
      <c r="D224" s="1377">
        <v>46252</v>
      </c>
      <c r="E224" s="1255">
        <f t="shared" ref="E224" si="51">D224+4</f>
        <v>46256</v>
      </c>
      <c r="F224" s="1201"/>
      <c r="G224" s="1194">
        <v>34</v>
      </c>
      <c r="I224" s="331"/>
    </row>
    <row r="225" spans="1:9" ht="18" customHeight="1">
      <c r="A225" s="804"/>
      <c r="B225" s="147" t="s">
        <v>467</v>
      </c>
      <c r="C225" s="763"/>
      <c r="D225" s="751"/>
      <c r="E225" s="763"/>
      <c r="F225" s="763"/>
      <c r="G225" s="763"/>
      <c r="H225" s="763"/>
      <c r="I225" s="768"/>
    </row>
    <row r="226" spans="1:9" ht="18" customHeight="1">
      <c r="A226" s="804"/>
      <c r="B226" s="147"/>
      <c r="C226" s="763"/>
      <c r="D226" s="751"/>
      <c r="E226" s="763"/>
      <c r="F226" s="763"/>
      <c r="G226" s="763"/>
      <c r="H226" s="763"/>
      <c r="I226" s="768"/>
    </row>
    <row r="227" spans="1:9" ht="18" hidden="1" customHeight="1">
      <c r="A227" s="804"/>
      <c r="B227" s="1529" t="s">
        <v>1187</v>
      </c>
      <c r="C227" s="1529"/>
      <c r="D227" s="1529"/>
      <c r="E227" s="1529"/>
      <c r="F227" s="1019"/>
      <c r="G227" s="1019"/>
      <c r="H227" s="763"/>
      <c r="I227" s="768"/>
    </row>
    <row r="228" spans="1:9" ht="18" hidden="1" customHeight="1">
      <c r="A228" s="804"/>
      <c r="B228" s="1019"/>
      <c r="C228" s="1019"/>
      <c r="D228" s="1019"/>
      <c r="E228" s="1019"/>
      <c r="F228" s="1019"/>
      <c r="G228" s="1019"/>
      <c r="H228" s="763"/>
      <c r="I228" s="768"/>
    </row>
    <row r="229" spans="1:9" ht="28.5" hidden="1" customHeight="1">
      <c r="A229" s="804"/>
      <c r="B229" s="1530"/>
      <c r="C229" s="1531"/>
      <c r="D229" s="1532" t="s">
        <v>250</v>
      </c>
      <c r="E229" s="1147" t="s">
        <v>222</v>
      </c>
      <c r="F229" s="1180"/>
      <c r="G229" s="1197"/>
      <c r="H229" s="1197"/>
      <c r="I229" s="331"/>
    </row>
    <row r="230" spans="1:9" ht="18" hidden="1" customHeight="1">
      <c r="A230" s="804"/>
      <c r="B230" s="1148" t="s">
        <v>252</v>
      </c>
      <c r="C230" s="1148" t="s">
        <v>253</v>
      </c>
      <c r="D230" s="1533"/>
      <c r="E230" s="1149" t="s">
        <v>203</v>
      </c>
      <c r="F230" s="1199"/>
      <c r="G230" s="1166" t="s">
        <v>391</v>
      </c>
      <c r="H230" s="1166" t="s">
        <v>254</v>
      </c>
      <c r="I230" s="331"/>
    </row>
    <row r="231" spans="1:9" ht="18" hidden="1" customHeight="1">
      <c r="A231" s="804"/>
      <c r="B231" s="1154" t="s">
        <v>434</v>
      </c>
      <c r="C231" s="1154" t="s">
        <v>1302</v>
      </c>
      <c r="D231" s="1154">
        <v>46056</v>
      </c>
      <c r="E231" s="1151">
        <v>46061</v>
      </c>
      <c r="F231" s="1201"/>
      <c r="G231" s="1151">
        <v>46056</v>
      </c>
      <c r="H231" s="1151">
        <v>46056</v>
      </c>
      <c r="I231" s="331"/>
    </row>
    <row r="232" spans="1:9" ht="18" hidden="1" customHeight="1">
      <c r="A232" s="804"/>
      <c r="B232" s="1154" t="s">
        <v>1282</v>
      </c>
      <c r="C232" s="1154" t="s">
        <v>1332</v>
      </c>
      <c r="D232" s="1154">
        <v>46086</v>
      </c>
      <c r="E232" s="1151">
        <v>46088</v>
      </c>
      <c r="F232" s="1201"/>
      <c r="G232" s="1151">
        <v>46086</v>
      </c>
      <c r="H232" s="1151">
        <v>46086</v>
      </c>
      <c r="I232" s="331"/>
    </row>
    <row r="233" spans="1:9" ht="18" hidden="1" customHeight="1">
      <c r="A233" s="804"/>
      <c r="B233" s="1159" t="s">
        <v>462</v>
      </c>
      <c r="C233" s="1154" t="s">
        <v>1304</v>
      </c>
      <c r="D233" s="1154">
        <v>46091</v>
      </c>
      <c r="E233" s="1151">
        <f t="shared" ref="E233:E238" si="52">D233+3</f>
        <v>46094</v>
      </c>
      <c r="F233" s="1201"/>
      <c r="G233" s="1151">
        <v>46091</v>
      </c>
      <c r="H233" s="1151">
        <v>46092</v>
      </c>
      <c r="I233" s="331"/>
    </row>
    <row r="234" spans="1:9" ht="18" hidden="1" customHeight="1">
      <c r="A234" s="804"/>
      <c r="B234" s="1154" t="s">
        <v>1282</v>
      </c>
      <c r="C234" s="1154" t="s">
        <v>1305</v>
      </c>
      <c r="D234" s="1154">
        <v>46098</v>
      </c>
      <c r="E234" s="1151">
        <f t="shared" si="52"/>
        <v>46101</v>
      </c>
      <c r="F234" s="1201"/>
      <c r="G234" s="1151">
        <f t="shared" ref="G234:H234" si="53">G233+7</f>
        <v>46098</v>
      </c>
      <c r="H234" s="1151">
        <f t="shared" si="53"/>
        <v>46099</v>
      </c>
      <c r="I234" s="331"/>
    </row>
    <row r="235" spans="1:9" ht="18" hidden="1" customHeight="1">
      <c r="A235" s="804"/>
      <c r="B235" s="1159" t="s">
        <v>462</v>
      </c>
      <c r="C235" s="1154" t="s">
        <v>1306</v>
      </c>
      <c r="D235" s="1154">
        <v>46105</v>
      </c>
      <c r="E235" s="1151">
        <f t="shared" si="52"/>
        <v>46108</v>
      </c>
      <c r="F235" s="1201"/>
      <c r="G235" s="1151">
        <f t="shared" ref="G235:H235" si="54">G234+7</f>
        <v>46105</v>
      </c>
      <c r="H235" s="1151">
        <f t="shared" si="54"/>
        <v>46106</v>
      </c>
      <c r="I235" s="331"/>
    </row>
    <row r="236" spans="1:9" ht="18" hidden="1" customHeight="1">
      <c r="A236" s="804"/>
      <c r="B236" s="1154" t="s">
        <v>1282</v>
      </c>
      <c r="C236" s="1154" t="s">
        <v>1307</v>
      </c>
      <c r="D236" s="1154">
        <v>46112</v>
      </c>
      <c r="E236" s="1151">
        <f t="shared" si="52"/>
        <v>46115</v>
      </c>
      <c r="F236" s="1201"/>
      <c r="G236" s="1151">
        <f t="shared" ref="G236:H236" si="55">G235+7</f>
        <v>46112</v>
      </c>
      <c r="H236" s="1151">
        <f t="shared" si="55"/>
        <v>46113</v>
      </c>
      <c r="I236" s="331"/>
    </row>
    <row r="237" spans="1:9" ht="18" hidden="1" customHeight="1">
      <c r="A237" s="804"/>
      <c r="B237" s="1159" t="s">
        <v>462</v>
      </c>
      <c r="C237" s="1154" t="s">
        <v>1308</v>
      </c>
      <c r="D237" s="1154">
        <v>46119</v>
      </c>
      <c r="E237" s="1151">
        <f t="shared" si="52"/>
        <v>46122</v>
      </c>
      <c r="F237" s="1201"/>
      <c r="G237" s="1151">
        <f t="shared" ref="G237:H237" si="56">G236+7</f>
        <v>46119</v>
      </c>
      <c r="H237" s="1151">
        <f t="shared" si="56"/>
        <v>46120</v>
      </c>
      <c r="I237" s="331"/>
    </row>
    <row r="238" spans="1:9" ht="18" hidden="1" customHeight="1">
      <c r="A238" s="804"/>
      <c r="B238" s="1154" t="s">
        <v>1282</v>
      </c>
      <c r="C238" s="1154" t="s">
        <v>1309</v>
      </c>
      <c r="D238" s="1154">
        <v>46126</v>
      </c>
      <c r="E238" s="1151">
        <f t="shared" si="52"/>
        <v>46129</v>
      </c>
      <c r="F238" s="1201"/>
      <c r="G238" s="1151">
        <f t="shared" ref="G238:H238" si="57">G237+7</f>
        <v>46126</v>
      </c>
      <c r="H238" s="1151">
        <f t="shared" si="57"/>
        <v>46127</v>
      </c>
      <c r="I238" s="331"/>
    </row>
    <row r="239" spans="1:9" ht="18" hidden="1" customHeight="1">
      <c r="A239" s="804"/>
      <c r="B239" s="147" t="s">
        <v>467</v>
      </c>
      <c r="C239" s="763"/>
      <c r="D239" s="751"/>
      <c r="E239" s="763"/>
      <c r="F239" s="763"/>
      <c r="G239" s="763"/>
      <c r="H239" s="763"/>
      <c r="I239" s="768"/>
    </row>
    <row r="240" spans="1:9" ht="18" customHeight="1">
      <c r="A240" s="804"/>
      <c r="B240" s="147"/>
      <c r="C240" s="763"/>
      <c r="D240" s="751"/>
      <c r="E240" s="763"/>
      <c r="F240" s="763"/>
      <c r="G240" s="763"/>
      <c r="H240" s="763"/>
      <c r="I240" s="768"/>
    </row>
    <row r="241" spans="1:14" ht="18" customHeight="1">
      <c r="A241" s="804"/>
      <c r="B241" s="147"/>
      <c r="C241" s="763"/>
      <c r="D241" s="751"/>
      <c r="E241" s="763"/>
      <c r="F241" s="763"/>
      <c r="G241" s="763"/>
      <c r="H241" s="763"/>
      <c r="I241" s="768"/>
    </row>
    <row r="242" spans="1:14" s="11" customFormat="1" ht="18" customHeight="1" thickBot="1">
      <c r="A242" s="853"/>
      <c r="B242" s="413"/>
      <c r="C242" s="331"/>
      <c r="D242" s="198"/>
      <c r="E242" s="199"/>
      <c r="F242" s="413"/>
      <c r="G242" s="331"/>
      <c r="H242" s="198"/>
      <c r="J242" s="331"/>
    </row>
    <row r="243" spans="1:14" s="147" customFormat="1" ht="18.75" customHeight="1">
      <c r="B243" s="770"/>
      <c r="C243" s="771"/>
      <c r="D243" s="772"/>
      <c r="E243" s="773"/>
      <c r="F243" s="774"/>
      <c r="G243" s="775"/>
      <c r="H243" s="776"/>
    </row>
    <row r="244" spans="1:14" s="147" customFormat="1" ht="18.75" customHeight="1">
      <c r="B244" s="777" t="s">
        <v>468</v>
      </c>
      <c r="C244" s="145"/>
      <c r="D244" s="147" t="s">
        <v>469</v>
      </c>
      <c r="G244" s="147" t="s">
        <v>470</v>
      </c>
      <c r="H244" s="778"/>
    </row>
    <row r="245" spans="1:14" s="147" customFormat="1" ht="18.75" customHeight="1">
      <c r="B245" s="779" t="s">
        <v>471</v>
      </c>
      <c r="C245" s="1080" t="s">
        <v>472</v>
      </c>
      <c r="D245" s="133" t="s">
        <v>473</v>
      </c>
      <c r="F245" s="1080" t="s">
        <v>474</v>
      </c>
      <c r="G245" s="145" t="s">
        <v>475</v>
      </c>
      <c r="H245" s="1081" t="s">
        <v>476</v>
      </c>
    </row>
    <row r="246" spans="1:14" s="147" customFormat="1" ht="18" customHeight="1">
      <c r="B246" s="779" t="s">
        <v>477</v>
      </c>
      <c r="C246" s="1080" t="s">
        <v>478</v>
      </c>
      <c r="D246" s="133" t="s">
        <v>479</v>
      </c>
      <c r="E246" s="148" t="s">
        <v>480</v>
      </c>
      <c r="F246" s="1082" t="s">
        <v>481</v>
      </c>
      <c r="G246" s="145" t="s">
        <v>482</v>
      </c>
      <c r="H246" s="1081" t="s">
        <v>483</v>
      </c>
    </row>
    <row r="247" spans="1:14" s="147" customFormat="1" ht="18.75" customHeight="1">
      <c r="B247" s="782" t="s">
        <v>484</v>
      </c>
      <c r="C247" s="1083" t="s">
        <v>485</v>
      </c>
      <c r="D247" s="133" t="s">
        <v>486</v>
      </c>
      <c r="E247" s="148" t="s">
        <v>487</v>
      </c>
      <c r="F247" s="1082" t="s">
        <v>488</v>
      </c>
      <c r="G247" s="587" t="s">
        <v>489</v>
      </c>
      <c r="H247" s="1084" t="s">
        <v>490</v>
      </c>
    </row>
    <row r="248" spans="1:14" s="147" customFormat="1" ht="18.75" customHeight="1">
      <c r="B248" s="782" t="s">
        <v>491</v>
      </c>
      <c r="C248" s="1083" t="s">
        <v>492</v>
      </c>
      <c r="D248" s="133" t="s">
        <v>493</v>
      </c>
      <c r="E248" s="148" t="s">
        <v>494</v>
      </c>
      <c r="F248" s="1082" t="s">
        <v>495</v>
      </c>
      <c r="G248" s="587" t="s">
        <v>496</v>
      </c>
      <c r="H248" s="1084" t="s">
        <v>497</v>
      </c>
      <c r="M248" s="149"/>
      <c r="N248" s="149"/>
    </row>
    <row r="249" spans="1:14" s="147" customFormat="1" ht="18.75" customHeight="1">
      <c r="B249" s="782" t="s">
        <v>909</v>
      </c>
      <c r="C249" s="1083" t="s">
        <v>499</v>
      </c>
      <c r="D249" s="133" t="s">
        <v>500</v>
      </c>
      <c r="E249" s="148" t="s">
        <v>501</v>
      </c>
      <c r="F249" s="1082" t="s">
        <v>502</v>
      </c>
      <c r="G249" s="587" t="s">
        <v>503</v>
      </c>
      <c r="H249" s="1084" t="s">
        <v>504</v>
      </c>
      <c r="M249" s="149"/>
      <c r="N249" s="149"/>
    </row>
    <row r="250" spans="1:14" s="147" customFormat="1" ht="18.75" customHeight="1">
      <c r="B250" s="782" t="s">
        <v>505</v>
      </c>
      <c r="C250" s="1083" t="s">
        <v>506</v>
      </c>
      <c r="D250" s="133" t="s">
        <v>507</v>
      </c>
      <c r="E250" s="148" t="s">
        <v>508</v>
      </c>
      <c r="F250" s="1082" t="s">
        <v>509</v>
      </c>
      <c r="G250" s="587" t="s">
        <v>510</v>
      </c>
      <c r="H250" s="1084" t="s">
        <v>511</v>
      </c>
      <c r="M250" s="149"/>
      <c r="N250" s="149"/>
    </row>
    <row r="251" spans="1:14" s="147" customFormat="1" ht="18.75" customHeight="1">
      <c r="B251" s="782" t="s">
        <v>512</v>
      </c>
      <c r="C251" s="1083" t="s">
        <v>513</v>
      </c>
      <c r="D251" s="133" t="s">
        <v>514</v>
      </c>
      <c r="E251" s="148" t="s">
        <v>515</v>
      </c>
      <c r="F251" s="1080" t="s">
        <v>516</v>
      </c>
      <c r="G251" s="587" t="s">
        <v>517</v>
      </c>
      <c r="H251" s="786" t="s">
        <v>518</v>
      </c>
      <c r="M251" s="149"/>
      <c r="N251" s="149"/>
    </row>
    <row r="252" spans="1:14" s="149" customFormat="1" ht="18.75" customHeight="1">
      <c r="A252" s="1018"/>
      <c r="B252" s="782" t="s">
        <v>519</v>
      </c>
      <c r="C252" s="1083" t="s">
        <v>520</v>
      </c>
      <c r="D252" s="133" t="s">
        <v>521</v>
      </c>
      <c r="E252" s="148" t="s">
        <v>522</v>
      </c>
      <c r="F252" s="738" t="s">
        <v>523</v>
      </c>
      <c r="G252" s="147"/>
      <c r="H252" s="787"/>
      <c r="I252" s="145"/>
      <c r="J252" s="145"/>
    </row>
    <row r="253" spans="1:14" s="149" customFormat="1" ht="18" customHeight="1" thickBot="1">
      <c r="A253" s="1018"/>
      <c r="B253" s="788"/>
      <c r="C253" s="789"/>
      <c r="D253" s="789"/>
      <c r="E253" s="790"/>
      <c r="F253" s="790"/>
      <c r="G253" s="790"/>
      <c r="H253" s="791"/>
      <c r="I253" s="145"/>
      <c r="J253" s="145"/>
    </row>
  </sheetData>
  <mergeCells count="11">
    <mergeCell ref="D229:D230"/>
    <mergeCell ref="B227:E227"/>
    <mergeCell ref="B229:C229"/>
    <mergeCell ref="B2:F2"/>
    <mergeCell ref="B4:F4"/>
    <mergeCell ref="D9:D10"/>
    <mergeCell ref="D98:D99"/>
    <mergeCell ref="B98:C98"/>
    <mergeCell ref="B8:F8"/>
    <mergeCell ref="B216:C216"/>
    <mergeCell ref="D216:D217"/>
  </mergeCells>
  <hyperlinks>
    <hyperlink ref="H2" location="HOME!Print_Area" display="HOME" xr:uid="{5BB0FC8D-4A24-482B-88B8-40FA310EF590}"/>
    <hyperlink ref="H245" r:id="rId1" xr:uid="{0F1B1185-7846-4275-8AE6-92CF240EEB52}"/>
    <hyperlink ref="C245" r:id="rId2" xr:uid="{2BE04064-64FF-426B-8FA7-F2811F756160}"/>
    <hyperlink ref="H250" r:id="rId3" xr:uid="{43160F0C-0BF6-4EF1-9E8C-1895C68E466C}"/>
    <hyperlink ref="H249" r:id="rId4" xr:uid="{D392D09C-EDA5-498C-9A3C-EBA59E646895}"/>
    <hyperlink ref="C248" r:id="rId5" xr:uid="{B1B2BFAF-7F32-496E-876E-6AA72880B26A}"/>
    <hyperlink ref="C246" r:id="rId6" xr:uid="{8A7E07B7-2ECF-4AEA-95EF-7B394E0C42D1}"/>
    <hyperlink ref="C252" r:id="rId7" xr:uid="{D1960634-EC8D-4354-ABAF-48E307F24E17}"/>
    <hyperlink ref="H248" r:id="rId8" xr:uid="{0806600F-2418-4AA3-87CB-415074841CC5}"/>
    <hyperlink ref="H251" r:id="rId9" xr:uid="{4EFBF298-653D-4C5F-B24C-461ECD1DAF32}"/>
    <hyperlink ref="F245" r:id="rId10" xr:uid="{85ED6B12-71C0-4976-B5A8-E2DCC99A09B1}"/>
    <hyperlink ref="F250" r:id="rId11" xr:uid="{1F91097E-119B-4B8C-906A-5DA9574776DE}"/>
    <hyperlink ref="F246" r:id="rId12" xr:uid="{DEE1E37C-57F7-4F08-90E8-2E762803EBD2}"/>
    <hyperlink ref="F247" r:id="rId13" xr:uid="{959A9562-B2C9-42D3-8ACF-A4BD1CE16DD5}"/>
    <hyperlink ref="F248" r:id="rId14" xr:uid="{C47233D7-DD91-44F8-B778-124B2617CA33}"/>
    <hyperlink ref="F249" r:id="rId15" xr:uid="{35517700-EE77-484C-9E33-C80A35E81CF0}"/>
    <hyperlink ref="H246" r:id="rId16" xr:uid="{81210963-4331-4745-876E-64A6FBDBBA40}"/>
    <hyperlink ref="H247" r:id="rId17" xr:uid="{86F12395-78B9-4BFC-966D-EFEB8DB473AB}"/>
    <hyperlink ref="F251" r:id="rId18" xr:uid="{EF7251DF-0B16-4665-9E38-349B911DFEEE}"/>
    <hyperlink ref="C247" r:id="rId19" xr:uid="{F46ED306-59A7-424F-93F0-0FD6F7CE797D}"/>
    <hyperlink ref="C249" r:id="rId20" xr:uid="{19D1D5CC-AF25-4FCD-8CEB-4E040B5DC58C}"/>
    <hyperlink ref="C250" r:id="rId21" xr:uid="{C8AE4C8F-4486-4CA5-995F-0535EB1A8DA5}"/>
    <hyperlink ref="C251" r:id="rId22" xr:uid="{A711CE27-514C-47A5-9F9A-86979A05746A}"/>
    <hyperlink ref="F252" r:id="rId23" xr:uid="{4BD5ADB4-DEE5-492C-96AB-D778FA6AE1FC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3.1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1333</v>
      </c>
      <c r="B1" s="219" t="s">
        <v>1334</v>
      </c>
      <c r="C1" s="219" t="s">
        <v>1335</v>
      </c>
      <c r="D1" s="220" t="s">
        <v>1336</v>
      </c>
      <c r="E1" s="221" t="s">
        <v>1337</v>
      </c>
      <c r="F1" s="219" t="s">
        <v>1338</v>
      </c>
      <c r="G1" s="219" t="s">
        <v>24</v>
      </c>
      <c r="H1" s="219" t="s">
        <v>1339</v>
      </c>
      <c r="I1" s="222" t="s">
        <v>1340</v>
      </c>
    </row>
    <row r="2" spans="1:10" hidden="1">
      <c r="A2" s="224" t="s">
        <v>1341</v>
      </c>
      <c r="B2" s="224" t="s">
        <v>1342</v>
      </c>
      <c r="C2" s="224" t="s">
        <v>1342</v>
      </c>
      <c r="D2" s="224" t="s">
        <v>1343</v>
      </c>
      <c r="E2" s="224" t="s">
        <v>1344</v>
      </c>
      <c r="F2" s="224" t="s">
        <v>98</v>
      </c>
      <c r="G2" s="225" t="s">
        <v>1345</v>
      </c>
      <c r="H2" s="225" t="s">
        <v>1346</v>
      </c>
      <c r="I2" s="222" t="s">
        <v>1347</v>
      </c>
    </row>
    <row r="3" spans="1:10" ht="31.15" hidden="1" customHeight="1">
      <c r="A3" s="226" t="s">
        <v>1348</v>
      </c>
      <c r="B3" s="226" t="s">
        <v>1349</v>
      </c>
      <c r="C3" s="225"/>
      <c r="D3" s="225"/>
      <c r="E3" s="226" t="s">
        <v>1349</v>
      </c>
      <c r="F3" s="227" t="s">
        <v>1350</v>
      </c>
      <c r="G3" s="225"/>
      <c r="H3" s="227" t="s">
        <v>1351</v>
      </c>
      <c r="I3" s="228" t="s">
        <v>1352</v>
      </c>
    </row>
    <row r="4" spans="1:10" ht="52.9" hidden="1">
      <c r="A4" s="229" t="s">
        <v>1353</v>
      </c>
      <c r="B4" s="229" t="s">
        <v>1354</v>
      </c>
      <c r="C4" s="229" t="s">
        <v>1354</v>
      </c>
      <c r="D4" s="230"/>
      <c r="E4" s="229" t="s">
        <v>1355</v>
      </c>
      <c r="F4" s="227" t="s">
        <v>104</v>
      </c>
      <c r="G4" s="225" t="s">
        <v>1356</v>
      </c>
      <c r="H4" s="227" t="s">
        <v>1351</v>
      </c>
      <c r="I4" s="228" t="s">
        <v>1357</v>
      </c>
    </row>
    <row r="5" spans="1:10" ht="52.9" hidden="1">
      <c r="A5" s="229" t="s">
        <v>1353</v>
      </c>
      <c r="B5" s="229" t="s">
        <v>1358</v>
      </c>
      <c r="C5" s="229" t="s">
        <v>1358</v>
      </c>
      <c r="D5" s="230"/>
      <c r="E5" s="229" t="s">
        <v>1359</v>
      </c>
      <c r="F5" s="227" t="s">
        <v>104</v>
      </c>
      <c r="G5" s="225" t="s">
        <v>1360</v>
      </c>
      <c r="H5" s="227" t="s">
        <v>1351</v>
      </c>
      <c r="I5" s="228" t="s">
        <v>1357</v>
      </c>
    </row>
    <row r="6" spans="1:10" ht="27.6" hidden="1" customHeight="1">
      <c r="A6" s="229" t="s">
        <v>1361</v>
      </c>
      <c r="B6" s="229" t="s">
        <v>1362</v>
      </c>
      <c r="C6" s="229" t="s">
        <v>1362</v>
      </c>
      <c r="D6" s="227"/>
      <c r="E6" s="229" t="s">
        <v>1362</v>
      </c>
      <c r="F6" s="227" t="s">
        <v>104</v>
      </c>
      <c r="G6" s="225" t="s">
        <v>1363</v>
      </c>
      <c r="H6" s="227" t="s">
        <v>1351</v>
      </c>
      <c r="I6" s="228" t="s">
        <v>1357</v>
      </c>
    </row>
    <row r="7" spans="1:10" hidden="1">
      <c r="A7" s="224" t="s">
        <v>1364</v>
      </c>
      <c r="B7" s="224" t="s">
        <v>1365</v>
      </c>
      <c r="C7" s="224" t="s">
        <v>1366</v>
      </c>
      <c r="D7" s="224" t="s">
        <v>1367</v>
      </c>
      <c r="E7" s="224" t="s">
        <v>1368</v>
      </c>
      <c r="F7" s="224" t="s">
        <v>98</v>
      </c>
      <c r="G7" s="225" t="s">
        <v>1369</v>
      </c>
      <c r="H7" s="225" t="s">
        <v>1346</v>
      </c>
      <c r="I7" s="222"/>
    </row>
    <row r="8" spans="1:10" hidden="1">
      <c r="A8" s="224" t="s">
        <v>1364</v>
      </c>
      <c r="B8" s="224" t="s">
        <v>1365</v>
      </c>
      <c r="C8" s="224" t="s">
        <v>1370</v>
      </c>
      <c r="D8" s="224" t="s">
        <v>1371</v>
      </c>
      <c r="E8" s="224" t="s">
        <v>1372</v>
      </c>
      <c r="F8" s="224" t="s">
        <v>98</v>
      </c>
      <c r="G8" s="225"/>
      <c r="H8" s="225" t="s">
        <v>1346</v>
      </c>
      <c r="I8" s="222" t="s">
        <v>1373</v>
      </c>
    </row>
    <row r="9" spans="1:10" hidden="1">
      <c r="A9" s="224" t="s">
        <v>1341</v>
      </c>
      <c r="B9" s="224" t="s">
        <v>1374</v>
      </c>
      <c r="C9" s="224" t="s">
        <v>1374</v>
      </c>
      <c r="D9" s="224" t="s">
        <v>1375</v>
      </c>
      <c r="E9" s="224" t="s">
        <v>1376</v>
      </c>
      <c r="F9" s="224" t="s">
        <v>98</v>
      </c>
      <c r="G9" s="225" t="s">
        <v>1377</v>
      </c>
      <c r="H9" s="225" t="s">
        <v>1346</v>
      </c>
      <c r="I9" s="222" t="s">
        <v>1347</v>
      </c>
    </row>
    <row r="10" spans="1:10" hidden="1">
      <c r="A10" s="333" t="s">
        <v>1364</v>
      </c>
      <c r="B10" s="333" t="s">
        <v>1378</v>
      </c>
      <c r="C10" s="333" t="s">
        <v>1379</v>
      </c>
      <c r="D10" s="333" t="s">
        <v>1380</v>
      </c>
      <c r="E10" s="333" t="s">
        <v>1381</v>
      </c>
      <c r="F10" s="333" t="s">
        <v>98</v>
      </c>
      <c r="G10" s="334" t="s">
        <v>1382</v>
      </c>
      <c r="H10" s="334" t="s">
        <v>1346</v>
      </c>
      <c r="I10" s="335" t="s">
        <v>1347</v>
      </c>
      <c r="J10" s="223" t="s">
        <v>1383</v>
      </c>
    </row>
    <row r="11" spans="1:10" hidden="1">
      <c r="A11" s="333" t="s">
        <v>1364</v>
      </c>
      <c r="B11" s="333" t="s">
        <v>1378</v>
      </c>
      <c r="C11" s="333" t="s">
        <v>1384</v>
      </c>
      <c r="D11" s="333" t="s">
        <v>1385</v>
      </c>
      <c r="E11" s="333" t="s">
        <v>1386</v>
      </c>
      <c r="F11" s="333" t="s">
        <v>98</v>
      </c>
      <c r="G11" s="334" t="s">
        <v>1387</v>
      </c>
      <c r="H11" s="334" t="s">
        <v>1346</v>
      </c>
      <c r="I11" s="335" t="s">
        <v>1347</v>
      </c>
      <c r="J11" s="223" t="s">
        <v>1383</v>
      </c>
    </row>
    <row r="12" spans="1:10" hidden="1">
      <c r="A12" s="224" t="s">
        <v>1364</v>
      </c>
      <c r="B12" s="224" t="s">
        <v>1378</v>
      </c>
      <c r="C12" s="224" t="s">
        <v>1388</v>
      </c>
      <c r="D12" s="224"/>
      <c r="E12" s="224" t="s">
        <v>1389</v>
      </c>
      <c r="F12" s="224" t="s">
        <v>98</v>
      </c>
      <c r="G12" s="225"/>
      <c r="H12" s="225" t="s">
        <v>1346</v>
      </c>
      <c r="I12" s="222" t="s">
        <v>1390</v>
      </c>
    </row>
    <row r="13" spans="1:10" hidden="1">
      <c r="A13" s="224" t="s">
        <v>1391</v>
      </c>
      <c r="B13" s="224" t="s">
        <v>1392</v>
      </c>
      <c r="C13" s="224" t="s">
        <v>1392</v>
      </c>
      <c r="D13" s="224" t="s">
        <v>1393</v>
      </c>
      <c r="E13" s="224" t="s">
        <v>1394</v>
      </c>
      <c r="F13" s="224" t="s">
        <v>98</v>
      </c>
      <c r="G13" s="225"/>
      <c r="H13" s="225" t="s">
        <v>1346</v>
      </c>
      <c r="I13" s="222"/>
    </row>
    <row r="14" spans="1:10" hidden="1">
      <c r="A14" s="224" t="s">
        <v>1364</v>
      </c>
      <c r="B14" s="224" t="s">
        <v>1395</v>
      </c>
      <c r="C14" s="224" t="s">
        <v>1395</v>
      </c>
      <c r="D14" s="224" t="s">
        <v>1396</v>
      </c>
      <c r="E14" s="224" t="s">
        <v>1397</v>
      </c>
      <c r="F14" s="224" t="s">
        <v>98</v>
      </c>
      <c r="G14" s="225" t="s">
        <v>1398</v>
      </c>
      <c r="H14" s="225" t="s">
        <v>1346</v>
      </c>
      <c r="I14" s="222"/>
    </row>
    <row r="15" spans="1:10" ht="39.6" hidden="1">
      <c r="A15" s="231" t="s">
        <v>1399</v>
      </c>
      <c r="B15" s="231" t="s">
        <v>1400</v>
      </c>
      <c r="C15" s="225"/>
      <c r="D15" s="225"/>
      <c r="E15" s="231" t="s">
        <v>1400</v>
      </c>
      <c r="F15" s="227" t="s">
        <v>148</v>
      </c>
      <c r="G15" s="225"/>
      <c r="H15" s="227" t="s">
        <v>1351</v>
      </c>
      <c r="I15" s="222" t="s">
        <v>1401</v>
      </c>
    </row>
    <row r="16" spans="1:10" hidden="1">
      <c r="A16" s="224" t="s">
        <v>1364</v>
      </c>
      <c r="B16" s="224" t="s">
        <v>1402</v>
      </c>
      <c r="C16" s="224" t="s">
        <v>1403</v>
      </c>
      <c r="D16" s="224"/>
      <c r="E16" s="224" t="s">
        <v>1404</v>
      </c>
      <c r="F16" s="224" t="s">
        <v>98</v>
      </c>
      <c r="G16" s="225" t="s">
        <v>1405</v>
      </c>
      <c r="H16" s="225" t="s">
        <v>1346</v>
      </c>
      <c r="I16" s="222" t="s">
        <v>1406</v>
      </c>
    </row>
    <row r="17" spans="1:10" hidden="1">
      <c r="A17" s="224" t="s">
        <v>1364</v>
      </c>
      <c r="B17" s="224" t="s">
        <v>1402</v>
      </c>
      <c r="C17" s="224" t="s">
        <v>1407</v>
      </c>
      <c r="D17" s="224" t="s">
        <v>1408</v>
      </c>
      <c r="E17" s="224" t="s">
        <v>112</v>
      </c>
      <c r="F17" s="224" t="s">
        <v>98</v>
      </c>
      <c r="G17" s="225" t="s">
        <v>1409</v>
      </c>
      <c r="H17" s="225" t="s">
        <v>1346</v>
      </c>
      <c r="I17" s="222"/>
    </row>
    <row r="18" spans="1:10" hidden="1">
      <c r="A18" s="224" t="s">
        <v>1364</v>
      </c>
      <c r="B18" s="224" t="s">
        <v>1402</v>
      </c>
      <c r="C18" s="224" t="s">
        <v>1410</v>
      </c>
      <c r="D18" s="224" t="s">
        <v>1411</v>
      </c>
      <c r="E18" s="224" t="s">
        <v>1412</v>
      </c>
      <c r="F18" s="224" t="s">
        <v>98</v>
      </c>
      <c r="G18" s="225" t="s">
        <v>1413</v>
      </c>
      <c r="H18" s="225" t="s">
        <v>1346</v>
      </c>
      <c r="I18" s="222" t="s">
        <v>1414</v>
      </c>
    </row>
    <row r="19" spans="1:10" hidden="1">
      <c r="A19" s="224" t="s">
        <v>1415</v>
      </c>
      <c r="B19" s="224" t="s">
        <v>1416</v>
      </c>
      <c r="C19" s="224" t="s">
        <v>1416</v>
      </c>
      <c r="D19" s="224" t="s">
        <v>1417</v>
      </c>
      <c r="E19" s="224" t="s">
        <v>1418</v>
      </c>
      <c r="F19" s="224" t="s">
        <v>98</v>
      </c>
      <c r="G19" s="225" t="s">
        <v>1419</v>
      </c>
      <c r="H19" s="225" t="s">
        <v>1346</v>
      </c>
      <c r="I19" s="222"/>
    </row>
    <row r="20" spans="1:10" hidden="1">
      <c r="A20" s="232" t="s">
        <v>1420</v>
      </c>
      <c r="B20" s="233" t="s">
        <v>1421</v>
      </c>
      <c r="C20" s="233" t="s">
        <v>1421</v>
      </c>
      <c r="D20" s="225"/>
      <c r="E20" s="233" t="s">
        <v>1422</v>
      </c>
      <c r="F20" s="227" t="s">
        <v>115</v>
      </c>
      <c r="G20" s="225" t="s">
        <v>1423</v>
      </c>
      <c r="H20" s="227" t="s">
        <v>1351</v>
      </c>
      <c r="I20" s="222"/>
    </row>
    <row r="21" spans="1:10" ht="13.9" hidden="1">
      <c r="A21" s="224" t="s">
        <v>1364</v>
      </c>
      <c r="B21" s="224" t="s">
        <v>1424</v>
      </c>
      <c r="C21" s="224" t="s">
        <v>1424</v>
      </c>
      <c r="D21" s="224" t="s">
        <v>1425</v>
      </c>
      <c r="E21" s="224" t="s">
        <v>1426</v>
      </c>
      <c r="F21" s="224" t="s">
        <v>98</v>
      </c>
      <c r="G21" s="225" t="s">
        <v>1427</v>
      </c>
      <c r="H21" s="225" t="s">
        <v>1346</v>
      </c>
      <c r="I21" s="222"/>
      <c r="J21" s="234"/>
    </row>
    <row r="22" spans="1:10" ht="52.9" hidden="1">
      <c r="A22" s="235" t="s">
        <v>1428</v>
      </c>
      <c r="B22" s="235" t="s">
        <v>1429</v>
      </c>
      <c r="C22" s="225"/>
      <c r="D22" s="225"/>
      <c r="E22" s="235" t="s">
        <v>1429</v>
      </c>
      <c r="F22" s="227" t="s">
        <v>1350</v>
      </c>
      <c r="G22" s="225" t="s">
        <v>1430</v>
      </c>
      <c r="H22" s="227" t="s">
        <v>1351</v>
      </c>
      <c r="I22" s="228" t="s">
        <v>1352</v>
      </c>
      <c r="J22" s="234"/>
    </row>
    <row r="23" spans="1:10" ht="13.9" hidden="1">
      <c r="A23" s="224" t="s">
        <v>1364</v>
      </c>
      <c r="B23" s="224" t="s">
        <v>1431</v>
      </c>
      <c r="C23" s="224" t="s">
        <v>1431</v>
      </c>
      <c r="D23" s="224" t="s">
        <v>1432</v>
      </c>
      <c r="E23" s="224" t="s">
        <v>1433</v>
      </c>
      <c r="F23" s="224" t="s">
        <v>98</v>
      </c>
      <c r="G23" s="225"/>
      <c r="H23" s="225" t="s">
        <v>1346</v>
      </c>
      <c r="I23" s="222"/>
      <c r="J23" s="234"/>
    </row>
    <row r="24" spans="1:10" ht="14.45" hidden="1">
      <c r="A24" s="224" t="s">
        <v>1364</v>
      </c>
      <c r="B24" s="224" t="s">
        <v>1431</v>
      </c>
      <c r="C24" s="224" t="s">
        <v>1431</v>
      </c>
      <c r="D24" s="224" t="s">
        <v>1434</v>
      </c>
      <c r="E24" s="224" t="s">
        <v>1433</v>
      </c>
      <c r="F24" s="224" t="s">
        <v>98</v>
      </c>
      <c r="G24" s="225"/>
      <c r="H24" s="225" t="s">
        <v>1346</v>
      </c>
      <c r="I24" s="222"/>
      <c r="J24" s="236"/>
    </row>
    <row r="25" spans="1:10" ht="13.9" hidden="1">
      <c r="A25" s="224" t="s">
        <v>1364</v>
      </c>
      <c r="B25" s="224" t="s">
        <v>1435</v>
      </c>
      <c r="C25" s="224" t="s">
        <v>1436</v>
      </c>
      <c r="D25" s="224" t="s">
        <v>1437</v>
      </c>
      <c r="E25" s="224" t="s">
        <v>1438</v>
      </c>
      <c r="F25" s="224" t="s">
        <v>98</v>
      </c>
      <c r="G25" s="225" t="s">
        <v>1439</v>
      </c>
      <c r="H25" s="225" t="s">
        <v>1346</v>
      </c>
      <c r="I25" s="222" t="s">
        <v>1440</v>
      </c>
      <c r="J25" s="234"/>
    </row>
    <row r="26" spans="1:10" ht="13.9" hidden="1">
      <c r="A26" s="224" t="s">
        <v>1364</v>
      </c>
      <c r="B26" s="224" t="s">
        <v>1435</v>
      </c>
      <c r="C26" s="224" t="s">
        <v>1436</v>
      </c>
      <c r="D26" s="224" t="s">
        <v>1441</v>
      </c>
      <c r="E26" s="224" t="s">
        <v>1438</v>
      </c>
      <c r="F26" s="224" t="s">
        <v>98</v>
      </c>
      <c r="G26" s="225" t="s">
        <v>1439</v>
      </c>
      <c r="H26" s="225" t="s">
        <v>1346</v>
      </c>
      <c r="I26" s="222" t="s">
        <v>1440</v>
      </c>
      <c r="J26" s="234"/>
    </row>
    <row r="27" spans="1:10" hidden="1">
      <c r="A27" s="224" t="s">
        <v>1364</v>
      </c>
      <c r="B27" s="224" t="s">
        <v>1435</v>
      </c>
      <c r="C27" s="224" t="s">
        <v>1436</v>
      </c>
      <c r="D27" s="224" t="s">
        <v>1442</v>
      </c>
      <c r="E27" s="224" t="s">
        <v>1438</v>
      </c>
      <c r="F27" s="224" t="s">
        <v>98</v>
      </c>
      <c r="G27" s="225" t="s">
        <v>1439</v>
      </c>
      <c r="H27" s="225" t="s">
        <v>1346</v>
      </c>
      <c r="I27" s="222" t="s">
        <v>1440</v>
      </c>
      <c r="J27" s="237"/>
    </row>
    <row r="28" spans="1:10" hidden="1">
      <c r="A28" s="224" t="s">
        <v>1364</v>
      </c>
      <c r="B28" s="224" t="s">
        <v>1435</v>
      </c>
      <c r="C28" s="224" t="s">
        <v>1436</v>
      </c>
      <c r="D28" s="230" t="s">
        <v>1443</v>
      </c>
      <c r="E28" s="224" t="s">
        <v>1438</v>
      </c>
      <c r="F28" s="224" t="s">
        <v>98</v>
      </c>
      <c r="G28" s="225" t="s">
        <v>1439</v>
      </c>
      <c r="H28" s="225" t="s">
        <v>1346</v>
      </c>
      <c r="I28" s="222" t="s">
        <v>1440</v>
      </c>
      <c r="J28" s="237"/>
    </row>
    <row r="29" spans="1:10" hidden="1">
      <c r="A29" s="224" t="s">
        <v>1364</v>
      </c>
      <c r="B29" s="224" t="s">
        <v>1435</v>
      </c>
      <c r="C29" s="224" t="s">
        <v>1436</v>
      </c>
      <c r="D29" s="230" t="s">
        <v>1444</v>
      </c>
      <c r="E29" s="224" t="s">
        <v>1438</v>
      </c>
      <c r="F29" s="224" t="s">
        <v>98</v>
      </c>
      <c r="G29" s="225" t="s">
        <v>1439</v>
      </c>
      <c r="H29" s="225" t="s">
        <v>1346</v>
      </c>
      <c r="I29" s="222" t="s">
        <v>1440</v>
      </c>
    </row>
    <row r="30" spans="1:10" hidden="1">
      <c r="A30" s="224" t="s">
        <v>1364</v>
      </c>
      <c r="B30" s="224" t="s">
        <v>1435</v>
      </c>
      <c r="C30" s="224" t="s">
        <v>1436</v>
      </c>
      <c r="D30" s="224" t="s">
        <v>1445</v>
      </c>
      <c r="E30" s="224" t="s">
        <v>1438</v>
      </c>
      <c r="F30" s="224" t="s">
        <v>98</v>
      </c>
      <c r="G30" s="225" t="s">
        <v>1439</v>
      </c>
      <c r="H30" s="225" t="s">
        <v>1346</v>
      </c>
      <c r="I30" s="222" t="s">
        <v>1440</v>
      </c>
    </row>
    <row r="31" spans="1:10" hidden="1">
      <c r="A31" s="224" t="s">
        <v>1364</v>
      </c>
      <c r="B31" s="224" t="s">
        <v>1435</v>
      </c>
      <c r="C31" s="224" t="s">
        <v>1435</v>
      </c>
      <c r="D31" s="224" t="s">
        <v>1435</v>
      </c>
      <c r="E31" s="224" t="s">
        <v>96</v>
      </c>
      <c r="F31" s="224" t="s">
        <v>98</v>
      </c>
      <c r="G31" s="225" t="s">
        <v>1446</v>
      </c>
      <c r="H31" s="225" t="s">
        <v>1346</v>
      </c>
      <c r="I31" s="222" t="s">
        <v>1440</v>
      </c>
    </row>
    <row r="32" spans="1:10" hidden="1">
      <c r="A32" s="224" t="s">
        <v>1364</v>
      </c>
      <c r="B32" s="224" t="s">
        <v>1435</v>
      </c>
      <c r="C32" s="224" t="s">
        <v>1379</v>
      </c>
      <c r="D32" s="224" t="s">
        <v>1447</v>
      </c>
      <c r="E32" s="224" t="s">
        <v>1448</v>
      </c>
      <c r="F32" s="224" t="s">
        <v>98</v>
      </c>
      <c r="G32" s="225" t="s">
        <v>1449</v>
      </c>
      <c r="H32" s="225" t="s">
        <v>1346</v>
      </c>
      <c r="I32" s="222" t="s">
        <v>1440</v>
      </c>
    </row>
    <row r="33" spans="1:10" hidden="1">
      <c r="A33" s="224" t="s">
        <v>1364</v>
      </c>
      <c r="B33" s="224" t="s">
        <v>1435</v>
      </c>
      <c r="C33" s="224" t="s">
        <v>1379</v>
      </c>
      <c r="D33" s="224" t="s">
        <v>1450</v>
      </c>
      <c r="E33" s="224" t="s">
        <v>1448</v>
      </c>
      <c r="F33" s="224" t="s">
        <v>98</v>
      </c>
      <c r="G33" s="225" t="s">
        <v>1449</v>
      </c>
      <c r="H33" s="225" t="s">
        <v>1346</v>
      </c>
      <c r="I33" s="222" t="s">
        <v>1440</v>
      </c>
    </row>
    <row r="34" spans="1:10" hidden="1">
      <c r="A34" s="224" t="s">
        <v>1364</v>
      </c>
      <c r="B34" s="224" t="s">
        <v>1435</v>
      </c>
      <c r="C34" s="224" t="s">
        <v>1379</v>
      </c>
      <c r="D34" s="224" t="s">
        <v>1451</v>
      </c>
      <c r="E34" s="224" t="s">
        <v>1448</v>
      </c>
      <c r="F34" s="224" t="s">
        <v>98</v>
      </c>
      <c r="G34" s="225" t="s">
        <v>1449</v>
      </c>
      <c r="H34" s="225" t="s">
        <v>1346</v>
      </c>
      <c r="I34" s="222" t="s">
        <v>1440</v>
      </c>
    </row>
    <row r="35" spans="1:10" hidden="1">
      <c r="A35" s="224" t="s">
        <v>1364</v>
      </c>
      <c r="B35" s="224" t="s">
        <v>1435</v>
      </c>
      <c r="C35" s="224" t="s">
        <v>1379</v>
      </c>
      <c r="D35" s="224" t="s">
        <v>1452</v>
      </c>
      <c r="E35" s="224" t="s">
        <v>1448</v>
      </c>
      <c r="F35" s="224" t="s">
        <v>98</v>
      </c>
      <c r="G35" s="225" t="s">
        <v>1449</v>
      </c>
      <c r="H35" s="225" t="s">
        <v>1346</v>
      </c>
      <c r="I35" s="222" t="s">
        <v>1440</v>
      </c>
    </row>
    <row r="36" spans="1:10" hidden="1">
      <c r="A36" s="224" t="s">
        <v>1364</v>
      </c>
      <c r="B36" s="224" t="s">
        <v>1435</v>
      </c>
      <c r="C36" s="224" t="s">
        <v>1379</v>
      </c>
      <c r="D36" s="224" t="s">
        <v>1453</v>
      </c>
      <c r="E36" s="224" t="s">
        <v>1448</v>
      </c>
      <c r="F36" s="224" t="s">
        <v>98</v>
      </c>
      <c r="G36" s="225" t="s">
        <v>1449</v>
      </c>
      <c r="H36" s="225" t="s">
        <v>1346</v>
      </c>
      <c r="I36" s="222" t="s">
        <v>1440</v>
      </c>
    </row>
    <row r="37" spans="1:10" hidden="1">
      <c r="A37" s="224" t="s">
        <v>1364</v>
      </c>
      <c r="B37" s="224" t="s">
        <v>1435</v>
      </c>
      <c r="C37" s="224" t="s">
        <v>1379</v>
      </c>
      <c r="D37" s="224" t="s">
        <v>1454</v>
      </c>
      <c r="E37" s="224" t="s">
        <v>1448</v>
      </c>
      <c r="F37" s="224" t="s">
        <v>98</v>
      </c>
      <c r="G37" s="225" t="s">
        <v>1449</v>
      </c>
      <c r="H37" s="225" t="s">
        <v>1346</v>
      </c>
      <c r="I37" s="222" t="s">
        <v>1373</v>
      </c>
    </row>
    <row r="38" spans="1:10" hidden="1">
      <c r="A38" s="224" t="s">
        <v>1364</v>
      </c>
      <c r="B38" s="224" t="s">
        <v>1435</v>
      </c>
      <c r="C38" s="224" t="s">
        <v>1379</v>
      </c>
      <c r="D38" s="230" t="s">
        <v>1455</v>
      </c>
      <c r="E38" s="224" t="s">
        <v>1448</v>
      </c>
      <c r="F38" s="224" t="s">
        <v>98</v>
      </c>
      <c r="G38" s="225" t="s">
        <v>1449</v>
      </c>
      <c r="H38" s="225" t="s">
        <v>1346</v>
      </c>
      <c r="I38" s="222" t="s">
        <v>1440</v>
      </c>
    </row>
    <row r="39" spans="1:10" hidden="1">
      <c r="A39" s="224" t="s">
        <v>1364</v>
      </c>
      <c r="B39" s="224" t="s">
        <v>1435</v>
      </c>
      <c r="C39" s="224" t="s">
        <v>1379</v>
      </c>
      <c r="D39" s="230" t="s">
        <v>1456</v>
      </c>
      <c r="E39" s="224" t="s">
        <v>1448</v>
      </c>
      <c r="F39" s="224" t="s">
        <v>98</v>
      </c>
      <c r="G39" s="225" t="s">
        <v>1449</v>
      </c>
      <c r="H39" s="225" t="s">
        <v>1346</v>
      </c>
      <c r="I39" s="222" t="s">
        <v>1440</v>
      </c>
    </row>
    <row r="40" spans="1:10" ht="22.9" hidden="1" customHeight="1">
      <c r="A40" s="224" t="s">
        <v>1364</v>
      </c>
      <c r="B40" s="224" t="s">
        <v>1435</v>
      </c>
      <c r="C40" s="224" t="s">
        <v>1379</v>
      </c>
      <c r="D40" s="224" t="s">
        <v>1457</v>
      </c>
      <c r="E40" s="224" t="s">
        <v>1448</v>
      </c>
      <c r="F40" s="224" t="s">
        <v>98</v>
      </c>
      <c r="G40" s="225" t="s">
        <v>1449</v>
      </c>
      <c r="H40" s="225" t="s">
        <v>1346</v>
      </c>
      <c r="I40" s="222" t="s">
        <v>1458</v>
      </c>
    </row>
    <row r="41" spans="1:10" ht="52.9" hidden="1">
      <c r="A41" s="238" t="s">
        <v>1459</v>
      </c>
      <c r="B41" s="238" t="s">
        <v>1460</v>
      </c>
      <c r="C41" s="238" t="s">
        <v>1460</v>
      </c>
      <c r="D41" s="225"/>
      <c r="E41" s="238" t="s">
        <v>1460</v>
      </c>
      <c r="F41" s="227" t="s">
        <v>104</v>
      </c>
      <c r="G41" s="225"/>
      <c r="H41" s="227" t="s">
        <v>1351</v>
      </c>
      <c r="I41" s="228" t="s">
        <v>1357</v>
      </c>
    </row>
    <row r="42" spans="1:10" hidden="1">
      <c r="A42" s="224" t="s">
        <v>1364</v>
      </c>
      <c r="B42" s="224" t="s">
        <v>1461</v>
      </c>
      <c r="C42" s="224" t="s">
        <v>1461</v>
      </c>
      <c r="D42" s="224" t="s">
        <v>1462</v>
      </c>
      <c r="E42" s="224" t="s">
        <v>1463</v>
      </c>
      <c r="F42" s="224" t="s">
        <v>98</v>
      </c>
      <c r="G42" s="225" t="s">
        <v>1464</v>
      </c>
      <c r="H42" s="225" t="s">
        <v>1346</v>
      </c>
      <c r="I42" s="222"/>
    </row>
    <row r="43" spans="1:10" hidden="1">
      <c r="A43" s="224" t="s">
        <v>1364</v>
      </c>
      <c r="B43" s="224" t="s">
        <v>1461</v>
      </c>
      <c r="C43" s="224" t="s">
        <v>1461</v>
      </c>
      <c r="D43" s="224" t="s">
        <v>1465</v>
      </c>
      <c r="E43" s="224" t="s">
        <v>1463</v>
      </c>
      <c r="F43" s="224" t="s">
        <v>98</v>
      </c>
      <c r="G43" s="225" t="s">
        <v>1464</v>
      </c>
      <c r="H43" s="225" t="s">
        <v>1346</v>
      </c>
      <c r="I43" s="222"/>
    </row>
    <row r="44" spans="1:10" ht="39.6" hidden="1">
      <c r="A44" s="224" t="s">
        <v>1364</v>
      </c>
      <c r="B44" s="224" t="s">
        <v>1466</v>
      </c>
      <c r="C44" s="224" t="s">
        <v>1466</v>
      </c>
      <c r="D44" s="224" t="s">
        <v>1467</v>
      </c>
      <c r="E44" s="224" t="s">
        <v>1468</v>
      </c>
      <c r="F44" s="224" t="s">
        <v>98</v>
      </c>
      <c r="G44" s="225" t="s">
        <v>1469</v>
      </c>
      <c r="H44" s="225" t="s">
        <v>1346</v>
      </c>
      <c r="I44" s="222" t="s">
        <v>1470</v>
      </c>
      <c r="J44" s="239"/>
    </row>
    <row r="45" spans="1:10" ht="39.6" hidden="1">
      <c r="A45" s="224" t="s">
        <v>1364</v>
      </c>
      <c r="B45" s="224" t="s">
        <v>1466</v>
      </c>
      <c r="C45" s="224" t="s">
        <v>1466</v>
      </c>
      <c r="D45" s="224" t="s">
        <v>1471</v>
      </c>
      <c r="E45" s="224" t="s">
        <v>1468</v>
      </c>
      <c r="F45" s="224" t="s">
        <v>98</v>
      </c>
      <c r="G45" s="225" t="s">
        <v>1469</v>
      </c>
      <c r="H45" s="225" t="s">
        <v>1346</v>
      </c>
      <c r="I45" s="222" t="s">
        <v>1470</v>
      </c>
      <c r="J45" s="239"/>
    </row>
    <row r="46" spans="1:10" ht="52.9" hidden="1">
      <c r="A46" s="229" t="s">
        <v>1353</v>
      </c>
      <c r="B46" s="229" t="s">
        <v>1472</v>
      </c>
      <c r="C46" s="229" t="s">
        <v>1472</v>
      </c>
      <c r="D46" s="230"/>
      <c r="E46" s="229" t="s">
        <v>1472</v>
      </c>
      <c r="F46" s="227" t="s">
        <v>104</v>
      </c>
      <c r="G46" s="225" t="s">
        <v>1473</v>
      </c>
      <c r="H46" s="227" t="s">
        <v>1351</v>
      </c>
      <c r="I46" s="228" t="s">
        <v>1357</v>
      </c>
      <c r="J46" s="239"/>
    </row>
    <row r="47" spans="1:10" ht="39.6" hidden="1">
      <c r="A47" s="231" t="s">
        <v>1399</v>
      </c>
      <c r="B47" s="231" t="s">
        <v>1474</v>
      </c>
      <c r="C47" s="225"/>
      <c r="D47" s="225"/>
      <c r="E47" s="231" t="s">
        <v>1474</v>
      </c>
      <c r="F47" s="227" t="s">
        <v>148</v>
      </c>
      <c r="G47" s="225"/>
      <c r="H47" s="227" t="s">
        <v>1351</v>
      </c>
      <c r="I47" s="222" t="s">
        <v>1401</v>
      </c>
      <c r="J47" s="239"/>
    </row>
    <row r="48" spans="1:10" ht="39.6" hidden="1">
      <c r="A48" s="231" t="s">
        <v>1399</v>
      </c>
      <c r="B48" s="231" t="s">
        <v>1475</v>
      </c>
      <c r="C48" s="225"/>
      <c r="D48" s="225"/>
      <c r="E48" s="231" t="s">
        <v>1475</v>
      </c>
      <c r="F48" s="227" t="s">
        <v>148</v>
      </c>
      <c r="G48" s="225"/>
      <c r="H48" s="227" t="s">
        <v>1351</v>
      </c>
      <c r="I48" s="222" t="s">
        <v>1401</v>
      </c>
      <c r="J48" s="239"/>
    </row>
    <row r="49" spans="1:10" ht="52.9" hidden="1">
      <c r="A49" s="233" t="s">
        <v>1476</v>
      </c>
      <c r="B49" s="233" t="s">
        <v>1477</v>
      </c>
      <c r="C49" s="225"/>
      <c r="D49" s="225"/>
      <c r="E49" s="233" t="s">
        <v>1477</v>
      </c>
      <c r="F49" s="227" t="s">
        <v>1350</v>
      </c>
      <c r="G49" s="225"/>
      <c r="H49" s="227" t="s">
        <v>1351</v>
      </c>
      <c r="I49" s="228" t="s">
        <v>1352</v>
      </c>
      <c r="J49" s="239"/>
    </row>
    <row r="50" spans="1:10" ht="14.25" customHeight="1">
      <c r="A50" s="238" t="s">
        <v>1478</v>
      </c>
      <c r="B50" s="238" t="s">
        <v>1479</v>
      </c>
      <c r="C50" s="238" t="s">
        <v>1479</v>
      </c>
      <c r="D50" s="225"/>
      <c r="E50" s="238" t="s">
        <v>1479</v>
      </c>
      <c r="F50" s="227" t="s">
        <v>104</v>
      </c>
      <c r="G50" s="225" t="s">
        <v>1480</v>
      </c>
      <c r="H50" s="227" t="s">
        <v>1351</v>
      </c>
      <c r="I50" s="228" t="s">
        <v>1357</v>
      </c>
      <c r="J50" s="240"/>
    </row>
    <row r="51" spans="1:10" hidden="1">
      <c r="A51" s="224" t="s">
        <v>1364</v>
      </c>
      <c r="B51" s="224" t="s">
        <v>1481</v>
      </c>
      <c r="C51" s="224" t="s">
        <v>1482</v>
      </c>
      <c r="D51" s="224" t="s">
        <v>1483</v>
      </c>
      <c r="E51" s="224" t="s">
        <v>1484</v>
      </c>
      <c r="F51" s="224" t="s">
        <v>98</v>
      </c>
      <c r="G51" s="225" t="s">
        <v>1485</v>
      </c>
      <c r="H51" s="225" t="s">
        <v>1346</v>
      </c>
      <c r="I51" s="222"/>
      <c r="J51" s="239"/>
    </row>
    <row r="52" spans="1:10" ht="52.9" hidden="1">
      <c r="A52" s="229" t="s">
        <v>1353</v>
      </c>
      <c r="B52" s="229" t="s">
        <v>1486</v>
      </c>
      <c r="C52" s="229" t="s">
        <v>1486</v>
      </c>
      <c r="D52" s="227"/>
      <c r="E52" s="229" t="s">
        <v>1486</v>
      </c>
      <c r="F52" s="227" t="s">
        <v>104</v>
      </c>
      <c r="G52" s="225" t="s">
        <v>1487</v>
      </c>
      <c r="H52" s="227" t="s">
        <v>1351</v>
      </c>
      <c r="I52" s="228" t="s">
        <v>1357</v>
      </c>
      <c r="J52" s="239"/>
    </row>
    <row r="53" spans="1:10" ht="39.6" hidden="1">
      <c r="A53" s="241" t="s">
        <v>1353</v>
      </c>
      <c r="B53" s="242" t="s">
        <v>1488</v>
      </c>
      <c r="C53" s="242" t="s">
        <v>1488</v>
      </c>
      <c r="D53" s="225"/>
      <c r="E53" s="242" t="s">
        <v>1489</v>
      </c>
      <c r="F53" s="227" t="s">
        <v>148</v>
      </c>
      <c r="G53" s="225" t="s">
        <v>1490</v>
      </c>
      <c r="H53" s="227" t="s">
        <v>1351</v>
      </c>
      <c r="I53" s="222" t="s">
        <v>1401</v>
      </c>
      <c r="J53" s="239"/>
    </row>
    <row r="54" spans="1:10" ht="39.6" hidden="1">
      <c r="A54" s="231" t="s">
        <v>1399</v>
      </c>
      <c r="B54" s="231" t="s">
        <v>1491</v>
      </c>
      <c r="C54" s="225"/>
      <c r="D54" s="225"/>
      <c r="E54" s="231" t="s">
        <v>1491</v>
      </c>
      <c r="F54" s="227" t="s">
        <v>148</v>
      </c>
      <c r="G54" s="225"/>
      <c r="H54" s="227" t="s">
        <v>1351</v>
      </c>
      <c r="I54" s="222" t="s">
        <v>1401</v>
      </c>
      <c r="J54" s="239"/>
    </row>
    <row r="55" spans="1:10" hidden="1">
      <c r="A55" s="224" t="s">
        <v>1364</v>
      </c>
      <c r="B55" s="224" t="s">
        <v>1492</v>
      </c>
      <c r="C55" s="224" t="s">
        <v>1493</v>
      </c>
      <c r="D55" s="224"/>
      <c r="E55" s="224" t="s">
        <v>1494</v>
      </c>
      <c r="F55" s="224" t="s">
        <v>98</v>
      </c>
      <c r="G55" s="225"/>
      <c r="H55" s="225" t="s">
        <v>1346</v>
      </c>
      <c r="I55" s="222"/>
      <c r="J55" s="239"/>
    </row>
    <row r="56" spans="1:10">
      <c r="A56" s="224" t="s">
        <v>1364</v>
      </c>
      <c r="B56" s="224" t="s">
        <v>1495</v>
      </c>
      <c r="C56" s="224" t="s">
        <v>1479</v>
      </c>
      <c r="D56" s="224" t="s">
        <v>1496</v>
      </c>
      <c r="E56" s="224" t="s">
        <v>1497</v>
      </c>
      <c r="F56" s="224" t="s">
        <v>98</v>
      </c>
      <c r="G56" s="225" t="s">
        <v>1480</v>
      </c>
      <c r="H56" s="225" t="s">
        <v>1346</v>
      </c>
      <c r="I56" s="222"/>
      <c r="J56" s="239"/>
    </row>
    <row r="57" spans="1:10" hidden="1">
      <c r="A57" s="224" t="s">
        <v>1364</v>
      </c>
      <c r="B57" s="224" t="s">
        <v>1495</v>
      </c>
      <c r="C57" s="224" t="s">
        <v>1498</v>
      </c>
      <c r="D57" s="224" t="s">
        <v>1499</v>
      </c>
      <c r="E57" s="224" t="s">
        <v>1500</v>
      </c>
      <c r="F57" s="224" t="s">
        <v>98</v>
      </c>
      <c r="G57" s="225" t="s">
        <v>1501</v>
      </c>
      <c r="H57" s="225" t="s">
        <v>1346</v>
      </c>
      <c r="I57" s="222"/>
      <c r="J57" s="239"/>
    </row>
    <row r="58" spans="1:10" hidden="1">
      <c r="A58" s="224" t="s">
        <v>1364</v>
      </c>
      <c r="B58" s="224" t="s">
        <v>1495</v>
      </c>
      <c r="C58" s="224" t="s">
        <v>1502</v>
      </c>
      <c r="D58" s="224" t="s">
        <v>1503</v>
      </c>
      <c r="E58" s="224" t="s">
        <v>1504</v>
      </c>
      <c r="F58" s="224" t="s">
        <v>98</v>
      </c>
      <c r="G58" s="225"/>
      <c r="H58" s="225" t="s">
        <v>1346</v>
      </c>
      <c r="I58" s="222"/>
      <c r="J58" s="239"/>
    </row>
    <row r="59" spans="1:10" ht="52.9" hidden="1">
      <c r="A59" s="230" t="s">
        <v>1353</v>
      </c>
      <c r="B59" s="230" t="s">
        <v>1505</v>
      </c>
      <c r="C59" s="230" t="s">
        <v>1505</v>
      </c>
      <c r="D59" s="230"/>
      <c r="E59" s="230" t="s">
        <v>1505</v>
      </c>
      <c r="F59" s="227" t="s">
        <v>104</v>
      </c>
      <c r="G59" s="225" t="s">
        <v>1506</v>
      </c>
      <c r="H59" s="227" t="s">
        <v>1351</v>
      </c>
      <c r="I59" s="228" t="s">
        <v>1357</v>
      </c>
      <c r="J59" s="239"/>
    </row>
    <row r="60" spans="1:10" ht="27" hidden="1" customHeight="1">
      <c r="A60" s="230" t="s">
        <v>1353</v>
      </c>
      <c r="B60" s="230" t="s">
        <v>1507</v>
      </c>
      <c r="C60" s="230" t="s">
        <v>1507</v>
      </c>
      <c r="D60" s="227"/>
      <c r="E60" s="230" t="s">
        <v>1507</v>
      </c>
      <c r="F60" s="227" t="s">
        <v>104</v>
      </c>
      <c r="G60" s="225" t="s">
        <v>1508</v>
      </c>
      <c r="H60" s="227" t="s">
        <v>1351</v>
      </c>
      <c r="I60" s="228" t="s">
        <v>1357</v>
      </c>
    </row>
    <row r="61" spans="1:10" hidden="1">
      <c r="A61" s="224" t="s">
        <v>1364</v>
      </c>
      <c r="B61" s="224" t="s">
        <v>1509</v>
      </c>
      <c r="C61" s="224" t="s">
        <v>1510</v>
      </c>
      <c r="D61" s="224" t="s">
        <v>1511</v>
      </c>
      <c r="E61" s="224" t="s">
        <v>1512</v>
      </c>
      <c r="F61" s="224" t="s">
        <v>98</v>
      </c>
      <c r="G61" s="225" t="s">
        <v>1513</v>
      </c>
      <c r="H61" s="225" t="s">
        <v>1346</v>
      </c>
      <c r="I61" s="222"/>
    </row>
    <row r="62" spans="1:10" hidden="1">
      <c r="A62" s="224" t="s">
        <v>1364</v>
      </c>
      <c r="B62" s="224" t="s">
        <v>1509</v>
      </c>
      <c r="C62" s="224" t="s">
        <v>1514</v>
      </c>
      <c r="D62" s="224" t="s">
        <v>1515</v>
      </c>
      <c r="E62" s="224" t="s">
        <v>133</v>
      </c>
      <c r="F62" s="224" t="s">
        <v>98</v>
      </c>
      <c r="G62" s="225" t="s">
        <v>134</v>
      </c>
      <c r="H62" s="225" t="s">
        <v>1346</v>
      </c>
      <c r="I62" s="222" t="s">
        <v>1516</v>
      </c>
    </row>
    <row r="63" spans="1:10" hidden="1">
      <c r="A63" s="224" t="s">
        <v>1364</v>
      </c>
      <c r="B63" s="224" t="s">
        <v>1509</v>
      </c>
      <c r="C63" s="224" t="s">
        <v>1514</v>
      </c>
      <c r="D63" s="224" t="s">
        <v>1517</v>
      </c>
      <c r="E63" s="224" t="s">
        <v>133</v>
      </c>
      <c r="F63" s="224" t="s">
        <v>98</v>
      </c>
      <c r="G63" s="225" t="s">
        <v>134</v>
      </c>
      <c r="H63" s="225" t="s">
        <v>1346</v>
      </c>
      <c r="I63" s="222" t="s">
        <v>1516</v>
      </c>
    </row>
    <row r="64" spans="1:10" ht="52.9" hidden="1">
      <c r="A64" s="226" t="s">
        <v>1518</v>
      </c>
      <c r="B64" s="243" t="s">
        <v>1519</v>
      </c>
      <c r="C64" s="225"/>
      <c r="D64" s="225"/>
      <c r="E64" s="243" t="s">
        <v>1519</v>
      </c>
      <c r="F64" s="227" t="s">
        <v>1350</v>
      </c>
      <c r="G64" s="225"/>
      <c r="H64" s="227" t="s">
        <v>1351</v>
      </c>
      <c r="I64" s="228" t="s">
        <v>1352</v>
      </c>
    </row>
    <row r="65" spans="1:10" ht="52.9" hidden="1">
      <c r="A65" s="233" t="s">
        <v>1518</v>
      </c>
      <c r="B65" s="233" t="s">
        <v>1519</v>
      </c>
      <c r="C65" s="225"/>
      <c r="D65" s="225"/>
      <c r="E65" s="233" t="s">
        <v>1519</v>
      </c>
      <c r="F65" s="227" t="s">
        <v>1350</v>
      </c>
      <c r="G65" s="225"/>
      <c r="H65" s="227" t="s">
        <v>1351</v>
      </c>
      <c r="I65" s="228" t="s">
        <v>1352</v>
      </c>
    </row>
    <row r="66" spans="1:10" hidden="1">
      <c r="A66" s="224" t="s">
        <v>1341</v>
      </c>
      <c r="B66" s="224" t="s">
        <v>1520</v>
      </c>
      <c r="C66" s="224" t="s">
        <v>1520</v>
      </c>
      <c r="D66" s="225"/>
      <c r="E66" s="224" t="s">
        <v>152</v>
      </c>
      <c r="F66" s="224" t="s">
        <v>98</v>
      </c>
      <c r="G66" s="225" t="s">
        <v>153</v>
      </c>
      <c r="H66" s="225" t="s">
        <v>1346</v>
      </c>
      <c r="I66" s="244" t="s">
        <v>1521</v>
      </c>
    </row>
    <row r="67" spans="1:10" hidden="1">
      <c r="A67" s="224" t="s">
        <v>1391</v>
      </c>
      <c r="B67" s="224" t="s">
        <v>1522</v>
      </c>
      <c r="C67" s="224" t="s">
        <v>1522</v>
      </c>
      <c r="D67" s="224" t="s">
        <v>1523</v>
      </c>
      <c r="E67" s="224" t="s">
        <v>1524</v>
      </c>
      <c r="F67" s="224" t="s">
        <v>98</v>
      </c>
      <c r="G67" s="225"/>
      <c r="H67" s="225" t="s">
        <v>1346</v>
      </c>
      <c r="I67" s="222" t="s">
        <v>1525</v>
      </c>
    </row>
    <row r="68" spans="1:10" hidden="1">
      <c r="A68" s="224" t="s">
        <v>1391</v>
      </c>
      <c r="B68" s="224" t="s">
        <v>1522</v>
      </c>
      <c r="C68" s="224" t="s">
        <v>1522</v>
      </c>
      <c r="D68" s="224" t="s">
        <v>1526</v>
      </c>
      <c r="E68" s="224" t="s">
        <v>1527</v>
      </c>
      <c r="F68" s="224" t="s">
        <v>98</v>
      </c>
      <c r="G68" s="225"/>
      <c r="H68" s="225" t="s">
        <v>1346</v>
      </c>
      <c r="I68" s="222"/>
    </row>
    <row r="69" spans="1:10" ht="39.6" hidden="1">
      <c r="A69" s="231" t="s">
        <v>1399</v>
      </c>
      <c r="B69" s="231" t="s">
        <v>1528</v>
      </c>
      <c r="C69" s="225"/>
      <c r="D69" s="225"/>
      <c r="E69" s="231" t="s">
        <v>1528</v>
      </c>
      <c r="F69" s="227" t="s">
        <v>148</v>
      </c>
      <c r="G69" s="225"/>
      <c r="H69" s="227" t="s">
        <v>1351</v>
      </c>
      <c r="I69" s="222" t="s">
        <v>1401</v>
      </c>
    </row>
    <row r="70" spans="1:10" ht="39.6" hidden="1">
      <c r="A70" s="231" t="s">
        <v>1399</v>
      </c>
      <c r="B70" s="231" t="s">
        <v>1528</v>
      </c>
      <c r="C70" s="225"/>
      <c r="D70" s="225"/>
      <c r="E70" s="231" t="s">
        <v>1528</v>
      </c>
      <c r="F70" s="227" t="s">
        <v>148</v>
      </c>
      <c r="G70" s="225"/>
      <c r="H70" s="227" t="s">
        <v>1351</v>
      </c>
      <c r="I70" s="222" t="s">
        <v>1401</v>
      </c>
    </row>
    <row r="71" spans="1:10" hidden="1">
      <c r="A71" s="224" t="s">
        <v>1364</v>
      </c>
      <c r="B71" s="224" t="s">
        <v>1529</v>
      </c>
      <c r="C71" s="224" t="s">
        <v>1529</v>
      </c>
      <c r="D71" s="224" t="s">
        <v>1530</v>
      </c>
      <c r="E71" s="224" t="s">
        <v>1531</v>
      </c>
      <c r="F71" s="224" t="s">
        <v>98</v>
      </c>
      <c r="G71" s="225" t="s">
        <v>1532</v>
      </c>
      <c r="H71" s="225" t="s">
        <v>1346</v>
      </c>
      <c r="I71" s="222" t="s">
        <v>1533</v>
      </c>
    </row>
    <row r="72" spans="1:10" hidden="1">
      <c r="A72" s="224" t="s">
        <v>1364</v>
      </c>
      <c r="B72" s="224" t="s">
        <v>1534</v>
      </c>
      <c r="C72" s="224" t="s">
        <v>1535</v>
      </c>
      <c r="D72" s="224" t="s">
        <v>1536</v>
      </c>
      <c r="E72" s="224" t="s">
        <v>98</v>
      </c>
      <c r="F72" s="224" t="s">
        <v>98</v>
      </c>
      <c r="G72" s="225" t="s">
        <v>97</v>
      </c>
      <c r="H72" s="225" t="s">
        <v>1346</v>
      </c>
      <c r="I72" s="222"/>
    </row>
    <row r="73" spans="1:10" hidden="1">
      <c r="A73" s="224" t="s">
        <v>1364</v>
      </c>
      <c r="B73" s="224" t="s">
        <v>1534</v>
      </c>
      <c r="C73" s="224" t="s">
        <v>1537</v>
      </c>
      <c r="D73" s="224" t="s">
        <v>1538</v>
      </c>
      <c r="E73" s="224" t="s">
        <v>193</v>
      </c>
      <c r="F73" s="224" t="s">
        <v>98</v>
      </c>
      <c r="G73" s="225" t="s">
        <v>194</v>
      </c>
      <c r="H73" s="225" t="s">
        <v>1346</v>
      </c>
      <c r="I73" s="222"/>
    </row>
    <row r="74" spans="1:10" hidden="1">
      <c r="A74" s="224" t="s">
        <v>1364</v>
      </c>
      <c r="B74" s="224" t="s">
        <v>1539</v>
      </c>
      <c r="C74" s="224" t="s">
        <v>1540</v>
      </c>
      <c r="D74" s="224" t="s">
        <v>1541</v>
      </c>
      <c r="E74" s="224" t="s">
        <v>1542</v>
      </c>
      <c r="F74" s="224" t="s">
        <v>98</v>
      </c>
      <c r="G74" s="225" t="s">
        <v>1543</v>
      </c>
      <c r="H74" s="225" t="s">
        <v>1346</v>
      </c>
      <c r="I74" s="245"/>
    </row>
    <row r="75" spans="1:10" hidden="1">
      <c r="A75" s="224" t="s">
        <v>1364</v>
      </c>
      <c r="B75" s="224" t="s">
        <v>1539</v>
      </c>
      <c r="C75" s="224" t="s">
        <v>1544</v>
      </c>
      <c r="D75" s="224"/>
      <c r="E75" s="224" t="s">
        <v>1545</v>
      </c>
      <c r="F75" s="224" t="s">
        <v>98</v>
      </c>
      <c r="G75" s="225" t="s">
        <v>1546</v>
      </c>
      <c r="H75" s="225" t="s">
        <v>1346</v>
      </c>
      <c r="I75" s="245"/>
    </row>
    <row r="76" spans="1:10" hidden="1">
      <c r="A76" s="224" t="s">
        <v>1364</v>
      </c>
      <c r="B76" s="224" t="s">
        <v>1539</v>
      </c>
      <c r="C76" s="224" t="s">
        <v>1547</v>
      </c>
      <c r="D76" s="224" t="s">
        <v>1548</v>
      </c>
      <c r="E76" s="224" t="s">
        <v>1549</v>
      </c>
      <c r="F76" s="224" t="s">
        <v>98</v>
      </c>
      <c r="G76" s="225" t="s">
        <v>1550</v>
      </c>
      <c r="H76" s="225" t="s">
        <v>1346</v>
      </c>
      <c r="I76" s="245"/>
      <c r="J76" s="240"/>
    </row>
    <row r="77" spans="1:10" ht="52.9" hidden="1">
      <c r="A77" s="229" t="s">
        <v>1353</v>
      </c>
      <c r="B77" s="229" t="s">
        <v>1551</v>
      </c>
      <c r="C77" s="229" t="s">
        <v>1551</v>
      </c>
      <c r="D77" s="227"/>
      <c r="E77" s="229" t="s">
        <v>1551</v>
      </c>
      <c r="F77" s="227" t="s">
        <v>104</v>
      </c>
      <c r="G77" s="225" t="s">
        <v>1552</v>
      </c>
      <c r="H77" s="227" t="s">
        <v>1351</v>
      </c>
      <c r="I77" s="228" t="s">
        <v>1357</v>
      </c>
      <c r="J77" s="239"/>
    </row>
    <row r="78" spans="1:10" hidden="1">
      <c r="A78" s="224" t="s">
        <v>1364</v>
      </c>
      <c r="B78" s="224" t="s">
        <v>1553</v>
      </c>
      <c r="C78" s="224" t="s">
        <v>1554</v>
      </c>
      <c r="D78" s="224" t="s">
        <v>1555</v>
      </c>
      <c r="E78" s="224" t="s">
        <v>1556</v>
      </c>
      <c r="F78" s="224" t="s">
        <v>98</v>
      </c>
      <c r="G78" s="225"/>
      <c r="H78" s="225" t="s">
        <v>1346</v>
      </c>
      <c r="I78" s="245"/>
      <c r="J78" s="239"/>
    </row>
    <row r="79" spans="1:10" ht="52.9" hidden="1">
      <c r="A79" s="238" t="s">
        <v>1353</v>
      </c>
      <c r="B79" s="238" t="s">
        <v>1557</v>
      </c>
      <c r="C79" s="238" t="s">
        <v>1557</v>
      </c>
      <c r="D79" s="227"/>
      <c r="E79" s="238" t="s">
        <v>1557</v>
      </c>
      <c r="F79" s="227" t="s">
        <v>104</v>
      </c>
      <c r="G79" s="225" t="s">
        <v>1558</v>
      </c>
      <c r="H79" s="227" t="s">
        <v>1351</v>
      </c>
      <c r="I79" s="228" t="s">
        <v>1357</v>
      </c>
      <c r="J79" s="239"/>
    </row>
    <row r="80" spans="1:10" ht="52.9" hidden="1">
      <c r="A80" s="235" t="s">
        <v>1559</v>
      </c>
      <c r="B80" s="235" t="s">
        <v>1560</v>
      </c>
      <c r="C80" s="225"/>
      <c r="D80" s="225"/>
      <c r="E80" s="235" t="s">
        <v>1560</v>
      </c>
      <c r="F80" s="227" t="s">
        <v>1350</v>
      </c>
      <c r="G80" s="225" t="s">
        <v>1561</v>
      </c>
      <c r="H80" s="227" t="s">
        <v>1351</v>
      </c>
      <c r="I80" s="228" t="s">
        <v>1352</v>
      </c>
      <c r="J80" s="239"/>
    </row>
    <row r="81" spans="1:10" ht="52.9" hidden="1">
      <c r="A81" s="246" t="s">
        <v>1562</v>
      </c>
      <c r="B81" s="229" t="s">
        <v>1563</v>
      </c>
      <c r="C81" s="229" t="s">
        <v>1563</v>
      </c>
      <c r="D81" s="227"/>
      <c r="E81" s="229" t="s">
        <v>1564</v>
      </c>
      <c r="F81" s="227" t="s">
        <v>104</v>
      </c>
      <c r="G81" s="225" t="s">
        <v>1565</v>
      </c>
      <c r="H81" s="227" t="s">
        <v>1351</v>
      </c>
      <c r="I81" s="228" t="s">
        <v>1357</v>
      </c>
      <c r="J81" s="239"/>
    </row>
    <row r="82" spans="1:10" ht="52.9" hidden="1">
      <c r="A82" s="226" t="s">
        <v>1566</v>
      </c>
      <c r="B82" s="226" t="s">
        <v>1567</v>
      </c>
      <c r="C82" s="225"/>
      <c r="D82" s="225"/>
      <c r="E82" s="226" t="s">
        <v>1567</v>
      </c>
      <c r="F82" s="227" t="s">
        <v>1350</v>
      </c>
      <c r="G82" s="225" t="s">
        <v>1568</v>
      </c>
      <c r="H82" s="227" t="s">
        <v>1351</v>
      </c>
      <c r="I82" s="222" t="s">
        <v>1352</v>
      </c>
      <c r="J82" s="239"/>
    </row>
    <row r="83" spans="1:10" ht="52.9" hidden="1">
      <c r="A83" s="238" t="s">
        <v>1569</v>
      </c>
      <c r="B83" s="238" t="s">
        <v>1570</v>
      </c>
      <c r="C83" s="238" t="s">
        <v>1570</v>
      </c>
      <c r="D83" s="225"/>
      <c r="E83" s="238" t="s">
        <v>1570</v>
      </c>
      <c r="F83" s="227" t="s">
        <v>104</v>
      </c>
      <c r="G83" s="225" t="s">
        <v>1571</v>
      </c>
      <c r="H83" s="227" t="s">
        <v>1351</v>
      </c>
      <c r="I83" s="228" t="s">
        <v>1357</v>
      </c>
      <c r="J83" s="239"/>
    </row>
    <row r="84" spans="1:10" ht="39.6" hidden="1">
      <c r="A84" s="231" t="s">
        <v>1399</v>
      </c>
      <c r="B84" s="231" t="s">
        <v>1572</v>
      </c>
      <c r="C84" s="225"/>
      <c r="D84" s="225"/>
      <c r="E84" s="231" t="s">
        <v>1572</v>
      </c>
      <c r="F84" s="227" t="s">
        <v>148</v>
      </c>
      <c r="G84" s="225"/>
      <c r="H84" s="227" t="s">
        <v>1351</v>
      </c>
      <c r="I84" s="222" t="s">
        <v>1401</v>
      </c>
      <c r="J84" s="239"/>
    </row>
    <row r="85" spans="1:10" ht="26.45" hidden="1">
      <c r="A85" s="231" t="s">
        <v>1399</v>
      </c>
      <c r="B85" s="231" t="s">
        <v>1573</v>
      </c>
      <c r="C85" s="225"/>
      <c r="D85" s="225"/>
      <c r="E85" s="231" t="s">
        <v>1573</v>
      </c>
      <c r="F85" s="227" t="s">
        <v>148</v>
      </c>
      <c r="G85" s="225"/>
      <c r="H85" s="227" t="s">
        <v>1351</v>
      </c>
      <c r="I85" s="222" t="s">
        <v>1574</v>
      </c>
      <c r="J85" s="239"/>
    </row>
    <row r="86" spans="1:10" hidden="1">
      <c r="A86" s="247" t="s">
        <v>1420</v>
      </c>
      <c r="B86" s="247" t="s">
        <v>1575</v>
      </c>
      <c r="C86" s="247" t="s">
        <v>1575</v>
      </c>
      <c r="D86" s="225"/>
      <c r="E86" s="247" t="s">
        <v>1575</v>
      </c>
      <c r="F86" s="227" t="s">
        <v>115</v>
      </c>
      <c r="G86" s="225" t="s">
        <v>1576</v>
      </c>
      <c r="H86" s="227" t="s">
        <v>1351</v>
      </c>
      <c r="I86" s="222"/>
      <c r="J86" s="239"/>
    </row>
    <row r="87" spans="1:10" ht="52.9" hidden="1">
      <c r="A87" s="229" t="s">
        <v>1459</v>
      </c>
      <c r="B87" s="229" t="s">
        <v>1577</v>
      </c>
      <c r="C87" s="229" t="s">
        <v>1577</v>
      </c>
      <c r="D87" s="227"/>
      <c r="E87" s="229" t="s">
        <v>1577</v>
      </c>
      <c r="F87" s="227" t="s">
        <v>104</v>
      </c>
      <c r="G87" s="225" t="s">
        <v>1578</v>
      </c>
      <c r="H87" s="227" t="s">
        <v>1351</v>
      </c>
      <c r="I87" s="228" t="s">
        <v>1357</v>
      </c>
      <c r="J87" s="239"/>
    </row>
    <row r="88" spans="1:10" ht="52.9" hidden="1">
      <c r="A88" s="248" t="s">
        <v>1569</v>
      </c>
      <c r="B88" s="248" t="s">
        <v>1579</v>
      </c>
      <c r="C88" s="248" t="s">
        <v>1579</v>
      </c>
      <c r="D88" s="227"/>
      <c r="E88" s="248" t="s">
        <v>1579</v>
      </c>
      <c r="F88" s="227" t="s">
        <v>104</v>
      </c>
      <c r="G88" s="225" t="s">
        <v>1580</v>
      </c>
      <c r="H88" s="227" t="s">
        <v>1351</v>
      </c>
      <c r="I88" s="228" t="s">
        <v>1357</v>
      </c>
      <c r="J88" s="239"/>
    </row>
    <row r="89" spans="1:10" hidden="1">
      <c r="A89" s="224" t="s">
        <v>1341</v>
      </c>
      <c r="B89" s="224" t="s">
        <v>1581</v>
      </c>
      <c r="C89" s="224" t="s">
        <v>1581</v>
      </c>
      <c r="D89" s="224" t="s">
        <v>1582</v>
      </c>
      <c r="E89" s="224" t="s">
        <v>1583</v>
      </c>
      <c r="F89" s="224" t="s">
        <v>98</v>
      </c>
      <c r="G89" s="225" t="s">
        <v>1584</v>
      </c>
      <c r="H89" s="225" t="s">
        <v>1346</v>
      </c>
      <c r="I89" s="222"/>
      <c r="J89" s="239"/>
    </row>
    <row r="90" spans="1:10" hidden="1">
      <c r="A90" s="224" t="s">
        <v>1364</v>
      </c>
      <c r="B90" s="224" t="s">
        <v>1585</v>
      </c>
      <c r="C90" s="224" t="s">
        <v>1585</v>
      </c>
      <c r="D90" s="224" t="s">
        <v>1586</v>
      </c>
      <c r="E90" s="224" t="s">
        <v>1587</v>
      </c>
      <c r="F90" s="224" t="s">
        <v>98</v>
      </c>
      <c r="G90" s="225" t="s">
        <v>1588</v>
      </c>
      <c r="H90" s="225" t="s">
        <v>1346</v>
      </c>
      <c r="I90" s="245"/>
      <c r="J90" s="239"/>
    </row>
    <row r="91" spans="1:10" hidden="1">
      <c r="A91" s="224" t="s">
        <v>1364</v>
      </c>
      <c r="B91" s="224" t="s">
        <v>1589</v>
      </c>
      <c r="C91" s="224" t="s">
        <v>1589</v>
      </c>
      <c r="D91" s="224" t="s">
        <v>1590</v>
      </c>
      <c r="E91" s="224" t="s">
        <v>1591</v>
      </c>
      <c r="F91" s="224" t="s">
        <v>98</v>
      </c>
      <c r="G91" s="225"/>
      <c r="H91" s="225" t="s">
        <v>1346</v>
      </c>
      <c r="I91" s="245"/>
      <c r="J91" s="239"/>
    </row>
    <row r="92" spans="1:10" hidden="1">
      <c r="A92" s="224" t="s">
        <v>1364</v>
      </c>
      <c r="B92" s="224" t="s">
        <v>1589</v>
      </c>
      <c r="C92" s="224" t="s">
        <v>1589</v>
      </c>
      <c r="D92" s="224" t="s">
        <v>1592</v>
      </c>
      <c r="E92" s="224" t="s">
        <v>1591</v>
      </c>
      <c r="F92" s="224" t="s">
        <v>98</v>
      </c>
      <c r="G92" s="225"/>
      <c r="H92" s="225" t="s">
        <v>1346</v>
      </c>
      <c r="I92" s="249"/>
    </row>
    <row r="93" spans="1:10" hidden="1">
      <c r="A93" s="224" t="s">
        <v>1364</v>
      </c>
      <c r="B93" s="224" t="s">
        <v>1593</v>
      </c>
      <c r="C93" s="224" t="s">
        <v>1593</v>
      </c>
      <c r="D93" s="224"/>
      <c r="E93" s="224" t="s">
        <v>1594</v>
      </c>
      <c r="F93" s="224" t="s">
        <v>98</v>
      </c>
      <c r="G93" s="225"/>
      <c r="H93" s="225" t="s">
        <v>1346</v>
      </c>
      <c r="I93" s="245" t="s">
        <v>1595</v>
      </c>
    </row>
    <row r="94" spans="1:10" ht="52.9" hidden="1">
      <c r="A94" s="230" t="s">
        <v>1353</v>
      </c>
      <c r="B94" s="230" t="s">
        <v>1596</v>
      </c>
      <c r="C94" s="230" t="s">
        <v>1596</v>
      </c>
      <c r="D94" s="227"/>
      <c r="E94" s="230" t="s">
        <v>1596</v>
      </c>
      <c r="F94" s="227" t="s">
        <v>104</v>
      </c>
      <c r="G94" s="225" t="s">
        <v>1597</v>
      </c>
      <c r="H94" s="227" t="s">
        <v>1351</v>
      </c>
      <c r="I94" s="228" t="s">
        <v>1357</v>
      </c>
    </row>
    <row r="95" spans="1:10" ht="39.6" hidden="1">
      <c r="A95" s="250" t="s">
        <v>1399</v>
      </c>
      <c r="B95" s="250" t="s">
        <v>1598</v>
      </c>
      <c r="C95" s="225"/>
      <c r="D95" s="225"/>
      <c r="E95" s="250" t="s">
        <v>1599</v>
      </c>
      <c r="F95" s="227" t="s">
        <v>148</v>
      </c>
      <c r="G95" s="225" t="s">
        <v>1600</v>
      </c>
      <c r="H95" s="227" t="s">
        <v>1351</v>
      </c>
      <c r="I95" s="222" t="s">
        <v>1401</v>
      </c>
    </row>
    <row r="96" spans="1:10" ht="39.6" hidden="1">
      <c r="A96" s="231" t="s">
        <v>1399</v>
      </c>
      <c r="B96" s="231" t="s">
        <v>1601</v>
      </c>
      <c r="C96" s="225"/>
      <c r="D96" s="225"/>
      <c r="E96" s="231" t="s">
        <v>1601</v>
      </c>
      <c r="F96" s="227" t="s">
        <v>148</v>
      </c>
      <c r="G96" s="225"/>
      <c r="H96" s="227" t="s">
        <v>1351</v>
      </c>
      <c r="I96" s="222" t="s">
        <v>1401</v>
      </c>
    </row>
    <row r="97" spans="1:9" ht="52.9" hidden="1">
      <c r="A97" s="233" t="s">
        <v>1476</v>
      </c>
      <c r="B97" s="233" t="s">
        <v>1602</v>
      </c>
      <c r="C97" s="225"/>
      <c r="D97" s="225" t="s">
        <v>1603</v>
      </c>
      <c r="E97" s="233" t="s">
        <v>1602</v>
      </c>
      <c r="F97" s="227" t="s">
        <v>1350</v>
      </c>
      <c r="G97" s="225" t="s">
        <v>1604</v>
      </c>
      <c r="H97" s="227" t="s">
        <v>1351</v>
      </c>
      <c r="I97" s="228" t="s">
        <v>1352</v>
      </c>
    </row>
    <row r="98" spans="1:9" hidden="1">
      <c r="A98" s="224" t="s">
        <v>1364</v>
      </c>
      <c r="B98" s="224" t="s">
        <v>1605</v>
      </c>
      <c r="C98" s="224" t="s">
        <v>1606</v>
      </c>
      <c r="D98" s="224" t="s">
        <v>1607</v>
      </c>
      <c r="E98" s="224" t="s">
        <v>1608</v>
      </c>
      <c r="F98" s="224" t="s">
        <v>98</v>
      </c>
      <c r="G98" s="225"/>
      <c r="H98" s="225" t="s">
        <v>1346</v>
      </c>
      <c r="I98" s="245"/>
    </row>
    <row r="99" spans="1:9" ht="52.9" hidden="1">
      <c r="A99" s="230" t="s">
        <v>1353</v>
      </c>
      <c r="B99" s="230" t="s">
        <v>1609</v>
      </c>
      <c r="C99" s="230" t="s">
        <v>1609</v>
      </c>
      <c r="D99" s="227"/>
      <c r="E99" s="230" t="s">
        <v>1609</v>
      </c>
      <c r="F99" s="227" t="s">
        <v>104</v>
      </c>
      <c r="G99" s="225" t="s">
        <v>1610</v>
      </c>
      <c r="H99" s="227" t="s">
        <v>1351</v>
      </c>
      <c r="I99" s="228" t="s">
        <v>1357</v>
      </c>
    </row>
    <row r="100" spans="1:9" hidden="1">
      <c r="A100" s="224" t="s">
        <v>1364</v>
      </c>
      <c r="B100" s="230" t="s">
        <v>1611</v>
      </c>
      <c r="C100" s="230" t="s">
        <v>1611</v>
      </c>
      <c r="D100" s="230" t="s">
        <v>1612</v>
      </c>
      <c r="E100" s="230" t="s">
        <v>1611</v>
      </c>
      <c r="F100" s="224" t="s">
        <v>98</v>
      </c>
      <c r="G100" s="225" t="s">
        <v>1613</v>
      </c>
      <c r="H100" s="225" t="s">
        <v>1346</v>
      </c>
      <c r="I100" s="222" t="s">
        <v>1516</v>
      </c>
    </row>
    <row r="101" spans="1:9" hidden="1">
      <c r="A101" s="224" t="s">
        <v>1364</v>
      </c>
      <c r="B101" s="230" t="s">
        <v>1611</v>
      </c>
      <c r="C101" s="230" t="s">
        <v>1611</v>
      </c>
      <c r="D101" s="230" t="s">
        <v>1614</v>
      </c>
      <c r="E101" s="230" t="s">
        <v>1611</v>
      </c>
      <c r="F101" s="224" t="s">
        <v>98</v>
      </c>
      <c r="G101" s="225" t="s">
        <v>1613</v>
      </c>
      <c r="H101" s="225" t="s">
        <v>1346</v>
      </c>
      <c r="I101" s="222" t="s">
        <v>1516</v>
      </c>
    </row>
    <row r="102" spans="1:9" hidden="1">
      <c r="A102" s="224" t="s">
        <v>1364</v>
      </c>
      <c r="B102" s="224" t="s">
        <v>1615</v>
      </c>
      <c r="C102" s="224" t="s">
        <v>1615</v>
      </c>
      <c r="D102" s="224" t="s">
        <v>1616</v>
      </c>
      <c r="E102" s="224" t="s">
        <v>1617</v>
      </c>
      <c r="F102" s="224" t="s">
        <v>98</v>
      </c>
      <c r="G102" s="225"/>
      <c r="H102" s="225" t="s">
        <v>1346</v>
      </c>
      <c r="I102" s="222" t="s">
        <v>1516</v>
      </c>
    </row>
    <row r="103" spans="1:9" hidden="1">
      <c r="A103" s="224" t="s">
        <v>1364</v>
      </c>
      <c r="B103" s="224" t="s">
        <v>1615</v>
      </c>
      <c r="C103" s="224" t="s">
        <v>1618</v>
      </c>
      <c r="D103" s="224"/>
      <c r="E103" s="224" t="s">
        <v>1619</v>
      </c>
      <c r="F103" s="224" t="s">
        <v>98</v>
      </c>
      <c r="G103" s="225"/>
      <c r="H103" s="225" t="s">
        <v>1346</v>
      </c>
      <c r="I103" s="222" t="s">
        <v>1516</v>
      </c>
    </row>
    <row r="104" spans="1:9" hidden="1">
      <c r="A104" s="224" t="s">
        <v>1364</v>
      </c>
      <c r="B104" s="224" t="s">
        <v>1615</v>
      </c>
      <c r="C104" s="224" t="s">
        <v>1620</v>
      </c>
      <c r="D104" s="224"/>
      <c r="E104" s="224" t="s">
        <v>1621</v>
      </c>
      <c r="F104" s="224" t="s">
        <v>98</v>
      </c>
      <c r="G104" s="225"/>
      <c r="H104" s="225" t="s">
        <v>1346</v>
      </c>
      <c r="I104" s="222" t="s">
        <v>1516</v>
      </c>
    </row>
    <row r="105" spans="1:9" hidden="1">
      <c r="A105" s="233" t="s">
        <v>1420</v>
      </c>
      <c r="B105" s="233" t="s">
        <v>1622</v>
      </c>
      <c r="C105" s="233" t="s">
        <v>1622</v>
      </c>
      <c r="D105" s="225"/>
      <c r="E105" s="233" t="s">
        <v>1622</v>
      </c>
      <c r="F105" s="227" t="s">
        <v>115</v>
      </c>
      <c r="G105" s="225" t="s">
        <v>1623</v>
      </c>
      <c r="H105" s="227" t="s">
        <v>1351</v>
      </c>
      <c r="I105" s="222"/>
    </row>
    <row r="106" spans="1:9" hidden="1">
      <c r="A106" s="235" t="s">
        <v>1624</v>
      </c>
      <c r="B106" s="235" t="s">
        <v>1625</v>
      </c>
      <c r="C106" s="225"/>
      <c r="D106" s="225"/>
      <c r="E106" s="235" t="s">
        <v>1625</v>
      </c>
      <c r="F106" s="227" t="s">
        <v>148</v>
      </c>
      <c r="G106" s="225"/>
      <c r="H106" s="227" t="s">
        <v>1351</v>
      </c>
      <c r="I106" s="222" t="s">
        <v>1626</v>
      </c>
    </row>
    <row r="107" spans="1:9" ht="52.9" hidden="1">
      <c r="A107" s="230" t="s">
        <v>1353</v>
      </c>
      <c r="B107" s="230" t="s">
        <v>1627</v>
      </c>
      <c r="C107" s="230" t="s">
        <v>1627</v>
      </c>
      <c r="D107" s="227"/>
      <c r="E107" s="230" t="s">
        <v>1627</v>
      </c>
      <c r="F107" s="227" t="s">
        <v>104</v>
      </c>
      <c r="G107" s="225" t="s">
        <v>1628</v>
      </c>
      <c r="H107" s="227" t="s">
        <v>1351</v>
      </c>
      <c r="I107" s="228" t="s">
        <v>1357</v>
      </c>
    </row>
    <row r="108" spans="1:9" ht="39.6" hidden="1">
      <c r="A108" s="224" t="s">
        <v>1364</v>
      </c>
      <c r="B108" s="224" t="s">
        <v>1629</v>
      </c>
      <c r="C108" s="224" t="s">
        <v>1630</v>
      </c>
      <c r="D108" s="224" t="s">
        <v>1631</v>
      </c>
      <c r="E108" s="224" t="s">
        <v>1632</v>
      </c>
      <c r="F108" s="224" t="s">
        <v>98</v>
      </c>
      <c r="G108" s="225" t="s">
        <v>1633</v>
      </c>
      <c r="H108" s="225" t="s">
        <v>1346</v>
      </c>
      <c r="I108" s="222" t="s">
        <v>1634</v>
      </c>
    </row>
    <row r="109" spans="1:9" hidden="1">
      <c r="A109" s="224" t="s">
        <v>1364</v>
      </c>
      <c r="B109" s="224" t="s">
        <v>1629</v>
      </c>
      <c r="C109" s="224" t="s">
        <v>1629</v>
      </c>
      <c r="D109" s="224" t="s">
        <v>1635</v>
      </c>
      <c r="E109" s="224" t="s">
        <v>1629</v>
      </c>
      <c r="F109" s="224" t="s">
        <v>98</v>
      </c>
      <c r="G109" s="225" t="s">
        <v>1636</v>
      </c>
      <c r="H109" s="225" t="s">
        <v>1346</v>
      </c>
      <c r="I109" s="222"/>
    </row>
    <row r="110" spans="1:9" ht="39.6" hidden="1">
      <c r="A110" s="224" t="s">
        <v>1364</v>
      </c>
      <c r="B110" s="224" t="s">
        <v>1629</v>
      </c>
      <c r="C110" s="224" t="s">
        <v>1629</v>
      </c>
      <c r="D110" s="224" t="s">
        <v>1637</v>
      </c>
      <c r="E110" s="224" t="s">
        <v>1629</v>
      </c>
      <c r="F110" s="224" t="s">
        <v>98</v>
      </c>
      <c r="G110" s="225" t="s">
        <v>1636</v>
      </c>
      <c r="H110" s="225" t="s">
        <v>1346</v>
      </c>
      <c r="I110" s="245" t="s">
        <v>1634</v>
      </c>
    </row>
    <row r="111" spans="1:9" hidden="1">
      <c r="A111" s="224" t="s">
        <v>1364</v>
      </c>
      <c r="B111" s="224" t="s">
        <v>1629</v>
      </c>
      <c r="C111" s="224" t="s">
        <v>1629</v>
      </c>
      <c r="D111" s="224" t="s">
        <v>1638</v>
      </c>
      <c r="E111" s="224" t="s">
        <v>1629</v>
      </c>
      <c r="F111" s="224" t="s">
        <v>98</v>
      </c>
      <c r="G111" s="225" t="s">
        <v>1636</v>
      </c>
      <c r="H111" s="225" t="s">
        <v>1346</v>
      </c>
      <c r="I111" s="222"/>
    </row>
    <row r="112" spans="1:9" hidden="1">
      <c r="A112" s="224" t="s">
        <v>1364</v>
      </c>
      <c r="B112" s="224" t="s">
        <v>1639</v>
      </c>
      <c r="C112" s="224" t="s">
        <v>1640</v>
      </c>
      <c r="D112" s="224" t="s">
        <v>1641</v>
      </c>
      <c r="E112" s="224" t="s">
        <v>1642</v>
      </c>
      <c r="F112" s="224" t="s">
        <v>98</v>
      </c>
      <c r="G112" s="225" t="s">
        <v>1643</v>
      </c>
      <c r="H112" s="225" t="s">
        <v>1346</v>
      </c>
      <c r="I112" s="222"/>
    </row>
    <row r="113" spans="1:9" hidden="1">
      <c r="A113" s="224" t="s">
        <v>1364</v>
      </c>
      <c r="B113" s="224" t="s">
        <v>1639</v>
      </c>
      <c r="C113" s="224" t="s">
        <v>1644</v>
      </c>
      <c r="D113" s="224"/>
      <c r="E113" s="224" t="s">
        <v>1645</v>
      </c>
      <c r="F113" s="224" t="s">
        <v>98</v>
      </c>
      <c r="G113" s="225"/>
      <c r="H113" s="225" t="s">
        <v>1346</v>
      </c>
      <c r="I113" s="222"/>
    </row>
    <row r="114" spans="1:9" ht="26.45" hidden="1">
      <c r="A114" s="224" t="s">
        <v>1364</v>
      </c>
      <c r="B114" s="224" t="s">
        <v>1639</v>
      </c>
      <c r="C114" s="224" t="s">
        <v>1646</v>
      </c>
      <c r="D114" s="224"/>
      <c r="E114" s="620" t="s">
        <v>1647</v>
      </c>
      <c r="F114" s="224" t="s">
        <v>98</v>
      </c>
      <c r="G114" s="225"/>
      <c r="H114" s="225" t="s">
        <v>1346</v>
      </c>
      <c r="I114" s="619" t="s">
        <v>1648</v>
      </c>
    </row>
    <row r="115" spans="1:9" hidden="1">
      <c r="A115" s="224" t="s">
        <v>1364</v>
      </c>
      <c r="B115" s="224" t="s">
        <v>1639</v>
      </c>
      <c r="C115" s="224" t="s">
        <v>1649</v>
      </c>
      <c r="D115" s="224"/>
      <c r="E115" s="224" t="s">
        <v>1650</v>
      </c>
      <c r="F115" s="224" t="s">
        <v>98</v>
      </c>
      <c r="G115" s="225"/>
      <c r="H115" s="225" t="s">
        <v>1346</v>
      </c>
      <c r="I115" s="222"/>
    </row>
    <row r="116" spans="1:9" hidden="1">
      <c r="A116" s="224" t="s">
        <v>1364</v>
      </c>
      <c r="B116" s="224" t="s">
        <v>1639</v>
      </c>
      <c r="C116" s="224" t="s">
        <v>1651</v>
      </c>
      <c r="D116" s="224"/>
      <c r="E116" s="224" t="s">
        <v>1652</v>
      </c>
      <c r="F116" s="224" t="s">
        <v>98</v>
      </c>
      <c r="G116" s="225"/>
      <c r="H116" s="225" t="s">
        <v>1346</v>
      </c>
      <c r="I116" s="222"/>
    </row>
    <row r="117" spans="1:9" ht="39.6" hidden="1">
      <c r="A117" s="231" t="s">
        <v>1399</v>
      </c>
      <c r="B117" s="231" t="s">
        <v>1653</v>
      </c>
      <c r="C117" s="225"/>
      <c r="D117" s="225"/>
      <c r="E117" s="231" t="s">
        <v>1653</v>
      </c>
      <c r="F117" s="227" t="s">
        <v>148</v>
      </c>
      <c r="G117" s="225"/>
      <c r="H117" s="227" t="s">
        <v>1351</v>
      </c>
      <c r="I117" s="222" t="s">
        <v>1401</v>
      </c>
    </row>
    <row r="118" spans="1:9" ht="52.9" hidden="1">
      <c r="A118" s="225"/>
      <c r="B118" s="225"/>
      <c r="C118" s="225" t="s">
        <v>66</v>
      </c>
      <c r="D118" s="225"/>
      <c r="E118" s="225" t="s">
        <v>66</v>
      </c>
      <c r="F118" s="225" t="s">
        <v>1654</v>
      </c>
      <c r="G118" s="225" t="s">
        <v>67</v>
      </c>
      <c r="H118" s="225" t="s">
        <v>1351</v>
      </c>
      <c r="I118" s="222" t="s">
        <v>1655</v>
      </c>
    </row>
    <row r="119" spans="1:9" hidden="1">
      <c r="A119" s="225"/>
      <c r="B119" s="225"/>
      <c r="C119" s="225" t="s">
        <v>1656</v>
      </c>
      <c r="D119" s="225"/>
      <c r="E119" s="225" t="s">
        <v>1656</v>
      </c>
      <c r="F119" s="225" t="s">
        <v>1654</v>
      </c>
      <c r="G119" s="225" t="s">
        <v>1657</v>
      </c>
      <c r="H119" s="225" t="s">
        <v>1346</v>
      </c>
      <c r="I119" s="222"/>
    </row>
    <row r="120" spans="1:9" ht="66" hidden="1">
      <c r="A120" s="225"/>
      <c r="B120" s="225"/>
      <c r="C120" s="225" t="s">
        <v>115</v>
      </c>
      <c r="D120" s="225"/>
      <c r="E120" s="225" t="s">
        <v>115</v>
      </c>
      <c r="F120" s="225" t="s">
        <v>1654</v>
      </c>
      <c r="G120" s="225" t="s">
        <v>140</v>
      </c>
      <c r="H120" s="225" t="s">
        <v>1351</v>
      </c>
      <c r="I120" s="222" t="s">
        <v>1658</v>
      </c>
    </row>
    <row r="121" spans="1:9" ht="52.9" hidden="1">
      <c r="A121" s="225"/>
      <c r="B121" s="225"/>
      <c r="C121" s="225" t="s">
        <v>104</v>
      </c>
      <c r="D121" s="225"/>
      <c r="E121" s="225" t="s">
        <v>104</v>
      </c>
      <c r="F121" s="225" t="s">
        <v>1654</v>
      </c>
      <c r="G121" s="225" t="s">
        <v>103</v>
      </c>
      <c r="H121" s="225" t="s">
        <v>1351</v>
      </c>
      <c r="I121" s="228" t="s">
        <v>1357</v>
      </c>
    </row>
    <row r="122" spans="1:9" hidden="1">
      <c r="A122" s="225"/>
      <c r="B122" s="225"/>
      <c r="C122" s="225" t="s">
        <v>162</v>
      </c>
      <c r="D122" s="225"/>
      <c r="E122" s="225" t="s">
        <v>162</v>
      </c>
      <c r="F122" s="225" t="s">
        <v>94</v>
      </c>
      <c r="G122" s="225" t="s">
        <v>163</v>
      </c>
      <c r="H122" s="225" t="s">
        <v>1346</v>
      </c>
      <c r="I122" s="222"/>
    </row>
    <row r="123" spans="1:9" ht="39.6" hidden="1">
      <c r="A123" s="225"/>
      <c r="B123" s="225"/>
      <c r="C123" s="225" t="s">
        <v>148</v>
      </c>
      <c r="D123" s="225"/>
      <c r="E123" s="225" t="s">
        <v>148</v>
      </c>
      <c r="F123" s="225" t="s">
        <v>1654</v>
      </c>
      <c r="G123" s="225" t="s">
        <v>149</v>
      </c>
      <c r="H123" s="225" t="s">
        <v>1351</v>
      </c>
      <c r="I123" s="222" t="s">
        <v>1401</v>
      </c>
    </row>
    <row r="124" spans="1:9" ht="52.9" hidden="1">
      <c r="A124" s="225"/>
      <c r="B124" s="225"/>
      <c r="C124" s="225" t="s">
        <v>1350</v>
      </c>
      <c r="D124" s="225"/>
      <c r="E124" s="225" t="s">
        <v>1350</v>
      </c>
      <c r="F124" s="225" t="s">
        <v>1654</v>
      </c>
      <c r="G124" s="225" t="s">
        <v>1659</v>
      </c>
      <c r="H124" s="225" t="s">
        <v>1351</v>
      </c>
      <c r="I124" s="228" t="s">
        <v>1352</v>
      </c>
    </row>
    <row r="125" spans="1:9" ht="26.45" hidden="1">
      <c r="A125" s="225"/>
      <c r="B125" s="225"/>
      <c r="C125" s="225" t="s">
        <v>210</v>
      </c>
      <c r="D125" s="225"/>
      <c r="E125" s="225" t="s">
        <v>210</v>
      </c>
      <c r="F125" s="225" t="s">
        <v>1654</v>
      </c>
      <c r="G125" s="225" t="s">
        <v>211</v>
      </c>
      <c r="H125" s="225" t="s">
        <v>1346</v>
      </c>
      <c r="I125" s="222" t="s">
        <v>1660</v>
      </c>
    </row>
    <row r="126" spans="1:9" hidden="1">
      <c r="A126" s="225"/>
      <c r="B126" s="225"/>
      <c r="C126" s="225" t="s">
        <v>193</v>
      </c>
      <c r="D126" s="225"/>
      <c r="E126" s="225" t="s">
        <v>193</v>
      </c>
      <c r="F126" s="225" t="s">
        <v>1654</v>
      </c>
      <c r="G126" s="225" t="s">
        <v>194</v>
      </c>
      <c r="H126" s="225" t="s">
        <v>1346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  <autoFilter ref="A1:AA126" xr:uid="{91767ED5-1E80-4053-852B-1FBCAAD9C195}"/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2"/>
      <headerFooter>
        <oddFooter>&amp;L&amp;1#&amp;"Calibri"&amp;10 Sensitivity: Public</oddFooter>
      </headerFooter>
      <autoFilter ref="A1:AA126" xr:uid="{44F52C2C-E013-4464-9F85-7AFE7CEA7E46}">
        <filterColumn colId="2">
          <filters>
            <filter val="XINGANG"/>
          </filters>
        </filterColumn>
      </autoFil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3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4"/>
      <headerFooter>
        <oddFooter>&amp;L&amp;1#&amp;"Calibri"&amp;10 Sensitivity: Public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5"/>
      <headerFooter>
        <oddFooter>&amp;L&amp;1#&amp;"Calibri"&amp;10 Sensitivity: Public</oddFooter>
      </headerFoo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6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7"/>
      <headerFooter>
        <oddFooter>&amp;L&amp;1#&amp;"Calibri"&amp;10 Sensitivity: Internal</oddFooter>
      </headerFooter>
      <autoFilter ref="A1:I126" xr:uid="{A556751D-FD51-4E22-B6B4-EFE2E4248010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8"/>
      <headerFooter>
        <oddFooter>&amp;L&amp;1#&amp;"Calibri"&amp;10 Sensitivity: Internal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9"/>
      <autoFilter ref="A1:I126" xr:uid="{7B911727-093C-4B06-AD82-F8CD476DDC14}">
        <sortState xmlns:xlrd2="http://schemas.microsoft.com/office/spreadsheetml/2017/richdata2" ref="A3:I126">
          <sortCondition ref="B1:B126"/>
        </sortState>
      </autoFilter>
    </customSheetView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3.1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" thickBot="1">
      <c r="A1" s="701" t="s">
        <v>1661</v>
      </c>
      <c r="B1" s="702" t="s">
        <v>1662</v>
      </c>
      <c r="C1" s="702" t="s">
        <v>1663</v>
      </c>
      <c r="D1" s="702" t="s">
        <v>1664</v>
      </c>
    </row>
    <row r="2" spans="1:4" ht="47.45" customHeight="1" thickBot="1">
      <c r="A2" s="703" t="s">
        <v>1665</v>
      </c>
      <c r="B2" s="502" t="s">
        <v>1666</v>
      </c>
      <c r="C2" s="502" t="s">
        <v>1667</v>
      </c>
      <c r="D2" s="502" t="s">
        <v>1668</v>
      </c>
    </row>
    <row r="3" spans="1:4" ht="15" thickBot="1">
      <c r="A3" s="1560" t="s">
        <v>1669</v>
      </c>
      <c r="B3" s="1560" t="s">
        <v>1670</v>
      </c>
      <c r="C3" s="502" t="s">
        <v>1667</v>
      </c>
      <c r="D3" s="502" t="s">
        <v>1671</v>
      </c>
    </row>
    <row r="4" spans="1:4" ht="15" thickBot="1">
      <c r="A4" s="1561"/>
      <c r="B4" s="1561"/>
      <c r="C4" s="502" t="s">
        <v>1667</v>
      </c>
      <c r="D4" s="502" t="s">
        <v>1672</v>
      </c>
    </row>
    <row r="5" spans="1:4" ht="15" thickBot="1">
      <c r="A5" s="1561"/>
      <c r="B5" s="1561"/>
      <c r="C5" s="502" t="s">
        <v>1667</v>
      </c>
      <c r="D5" s="502" t="s">
        <v>1673</v>
      </c>
    </row>
    <row r="6" spans="1:4" ht="15" thickBot="1">
      <c r="A6" s="1561"/>
      <c r="B6" s="1561"/>
      <c r="C6" s="502" t="s">
        <v>1667</v>
      </c>
      <c r="D6" s="502" t="s">
        <v>1674</v>
      </c>
    </row>
    <row r="7" spans="1:4" ht="15" thickBot="1">
      <c r="A7" s="1561"/>
      <c r="B7" s="1561"/>
      <c r="C7" s="502" t="s">
        <v>1667</v>
      </c>
      <c r="D7" s="502" t="s">
        <v>1675</v>
      </c>
    </row>
    <row r="8" spans="1:4" ht="15" thickBot="1">
      <c r="A8" s="1561"/>
      <c r="B8" s="1561"/>
      <c r="C8" s="502" t="s">
        <v>1667</v>
      </c>
      <c r="D8" s="502" t="s">
        <v>1676</v>
      </c>
    </row>
    <row r="9" spans="1:4" ht="15" thickBot="1">
      <c r="A9" s="1561"/>
      <c r="B9" s="1561"/>
      <c r="C9" s="502" t="s">
        <v>1667</v>
      </c>
      <c r="D9" s="502" t="s">
        <v>1677</v>
      </c>
    </row>
    <row r="10" spans="1:4" ht="15" thickBot="1">
      <c r="A10" s="1561"/>
      <c r="B10" s="1561"/>
      <c r="C10" s="502" t="s">
        <v>1678</v>
      </c>
      <c r="D10" s="502" t="s">
        <v>1679</v>
      </c>
    </row>
    <row r="11" spans="1:4" ht="15" thickBot="1">
      <c r="A11" s="1561"/>
      <c r="B11" s="1561"/>
      <c r="C11" s="502" t="s">
        <v>1667</v>
      </c>
      <c r="D11" s="502" t="s">
        <v>1680</v>
      </c>
    </row>
    <row r="12" spans="1:4" ht="15" thickBot="1">
      <c r="A12" s="1562"/>
      <c r="B12" s="1562"/>
      <c r="C12" s="502" t="s">
        <v>1667</v>
      </c>
      <c r="D12" s="502" t="s">
        <v>1681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1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3.9">
      <c r="B2" s="8" t="s">
        <v>1682</v>
      </c>
      <c r="H2" s="603" t="s">
        <v>244</v>
      </c>
    </row>
    <row r="3" spans="1:8" ht="15.75" customHeight="1"/>
    <row r="4" spans="1:8" ht="16.5" customHeight="1">
      <c r="B4" s="146"/>
      <c r="C4" s="147" t="s">
        <v>1683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639</v>
      </c>
      <c r="C6" s="162" t="s">
        <v>1684</v>
      </c>
      <c r="D6" s="332" t="s">
        <v>1685</v>
      </c>
      <c r="E6" s="163" t="s">
        <v>1686</v>
      </c>
      <c r="F6" s="163" t="s">
        <v>1687</v>
      </c>
      <c r="G6" s="586" t="s">
        <v>1688</v>
      </c>
      <c r="H6" s="459" t="s">
        <v>1689</v>
      </c>
    </row>
    <row r="7" spans="1:8" s="146" customFormat="1" ht="24.75" customHeight="1">
      <c r="A7" s="363"/>
      <c r="B7" s="386"/>
      <c r="C7" s="675"/>
      <c r="D7" s="332" t="s">
        <v>1690</v>
      </c>
      <c r="E7" s="163" t="s">
        <v>203</v>
      </c>
      <c r="F7" s="163" t="s">
        <v>48</v>
      </c>
      <c r="G7" s="586"/>
      <c r="H7" s="459"/>
    </row>
    <row r="8" spans="1:8" ht="15.75" hidden="1" customHeight="1">
      <c r="A8" s="362" t="s">
        <v>1691</v>
      </c>
      <c r="B8" s="356" t="s">
        <v>1692</v>
      </c>
      <c r="C8" s="353" t="s">
        <v>1693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1694</v>
      </c>
      <c r="B9" s="356" t="s">
        <v>1692</v>
      </c>
      <c r="C9" s="353" t="s">
        <v>1695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1694</v>
      </c>
      <c r="B10" s="356" t="s">
        <v>1692</v>
      </c>
      <c r="C10" s="353" t="s">
        <v>1696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1697</v>
      </c>
      <c r="B11" s="427" t="s">
        <v>1698</v>
      </c>
      <c r="C11" s="353" t="s">
        <v>1699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1694</v>
      </c>
      <c r="B12" s="356" t="s">
        <v>1692</v>
      </c>
      <c r="C12" s="353" t="s">
        <v>1700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1701</v>
      </c>
      <c r="B13" s="361" t="s">
        <v>1702</v>
      </c>
      <c r="C13" s="408" t="s">
        <v>1703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1692</v>
      </c>
      <c r="C14" s="353" t="s">
        <v>1704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1692</v>
      </c>
      <c r="C15" s="320" t="s">
        <v>1705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1692</v>
      </c>
      <c r="C16" s="320" t="s">
        <v>1706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1692</v>
      </c>
      <c r="C17" s="320" t="s">
        <v>1707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1692</v>
      </c>
      <c r="C18" s="320" t="s">
        <v>1708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1692</v>
      </c>
      <c r="C19" s="320" t="s">
        <v>1709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1692</v>
      </c>
      <c r="C20" s="320" t="s">
        <v>1710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310</v>
      </c>
      <c r="C21" s="479" t="s">
        <v>1711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1692</v>
      </c>
      <c r="C22" s="320" t="s">
        <v>1712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1692</v>
      </c>
      <c r="C23" s="320" t="s">
        <v>1713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1692</v>
      </c>
      <c r="C24" s="320" t="s">
        <v>1714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1692</v>
      </c>
      <c r="C25" s="320" t="s">
        <v>1715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1716</v>
      </c>
      <c r="B26" s="216" t="s">
        <v>310</v>
      </c>
      <c r="C26" s="320" t="s">
        <v>1717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1701</v>
      </c>
      <c r="B27" s="153" t="s">
        <v>1718</v>
      </c>
      <c r="C27" s="320" t="s">
        <v>1719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1701</v>
      </c>
      <c r="B28" s="153" t="s">
        <v>1718</v>
      </c>
      <c r="C28" s="320" t="s">
        <v>1720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1718</v>
      </c>
      <c r="C29" s="320" t="s">
        <v>1721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1718</v>
      </c>
      <c r="C30" s="320" t="s">
        <v>1722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1718</v>
      </c>
      <c r="C31" s="320" t="s">
        <v>1723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1724</v>
      </c>
      <c r="B32" s="426" t="s">
        <v>1725</v>
      </c>
      <c r="C32" s="320" t="s">
        <v>1726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1718</v>
      </c>
      <c r="C33" s="320" t="s">
        <v>1727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1718</v>
      </c>
      <c r="C34" s="320" t="s">
        <v>1728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1718</v>
      </c>
      <c r="C35" s="320" t="s">
        <v>1729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1718</v>
      </c>
      <c r="C36" s="320" t="s">
        <v>1730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1718</v>
      </c>
      <c r="C37" s="320" t="s">
        <v>1731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1718</v>
      </c>
      <c r="C38" s="320" t="s">
        <v>1732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1724</v>
      </c>
      <c r="B39" s="153" t="s">
        <v>1733</v>
      </c>
      <c r="C39" s="320" t="s">
        <v>1734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1724</v>
      </c>
      <c r="B40" s="153" t="s">
        <v>1733</v>
      </c>
      <c r="C40" s="320" t="s">
        <v>1735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1736</v>
      </c>
      <c r="B41" s="153" t="s">
        <v>726</v>
      </c>
      <c r="C41" s="320" t="s">
        <v>1737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1736</v>
      </c>
      <c r="B42" s="164" t="s">
        <v>726</v>
      </c>
      <c r="C42" s="155" t="s">
        <v>1738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1736</v>
      </c>
      <c r="B43" s="153" t="s">
        <v>726</v>
      </c>
      <c r="C43" s="320" t="s">
        <v>1739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1736</v>
      </c>
      <c r="B44" s="153" t="s">
        <v>726</v>
      </c>
      <c r="C44" s="320" t="s">
        <v>1740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1736</v>
      </c>
      <c r="B45" s="153" t="s">
        <v>726</v>
      </c>
      <c r="C45" s="320" t="s">
        <v>1741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726</v>
      </c>
      <c r="C46" s="320" t="s">
        <v>1742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726</v>
      </c>
      <c r="C47" s="320" t="s">
        <v>1743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726</v>
      </c>
      <c r="C48" s="320" t="s">
        <v>1744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1745</v>
      </c>
      <c r="B49" s="426" t="s">
        <v>1746</v>
      </c>
      <c r="C49" s="320" t="s">
        <v>1747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1748</v>
      </c>
      <c r="B50" s="576" t="s">
        <v>310</v>
      </c>
      <c r="C50" s="320" t="s">
        <v>1749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1750</v>
      </c>
      <c r="B51" s="426" t="s">
        <v>1725</v>
      </c>
      <c r="C51" s="320" t="s">
        <v>1751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1750</v>
      </c>
      <c r="B52" s="426" t="s">
        <v>1725</v>
      </c>
      <c r="C52" s="320" t="s">
        <v>1752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1750</v>
      </c>
      <c r="B53" s="426" t="s">
        <v>1725</v>
      </c>
      <c r="C53" s="320" t="s">
        <v>1753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1754</v>
      </c>
      <c r="B54" s="426" t="s">
        <v>1725</v>
      </c>
      <c r="C54" s="320" t="s">
        <v>1755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1756</v>
      </c>
      <c r="B55" s="426" t="s">
        <v>1725</v>
      </c>
      <c r="C55" s="320" t="s">
        <v>1757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1725</v>
      </c>
      <c r="C56" s="320" t="s">
        <v>1758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1725</v>
      </c>
      <c r="C57" s="320" t="s">
        <v>1759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1725</v>
      </c>
      <c r="C58" s="320" t="s">
        <v>1760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1725</v>
      </c>
      <c r="C59" s="320" t="s">
        <v>1761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1725</v>
      </c>
      <c r="C60" s="320" t="s">
        <v>1762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1725</v>
      </c>
      <c r="C61" s="320" t="s">
        <v>1763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1725</v>
      </c>
      <c r="C62" s="320" t="s">
        <v>1764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1725</v>
      </c>
      <c r="C63" s="320" t="s">
        <v>1765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1725</v>
      </c>
      <c r="C64" s="320" t="s">
        <v>1766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1725</v>
      </c>
      <c r="C65" s="320" t="s">
        <v>1767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1725</v>
      </c>
      <c r="C66" s="320" t="s">
        <v>1768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1725</v>
      </c>
      <c r="C67" s="320" t="s">
        <v>1769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1725</v>
      </c>
      <c r="C68" s="320" t="s">
        <v>1770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1771</v>
      </c>
      <c r="B69" s="576" t="s">
        <v>1772</v>
      </c>
      <c r="C69" s="320" t="s">
        <v>1773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1774</v>
      </c>
      <c r="B70" s="576" t="s">
        <v>1772</v>
      </c>
      <c r="C70" s="320" t="s">
        <v>1775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1776</v>
      </c>
      <c r="B71" s="426" t="s">
        <v>1777</v>
      </c>
      <c r="C71" s="320" t="s">
        <v>1778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1776</v>
      </c>
      <c r="B72" s="426" t="s">
        <v>1777</v>
      </c>
      <c r="C72" s="320" t="s">
        <v>1779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1780</v>
      </c>
      <c r="B73" s="576" t="s">
        <v>310</v>
      </c>
      <c r="C73" s="320" t="s">
        <v>1781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1776</v>
      </c>
      <c r="B74" s="426" t="s">
        <v>1777</v>
      </c>
      <c r="C74" s="320" t="s">
        <v>1782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1776</v>
      </c>
      <c r="B75" s="426" t="s">
        <v>1777</v>
      </c>
      <c r="C75" s="320" t="s">
        <v>1783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1776</v>
      </c>
      <c r="B76" s="426" t="s">
        <v>1777</v>
      </c>
      <c r="C76" s="320" t="s">
        <v>1784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1777</v>
      </c>
      <c r="C77" s="320" t="s">
        <v>1785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1777</v>
      </c>
      <c r="C78" s="320" t="s">
        <v>1786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1777</v>
      </c>
      <c r="C79" s="320" t="s">
        <v>1787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1777</v>
      </c>
      <c r="C80" s="320" t="s">
        <v>1788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1777</v>
      </c>
      <c r="C81" s="320" t="s">
        <v>1789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1777</v>
      </c>
      <c r="C82" s="320" t="s">
        <v>1790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1777</v>
      </c>
      <c r="C83" s="320" t="s">
        <v>1791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1777</v>
      </c>
      <c r="C84" s="320" t="s">
        <v>1792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699" t="s">
        <v>1793</v>
      </c>
    </row>
    <row r="85" spans="1:9" ht="15.75" hidden="1" customHeight="1">
      <c r="B85" s="426" t="s">
        <v>1777</v>
      </c>
      <c r="C85" s="320" t="s">
        <v>1794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1777</v>
      </c>
      <c r="C86" s="320" t="s">
        <v>1795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1777</v>
      </c>
      <c r="C87" s="320" t="s">
        <v>1796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1777</v>
      </c>
      <c r="C88" s="320" t="s">
        <v>1797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1777</v>
      </c>
      <c r="C89" s="320" t="s">
        <v>1798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467</v>
      </c>
      <c r="C91" s="146"/>
      <c r="D91" s="146"/>
      <c r="E91" s="146"/>
      <c r="F91" s="169"/>
    </row>
    <row r="92" spans="1:9" ht="16.5" hidden="1" customHeight="1">
      <c r="B92" s="146"/>
      <c r="C92" s="147" t="s">
        <v>1799</v>
      </c>
      <c r="D92" s="148"/>
      <c r="E92" s="148"/>
    </row>
    <row r="93" spans="1:9" s="146" customFormat="1" ht="33" hidden="1" customHeight="1">
      <c r="A93" s="210"/>
      <c r="B93" s="150"/>
      <c r="C93" s="151" t="s">
        <v>1800</v>
      </c>
      <c r="D93" s="403" t="s">
        <v>1685</v>
      </c>
      <c r="E93" s="163" t="s">
        <v>32</v>
      </c>
      <c r="F93" s="163" t="s">
        <v>1801</v>
      </c>
      <c r="G93" s="169"/>
    </row>
    <row r="94" spans="1:9" s="146" customFormat="1" ht="18" hidden="1" customHeight="1">
      <c r="A94" s="210"/>
      <c r="B94" s="152" t="s">
        <v>252</v>
      </c>
      <c r="C94" s="152" t="s">
        <v>253</v>
      </c>
      <c r="D94" s="348"/>
      <c r="E94" s="332" t="s">
        <v>203</v>
      </c>
      <c r="F94" s="332" t="s">
        <v>48</v>
      </c>
      <c r="G94" s="169"/>
    </row>
    <row r="95" spans="1:9" s="146" customFormat="1" ht="18" hidden="1" customHeight="1">
      <c r="A95" s="210" t="s">
        <v>1802</v>
      </c>
      <c r="B95" s="153" t="s">
        <v>1803</v>
      </c>
      <c r="C95" s="320" t="s">
        <v>1804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1805</v>
      </c>
      <c r="B96" s="216" t="s">
        <v>286</v>
      </c>
      <c r="C96" s="320" t="s">
        <v>1804</v>
      </c>
      <c r="D96" s="154">
        <f t="shared" ref="D96" si="143">D95+7</f>
        <v>43533</v>
      </c>
      <c r="E96" s="154"/>
      <c r="F96" s="154"/>
      <c r="G96" s="162" t="s">
        <v>1806</v>
      </c>
    </row>
    <row r="97" spans="1:12" s="146" customFormat="1" ht="17.25" hidden="1" customHeight="1">
      <c r="A97" s="362"/>
      <c r="B97" s="156" t="s">
        <v>1807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1808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1809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1800</v>
      </c>
      <c r="D103" s="403" t="s">
        <v>1685</v>
      </c>
      <c r="E103" s="163" t="s">
        <v>32</v>
      </c>
      <c r="F103" s="163" t="s">
        <v>1801</v>
      </c>
      <c r="I103" s="155"/>
      <c r="J103" s="155"/>
      <c r="K103" s="155"/>
    </row>
    <row r="104" spans="1:12" s="146" customFormat="1" ht="16.5" hidden="1" customHeight="1">
      <c r="A104" s="362"/>
      <c r="B104" s="152" t="s">
        <v>252</v>
      </c>
      <c r="C104" s="152" t="s">
        <v>253</v>
      </c>
      <c r="D104" s="348"/>
      <c r="E104" s="332" t="s">
        <v>203</v>
      </c>
      <c r="F104" s="332" t="s">
        <v>48</v>
      </c>
      <c r="I104" s="155"/>
      <c r="J104" s="155"/>
      <c r="K104" s="155"/>
    </row>
    <row r="105" spans="1:12" s="146" customFormat="1" ht="16.5" hidden="1" customHeight="1">
      <c r="A105" s="210"/>
      <c r="B105" s="153" t="s">
        <v>1810</v>
      </c>
      <c r="C105" s="320" t="s">
        <v>1811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1812</v>
      </c>
      <c r="C106" s="320" t="s">
        <v>1813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1814</v>
      </c>
      <c r="B107" s="153" t="s">
        <v>1815</v>
      </c>
      <c r="C107" s="320" t="s">
        <v>1816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1812</v>
      </c>
      <c r="C108" s="320" t="s">
        <v>1817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1807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467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468</v>
      </c>
      <c r="C112" s="193"/>
      <c r="D112" s="193"/>
      <c r="E112" s="194"/>
      <c r="F112" s="195" t="s">
        <v>1818</v>
      </c>
      <c r="G112" s="195"/>
      <c r="H112" s="193"/>
      <c r="I112" s="193"/>
      <c r="J112" s="195" t="s">
        <v>470</v>
      </c>
      <c r="K112" s="195"/>
      <c r="L112" s="195"/>
    </row>
    <row r="113" spans="2:12" s="159" customFormat="1" ht="15.75" customHeight="1">
      <c r="B113" s="197" t="s">
        <v>471</v>
      </c>
      <c r="C113" s="193"/>
      <c r="D113" s="198" t="s">
        <v>472</v>
      </c>
      <c r="E113" s="199"/>
      <c r="F113" s="197" t="s">
        <v>473</v>
      </c>
      <c r="G113" s="193"/>
      <c r="H113" s="198" t="s">
        <v>474</v>
      </c>
      <c r="I113" s="193"/>
      <c r="J113" s="197" t="s">
        <v>475</v>
      </c>
      <c r="K113" s="193"/>
      <c r="L113" s="198" t="s">
        <v>476</v>
      </c>
    </row>
    <row r="114" spans="2:12" s="159" customFormat="1" ht="15.75" customHeight="1">
      <c r="B114" s="414" t="s">
        <v>477</v>
      </c>
      <c r="C114" s="202"/>
      <c r="D114" s="569" t="s">
        <v>478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482</v>
      </c>
      <c r="K114" s="202" t="s">
        <v>1819</v>
      </c>
      <c r="L114" s="203" t="s">
        <v>483</v>
      </c>
    </row>
    <row r="115" spans="2:12" s="159" customFormat="1" ht="15.75" customHeight="1">
      <c r="B115" s="414" t="s">
        <v>491</v>
      </c>
      <c r="C115" s="202"/>
      <c r="D115" s="569" t="s">
        <v>492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489</v>
      </c>
      <c r="K115" s="202" t="s">
        <v>1820</v>
      </c>
      <c r="L115" s="203" t="s">
        <v>490</v>
      </c>
    </row>
    <row r="116" spans="2:12" s="159" customFormat="1" ht="15.75" customHeight="1">
      <c r="B116" s="201" t="s">
        <v>1821</v>
      </c>
      <c r="C116" s="202"/>
      <c r="D116" s="203" t="s">
        <v>1822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1823</v>
      </c>
      <c r="K116" s="202" t="s">
        <v>1824</v>
      </c>
      <c r="L116" s="203" t="s">
        <v>1825</v>
      </c>
    </row>
    <row r="117" spans="2:12" s="159" customFormat="1" ht="15.75" customHeight="1">
      <c r="B117" s="201" t="s">
        <v>484</v>
      </c>
      <c r="C117" s="202"/>
      <c r="D117" s="203" t="s">
        <v>485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503</v>
      </c>
      <c r="K117" s="202" t="s">
        <v>1826</v>
      </c>
      <c r="L117" s="203" t="s">
        <v>504</v>
      </c>
    </row>
    <row r="118" spans="2:12" s="159" customFormat="1" ht="15.75" customHeight="1">
      <c r="B118" s="414" t="s">
        <v>909</v>
      </c>
      <c r="C118" s="202"/>
      <c r="D118" s="569" t="s">
        <v>499</v>
      </c>
      <c r="E118" s="197"/>
      <c r="F118" s="201"/>
      <c r="G118" s="202"/>
      <c r="H118" s="203"/>
      <c r="I118" s="193"/>
      <c r="J118" s="201" t="s">
        <v>510</v>
      </c>
      <c r="K118" s="202" t="s">
        <v>1827</v>
      </c>
      <c r="L118" s="203" t="s">
        <v>511</v>
      </c>
    </row>
    <row r="119" spans="2:12" s="159" customFormat="1" ht="15.75" customHeight="1">
      <c r="B119" s="414" t="s">
        <v>1828</v>
      </c>
      <c r="C119" s="202"/>
      <c r="D119" s="569" t="s">
        <v>1829</v>
      </c>
      <c r="E119" s="197"/>
      <c r="F119" s="201"/>
      <c r="G119" s="202"/>
      <c r="H119" s="203"/>
      <c r="I119" s="193"/>
      <c r="J119" s="201" t="s">
        <v>1830</v>
      </c>
      <c r="K119" s="202" t="s">
        <v>1831</v>
      </c>
      <c r="L119" s="203" t="s">
        <v>1832</v>
      </c>
    </row>
    <row r="120" spans="2:12" s="159" customFormat="1" ht="15.75" customHeight="1">
      <c r="B120" s="414" t="s">
        <v>1833</v>
      </c>
      <c r="C120" s="202"/>
      <c r="D120" s="569" t="s">
        <v>1834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 ht="13.9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1835</v>
      </c>
      <c r="C123" s="193" t="s">
        <v>1836</v>
      </c>
      <c r="D123" s="205"/>
      <c r="E123" s="193"/>
      <c r="F123" s="193" t="s">
        <v>1837</v>
      </c>
      <c r="G123" s="206" t="s">
        <v>1838</v>
      </c>
      <c r="H123" s="196"/>
      <c r="I123" s="193"/>
      <c r="J123" s="193" t="s">
        <v>1837</v>
      </c>
      <c r="K123" s="193" t="s">
        <v>1839</v>
      </c>
      <c r="L123" s="196"/>
    </row>
  </sheetData>
  <customSheetViews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6"/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9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10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11"/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12"/>
    </customSheetView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c6e8f87b6f354de355c4bc25a4627192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b7c6927a80d620bcf21f46909b3c2175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A3A9F2-06A9-49F8-AA24-F3C4A7B4E3D6}"/>
</file>

<file path=customXml/itemProps2.xml><?xml version="1.0" encoding="utf-8"?>
<ds:datastoreItem xmlns:ds="http://schemas.openxmlformats.org/officeDocument/2006/customXml" ds:itemID="{DE34C730-0586-411B-A1DE-53D5A8106A82}"/>
</file>

<file path=customXml/itemProps3.xml><?xml version="1.0" encoding="utf-8"?>
<ds:datastoreItem xmlns:ds="http://schemas.openxmlformats.org/officeDocument/2006/customXml" ds:itemID="{0A31258A-D012-483F-BFEE-90588526975B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Zoey Ong (MSC Singapore)</cp:lastModifiedBy>
  <cp:revision/>
  <dcterms:created xsi:type="dcterms:W3CDTF">2016-08-18T06:15:07Z</dcterms:created>
  <dcterms:modified xsi:type="dcterms:W3CDTF">2026-06-18T04:44:30Z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